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Steve\Documents\Cricket\Nepotists (Website)\"/>
    </mc:Choice>
  </mc:AlternateContent>
  <xr:revisionPtr revIDLastSave="0" documentId="13_ncr:1_{1BDF5256-CF85-463A-A66D-64D5D7942D9C}" xr6:coauthVersionLast="45" xr6:coauthVersionMax="45" xr10:uidLastSave="{00000000-0000-0000-0000-000000000000}"/>
  <bookViews>
    <workbookView xWindow="-120" yWindow="-120" windowWidth="19440" windowHeight="10590" tabRatio="851" xr2:uid="{00000000-000D-0000-FFFF-FFFF00000000}"/>
  </bookViews>
  <sheets>
    <sheet name="Fixtures" sheetId="1" r:id="rId1"/>
    <sheet name="Results" sheetId="2" r:id="rId2"/>
    <sheet name="Batting" sheetId="3" r:id="rId3"/>
    <sheet name="Bowling" sheetId="9" r:id="rId4"/>
    <sheet name="Fielding" sheetId="8" r:id="rId5"/>
    <sheet name="Partnerships" sheetId="7" r:id="rId6"/>
    <sheet name="NACA" sheetId="6" r:id="rId7"/>
    <sheet name="Club Champion" sheetId="10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7" i="6" l="1"/>
  <c r="P6" i="6"/>
  <c r="P11" i="6"/>
  <c r="P9" i="6"/>
  <c r="E210" i="2"/>
  <c r="C186" i="2"/>
  <c r="BW44" i="3" l="1"/>
  <c r="BT44" i="3"/>
  <c r="BQ44" i="3"/>
  <c r="BN44" i="3"/>
  <c r="BK44" i="3"/>
  <c r="BH44" i="3"/>
  <c r="BE44" i="3"/>
  <c r="BB44" i="3"/>
  <c r="AY44" i="3"/>
  <c r="AV44" i="3"/>
  <c r="AS44" i="3"/>
  <c r="AP44" i="3"/>
  <c r="AM44" i="3"/>
  <c r="AJ44" i="3"/>
  <c r="AG44" i="3"/>
  <c r="AD44" i="3"/>
  <c r="AA44" i="3"/>
  <c r="X44" i="3"/>
  <c r="U44" i="3"/>
  <c r="R44" i="3"/>
  <c r="E27" i="3" l="1"/>
  <c r="D27" i="3"/>
  <c r="F22" i="8"/>
  <c r="H22" i="8" s="1"/>
  <c r="F27" i="3" l="1"/>
  <c r="K27" i="3" s="1"/>
  <c r="G27" i="3"/>
  <c r="H27" i="3"/>
  <c r="F8" i="9"/>
  <c r="M27" i="3" l="1"/>
  <c r="J27" i="3"/>
  <c r="P27" i="3"/>
  <c r="O27" i="3"/>
  <c r="I27" i="9"/>
  <c r="J27" i="9" s="1"/>
  <c r="H27" i="9"/>
  <c r="G27" i="9"/>
  <c r="F27" i="9"/>
  <c r="W27" i="9" s="1"/>
  <c r="E27" i="9"/>
  <c r="D27" i="9"/>
  <c r="I21" i="9"/>
  <c r="H21" i="9"/>
  <c r="G21" i="9"/>
  <c r="F21" i="9"/>
  <c r="W21" i="9" s="1"/>
  <c r="E21" i="9"/>
  <c r="D21" i="9"/>
  <c r="E42" i="3"/>
  <c r="O42" i="3" s="1"/>
  <c r="D42" i="3"/>
  <c r="E39" i="3"/>
  <c r="D39" i="3"/>
  <c r="E28" i="3"/>
  <c r="D28" i="3"/>
  <c r="E26" i="3"/>
  <c r="D26" i="3"/>
  <c r="V27" i="9" l="1"/>
  <c r="J21" i="9"/>
  <c r="V21" i="9"/>
  <c r="K21" i="9"/>
  <c r="S21" i="9"/>
  <c r="U21" i="9"/>
  <c r="S27" i="9"/>
  <c r="K27" i="9"/>
  <c r="U27" i="9"/>
  <c r="L27" i="9"/>
  <c r="L21" i="9"/>
  <c r="P42" i="3"/>
  <c r="H42" i="3"/>
  <c r="J42" i="3"/>
  <c r="M42" i="3"/>
  <c r="F42" i="3"/>
  <c r="K42" i="3" s="1"/>
  <c r="G42" i="3"/>
  <c r="H39" i="3"/>
  <c r="F39" i="3"/>
  <c r="K39" i="3" s="1"/>
  <c r="G39" i="3"/>
  <c r="F28" i="3"/>
  <c r="P28" i="3" s="1"/>
  <c r="H28" i="3"/>
  <c r="G28" i="3"/>
  <c r="H26" i="3"/>
  <c r="F26" i="3"/>
  <c r="K26" i="3" s="1"/>
  <c r="G26" i="3"/>
  <c r="C174" i="2"/>
  <c r="P39" i="3" l="1"/>
  <c r="M28" i="3"/>
  <c r="M39" i="3"/>
  <c r="J39" i="3"/>
  <c r="O39" i="3"/>
  <c r="K28" i="3"/>
  <c r="J28" i="3"/>
  <c r="O28" i="3"/>
  <c r="J26" i="3"/>
  <c r="O26" i="3"/>
  <c r="P26" i="3"/>
  <c r="M26" i="3"/>
  <c r="E41" i="3"/>
  <c r="D41" i="3"/>
  <c r="F41" i="3" l="1"/>
  <c r="P41" i="3" s="1"/>
  <c r="G41" i="3"/>
  <c r="M41" i="3" s="1"/>
  <c r="H41" i="3"/>
  <c r="O41" i="3"/>
  <c r="B5" i="10"/>
  <c r="B6" i="10" s="1"/>
  <c r="B7" i="10" s="1"/>
  <c r="B8" i="10" s="1"/>
  <c r="B9" i="10" s="1"/>
  <c r="B10" i="10" s="1"/>
  <c r="B11" i="10" s="1"/>
  <c r="B12" i="10" s="1"/>
  <c r="B13" i="10" s="1"/>
  <c r="B14" i="10" s="1"/>
  <c r="B15" i="10" s="1"/>
  <c r="B16" i="10" s="1"/>
  <c r="B17" i="10" s="1"/>
  <c r="B18" i="10" s="1"/>
  <c r="B19" i="10" s="1"/>
  <c r="B20" i="10" s="1"/>
  <c r="B21" i="10" s="1"/>
  <c r="B22" i="10" s="1"/>
  <c r="B23" i="10" s="1"/>
  <c r="B24" i="10" s="1"/>
  <c r="B25" i="10" s="1"/>
  <c r="B26" i="10" s="1"/>
  <c r="B27" i="10" s="1"/>
  <c r="B28" i="10" s="1"/>
  <c r="B29" i="10" s="1"/>
  <c r="B30" i="10" s="1"/>
  <c r="B31" i="10" s="1"/>
  <c r="P26" i="10"/>
  <c r="W26" i="10" s="1"/>
  <c r="Q26" i="10"/>
  <c r="AD26" i="10" s="1"/>
  <c r="AV26" i="10"/>
  <c r="AX26" i="10" s="1"/>
  <c r="AW26" i="10"/>
  <c r="P30" i="10"/>
  <c r="Q30" i="10"/>
  <c r="AD30" i="10" s="1"/>
  <c r="AV30" i="10"/>
  <c r="BB30" i="10" s="1"/>
  <c r="J30" i="10" s="1"/>
  <c r="AW30" i="10"/>
  <c r="P29" i="10"/>
  <c r="Q29" i="10"/>
  <c r="AD29" i="10" s="1"/>
  <c r="AV29" i="10"/>
  <c r="BB29" i="10" s="1"/>
  <c r="J29" i="10" s="1"/>
  <c r="AW29" i="10"/>
  <c r="I31" i="9"/>
  <c r="L31" i="9" s="1"/>
  <c r="H31" i="9"/>
  <c r="G31" i="9"/>
  <c r="F31" i="9"/>
  <c r="W31" i="9" s="1"/>
  <c r="E31" i="9"/>
  <c r="D31" i="9"/>
  <c r="E38" i="3"/>
  <c r="H38" i="3" s="1"/>
  <c r="D38" i="3"/>
  <c r="F21" i="8"/>
  <c r="E21" i="8"/>
  <c r="D21" i="8"/>
  <c r="D17" i="8"/>
  <c r="E17" i="8"/>
  <c r="F17" i="8"/>
  <c r="E32" i="9"/>
  <c r="F32" i="9"/>
  <c r="W32" i="9" s="1"/>
  <c r="G32" i="9"/>
  <c r="H32" i="9"/>
  <c r="I32" i="9"/>
  <c r="J32" i="9" s="1"/>
  <c r="E34" i="3"/>
  <c r="D34" i="3"/>
  <c r="C151" i="2"/>
  <c r="CS36" i="3"/>
  <c r="E36" i="3"/>
  <c r="H36" i="3" s="1"/>
  <c r="D36" i="3"/>
  <c r="H21" i="8" l="1"/>
  <c r="H17" i="8"/>
  <c r="V29" i="10"/>
  <c r="AZ29" i="10"/>
  <c r="J31" i="9"/>
  <c r="V31" i="9"/>
  <c r="K41" i="3"/>
  <c r="J41" i="3"/>
  <c r="S29" i="10"/>
  <c r="AY29" i="10"/>
  <c r="AX29" i="10"/>
  <c r="BB26" i="10"/>
  <c r="J26" i="10" s="1"/>
  <c r="AC26" i="10"/>
  <c r="AP26" i="10" s="1"/>
  <c r="S26" i="10"/>
  <c r="AC30" i="10"/>
  <c r="AO30" i="10" s="1"/>
  <c r="W30" i="10"/>
  <c r="R29" i="10"/>
  <c r="E29" i="10" s="1"/>
  <c r="AZ30" i="10"/>
  <c r="AZ26" i="10"/>
  <c r="AY26" i="10"/>
  <c r="AT26" i="10"/>
  <c r="H26" i="10" s="1"/>
  <c r="AF26" i="10"/>
  <c r="V26" i="10"/>
  <c r="R26" i="10"/>
  <c r="E26" i="10" s="1"/>
  <c r="AK26" i="10"/>
  <c r="AG26" i="10"/>
  <c r="AI26" i="10"/>
  <c r="AX30" i="10"/>
  <c r="AY30" i="10"/>
  <c r="AC29" i="10"/>
  <c r="W29" i="10"/>
  <c r="S31" i="9"/>
  <c r="U31" i="9"/>
  <c r="K31" i="9"/>
  <c r="F38" i="3"/>
  <c r="P38" i="3" s="1"/>
  <c r="G38" i="3"/>
  <c r="U29" i="10" s="1"/>
  <c r="G29" i="10" s="1"/>
  <c r="V32" i="9"/>
  <c r="S32" i="9"/>
  <c r="L32" i="9"/>
  <c r="U32" i="9"/>
  <c r="K32" i="9"/>
  <c r="F34" i="3"/>
  <c r="P34" i="3" s="1"/>
  <c r="G34" i="3"/>
  <c r="H34" i="3"/>
  <c r="F36" i="3"/>
  <c r="G36" i="3"/>
  <c r="U26" i="10" s="1"/>
  <c r="G26" i="10" s="1"/>
  <c r="P10" i="6"/>
  <c r="C127" i="2"/>
  <c r="C29" i="1"/>
  <c r="CS6" i="3"/>
  <c r="FI30" i="9"/>
  <c r="FH30" i="9"/>
  <c r="FG30" i="9"/>
  <c r="FI24" i="9"/>
  <c r="FH24" i="9"/>
  <c r="FG24" i="9"/>
  <c r="FI23" i="9"/>
  <c r="FH23" i="9"/>
  <c r="FG23" i="9"/>
  <c r="FI20" i="9"/>
  <c r="FH20" i="9"/>
  <c r="FG20" i="9"/>
  <c r="FI25" i="9"/>
  <c r="FH25" i="9"/>
  <c r="FG25" i="9"/>
  <c r="FI12" i="9"/>
  <c r="FH12" i="9"/>
  <c r="FG12" i="9"/>
  <c r="FI7" i="9"/>
  <c r="FH7" i="9"/>
  <c r="FG7" i="9"/>
  <c r="FI19" i="9"/>
  <c r="FH19" i="9"/>
  <c r="FG19" i="9"/>
  <c r="FI18" i="9"/>
  <c r="FH18" i="9"/>
  <c r="FG18" i="9"/>
  <c r="FI10" i="9"/>
  <c r="FH10" i="9"/>
  <c r="FG10" i="9"/>
  <c r="FI11" i="9"/>
  <c r="FH11" i="9"/>
  <c r="FG11" i="9"/>
  <c r="FI8" i="9"/>
  <c r="FH8" i="9"/>
  <c r="FG8" i="9"/>
  <c r="FI9" i="9"/>
  <c r="FH9" i="9"/>
  <c r="FG9" i="9"/>
  <c r="FI5" i="9"/>
  <c r="FH5" i="9"/>
  <c r="FG5" i="9"/>
  <c r="CS15" i="3"/>
  <c r="CS40" i="3"/>
  <c r="CS33" i="3"/>
  <c r="CS37" i="3"/>
  <c r="CS31" i="3"/>
  <c r="CS35" i="3"/>
  <c r="CS13" i="3"/>
  <c r="CS12" i="3"/>
  <c r="CS24" i="3"/>
  <c r="CS25" i="3"/>
  <c r="CS8" i="3"/>
  <c r="CS23" i="3"/>
  <c r="CS20" i="3"/>
  <c r="CS7" i="3"/>
  <c r="CS11" i="3"/>
  <c r="CS9" i="3"/>
  <c r="Q16" i="10"/>
  <c r="E43" i="3"/>
  <c r="M43" i="3" s="1"/>
  <c r="P24" i="10"/>
  <c r="W24" i="10" s="1"/>
  <c r="AV24" i="10"/>
  <c r="D18" i="8"/>
  <c r="E18" i="8"/>
  <c r="F18" i="8"/>
  <c r="AW24" i="10"/>
  <c r="I28" i="9"/>
  <c r="J28" i="9" s="1"/>
  <c r="H28" i="9"/>
  <c r="F28" i="9"/>
  <c r="G28" i="9"/>
  <c r="E28" i="9"/>
  <c r="D43" i="3"/>
  <c r="Q24" i="10"/>
  <c r="AD24" i="10" s="1"/>
  <c r="D16" i="8"/>
  <c r="E16" i="8"/>
  <c r="F16" i="8"/>
  <c r="F23" i="9"/>
  <c r="I23" i="9"/>
  <c r="J23" i="9" s="1"/>
  <c r="H23" i="9"/>
  <c r="G23" i="9"/>
  <c r="E23" i="9"/>
  <c r="D37" i="3"/>
  <c r="D23" i="9" s="1"/>
  <c r="E15" i="3"/>
  <c r="G15" i="3" s="1"/>
  <c r="D15" i="3"/>
  <c r="D12" i="9" s="1"/>
  <c r="C102" i="2"/>
  <c r="C71" i="2"/>
  <c r="F58" i="2"/>
  <c r="C59" i="2"/>
  <c r="E159" i="2"/>
  <c r="E183" i="2"/>
  <c r="E92" i="2"/>
  <c r="C84" i="2"/>
  <c r="E44" i="2"/>
  <c r="C36" i="2"/>
  <c r="F34" i="2"/>
  <c r="E34" i="2"/>
  <c r="C34" i="2"/>
  <c r="C46" i="2"/>
  <c r="E46" i="2"/>
  <c r="F46" i="2"/>
  <c r="E32" i="2"/>
  <c r="C23" i="2"/>
  <c r="E21" i="3"/>
  <c r="P16" i="10"/>
  <c r="AC16" i="10" s="1"/>
  <c r="P11" i="10"/>
  <c r="AC11" i="10" s="1"/>
  <c r="I6" i="9"/>
  <c r="H6" i="9"/>
  <c r="P27" i="10"/>
  <c r="AC27" i="10" s="1"/>
  <c r="P22" i="10"/>
  <c r="AC22" i="10" s="1"/>
  <c r="P5" i="10"/>
  <c r="AC5" i="10" s="1"/>
  <c r="I25" i="9"/>
  <c r="L25" i="9" s="1"/>
  <c r="H25" i="9"/>
  <c r="P31" i="10"/>
  <c r="AC31" i="10" s="1"/>
  <c r="I29" i="9"/>
  <c r="H29" i="9"/>
  <c r="P25" i="10"/>
  <c r="AC25" i="10" s="1"/>
  <c r="I24" i="9"/>
  <c r="H24" i="9"/>
  <c r="P17" i="10"/>
  <c r="AC17" i="10" s="1"/>
  <c r="I30" i="9"/>
  <c r="L30" i="9" s="1"/>
  <c r="H30" i="9"/>
  <c r="P20" i="10"/>
  <c r="AC20" i="10" s="1"/>
  <c r="I26" i="9"/>
  <c r="J26" i="9" s="1"/>
  <c r="H26" i="9"/>
  <c r="P15" i="10"/>
  <c r="AC15" i="10" s="1"/>
  <c r="I20" i="9"/>
  <c r="H20" i="9"/>
  <c r="I17" i="9"/>
  <c r="H17" i="9"/>
  <c r="P9" i="10"/>
  <c r="AC9" i="10" s="1"/>
  <c r="P21" i="10"/>
  <c r="AC21" i="10" s="1"/>
  <c r="I19" i="9"/>
  <c r="H19" i="9"/>
  <c r="P18" i="10"/>
  <c r="AC18" i="10" s="1"/>
  <c r="I12" i="9"/>
  <c r="H12" i="9"/>
  <c r="P10" i="10"/>
  <c r="AC10" i="10" s="1"/>
  <c r="I11" i="9"/>
  <c r="H11" i="9"/>
  <c r="P23" i="10"/>
  <c r="AC23" i="10" s="1"/>
  <c r="I22" i="9"/>
  <c r="H22" i="9"/>
  <c r="P19" i="10"/>
  <c r="AC19" i="10" s="1"/>
  <c r="I18" i="9"/>
  <c r="H18" i="9"/>
  <c r="P8" i="10"/>
  <c r="AC8" i="10" s="1"/>
  <c r="I7" i="9"/>
  <c r="H7" i="9"/>
  <c r="P12" i="10"/>
  <c r="AC12" i="10" s="1"/>
  <c r="I9" i="9"/>
  <c r="H9" i="9"/>
  <c r="P6" i="10"/>
  <c r="AC6" i="10" s="1"/>
  <c r="I5" i="9"/>
  <c r="H5" i="9"/>
  <c r="P28" i="10"/>
  <c r="AC28" i="10" s="1"/>
  <c r="P7" i="10"/>
  <c r="W7" i="10" s="1"/>
  <c r="I10" i="9"/>
  <c r="H10" i="9"/>
  <c r="P4" i="10"/>
  <c r="I8" i="9"/>
  <c r="H8" i="9"/>
  <c r="P13" i="10"/>
  <c r="AC13" i="10" s="1"/>
  <c r="P14" i="10"/>
  <c r="AC14" i="10" s="1"/>
  <c r="D6" i="3"/>
  <c r="D25" i="9" s="1"/>
  <c r="E25" i="9"/>
  <c r="F25" i="9"/>
  <c r="G25" i="9"/>
  <c r="D29" i="3"/>
  <c r="E29" i="9"/>
  <c r="F29" i="9"/>
  <c r="G29" i="9"/>
  <c r="J29" i="9"/>
  <c r="L29" i="9"/>
  <c r="D35" i="3"/>
  <c r="D24" i="9" s="1"/>
  <c r="E24" i="9"/>
  <c r="F24" i="9"/>
  <c r="G24" i="9"/>
  <c r="D23" i="3"/>
  <c r="D30" i="9" s="1"/>
  <c r="E30" i="9"/>
  <c r="F30" i="9"/>
  <c r="G30" i="9"/>
  <c r="D22" i="3"/>
  <c r="D26" i="9" s="1"/>
  <c r="E26" i="9"/>
  <c r="F26" i="9"/>
  <c r="W26" i="9" s="1"/>
  <c r="G26" i="9"/>
  <c r="D8" i="3"/>
  <c r="D20" i="9" s="1"/>
  <c r="E20" i="9"/>
  <c r="F20" i="9"/>
  <c r="G20" i="9"/>
  <c r="D21" i="3"/>
  <c r="D17" i="9" s="1"/>
  <c r="E17" i="9"/>
  <c r="F17" i="9"/>
  <c r="G17" i="9"/>
  <c r="D40" i="3"/>
  <c r="E19" i="9"/>
  <c r="F19" i="9"/>
  <c r="G19" i="9"/>
  <c r="E12" i="9"/>
  <c r="F12" i="9"/>
  <c r="G12" i="9"/>
  <c r="D12" i="3"/>
  <c r="E11" i="9"/>
  <c r="F11" i="9"/>
  <c r="G11" i="9"/>
  <c r="D30" i="3"/>
  <c r="D32" i="9" s="1"/>
  <c r="D22" i="9"/>
  <c r="E22" i="9"/>
  <c r="F22" i="9"/>
  <c r="G22" i="9"/>
  <c r="D31" i="3"/>
  <c r="D18" i="9" s="1"/>
  <c r="E18" i="9"/>
  <c r="F18" i="9"/>
  <c r="G18" i="9"/>
  <c r="D24" i="3"/>
  <c r="D7" i="9" s="1"/>
  <c r="E7" i="9"/>
  <c r="F7" i="9"/>
  <c r="G7" i="9"/>
  <c r="D25" i="3"/>
  <c r="D9" i="9" s="1"/>
  <c r="E9" i="9"/>
  <c r="F9" i="9"/>
  <c r="G9" i="9"/>
  <c r="D13" i="3"/>
  <c r="D5" i="9" s="1"/>
  <c r="E5" i="9"/>
  <c r="F5" i="9"/>
  <c r="G5" i="9"/>
  <c r="D7" i="3"/>
  <c r="D10" i="9" s="1"/>
  <c r="E10" i="9"/>
  <c r="F10" i="9"/>
  <c r="G10" i="9"/>
  <c r="D9" i="3"/>
  <c r="D8" i="9" s="1"/>
  <c r="E8" i="9"/>
  <c r="G8" i="9"/>
  <c r="F6" i="9"/>
  <c r="J6" i="9" s="1"/>
  <c r="G6" i="9"/>
  <c r="E6" i="9"/>
  <c r="D14" i="3"/>
  <c r="D6" i="9" s="1"/>
  <c r="E14" i="3"/>
  <c r="G14" i="3" s="1"/>
  <c r="E33" i="3"/>
  <c r="F33" i="3" s="1"/>
  <c r="E32" i="3"/>
  <c r="F32" i="3" s="1"/>
  <c r="K32" i="3" s="1"/>
  <c r="E6" i="3"/>
  <c r="E29" i="3"/>
  <c r="F29" i="3" s="1"/>
  <c r="E35" i="3"/>
  <c r="H35" i="3" s="1"/>
  <c r="E23" i="3"/>
  <c r="G23" i="3" s="1"/>
  <c r="E22" i="3"/>
  <c r="H22" i="3" s="1"/>
  <c r="E8" i="3"/>
  <c r="F8" i="3" s="1"/>
  <c r="E11" i="3"/>
  <c r="F11" i="3" s="1"/>
  <c r="E40" i="3"/>
  <c r="F40" i="3" s="1"/>
  <c r="P40" i="3" s="1"/>
  <c r="E12" i="3"/>
  <c r="E30" i="3"/>
  <c r="G30" i="3" s="1"/>
  <c r="U30" i="10" s="1"/>
  <c r="G30" i="10" s="1"/>
  <c r="E31" i="3"/>
  <c r="F31" i="3" s="1"/>
  <c r="E24" i="3"/>
  <c r="E25" i="3"/>
  <c r="G25" i="3" s="1"/>
  <c r="E13" i="3"/>
  <c r="G13" i="3" s="1"/>
  <c r="E37" i="3"/>
  <c r="F37" i="3" s="1"/>
  <c r="K37" i="3" s="1"/>
  <c r="E7" i="3"/>
  <c r="F7" i="3" s="1"/>
  <c r="E9" i="3"/>
  <c r="E20" i="3"/>
  <c r="F20" i="3" s="1"/>
  <c r="E10" i="3"/>
  <c r="H10" i="3" s="1"/>
  <c r="W14" i="10"/>
  <c r="D10" i="3"/>
  <c r="D20" i="3"/>
  <c r="W4" i="10"/>
  <c r="W6" i="10"/>
  <c r="D11" i="3"/>
  <c r="D32" i="3"/>
  <c r="D33" i="3"/>
  <c r="Q11" i="10"/>
  <c r="AD11" i="10" s="1"/>
  <c r="Q14" i="10"/>
  <c r="AD14" i="10" s="1"/>
  <c r="Q13" i="10"/>
  <c r="AD13" i="10" s="1"/>
  <c r="Q4" i="10"/>
  <c r="AD4" i="10" s="1"/>
  <c r="Q7" i="10"/>
  <c r="AD7" i="10" s="1"/>
  <c r="Q28" i="10"/>
  <c r="AD28" i="10" s="1"/>
  <c r="Q6" i="10"/>
  <c r="AD6" i="10" s="1"/>
  <c r="Q12" i="10"/>
  <c r="AD12" i="10" s="1"/>
  <c r="Q8" i="10"/>
  <c r="AD8" i="10" s="1"/>
  <c r="Q19" i="10"/>
  <c r="AD19" i="10" s="1"/>
  <c r="Q23" i="10"/>
  <c r="AD23" i="10" s="1"/>
  <c r="Q10" i="10"/>
  <c r="AD10" i="10" s="1"/>
  <c r="Q18" i="10"/>
  <c r="AD18" i="10" s="1"/>
  <c r="Q21" i="10"/>
  <c r="AD21" i="10" s="1"/>
  <c r="Q9" i="10"/>
  <c r="AD9" i="10" s="1"/>
  <c r="AD16" i="10"/>
  <c r="Q15" i="10"/>
  <c r="AD15" i="10" s="1"/>
  <c r="Q20" i="10"/>
  <c r="AD20" i="10" s="1"/>
  <c r="Q17" i="10"/>
  <c r="AD17" i="10" s="1"/>
  <c r="Q25" i="10"/>
  <c r="AD25" i="10" s="1"/>
  <c r="Q31" i="10"/>
  <c r="AD31" i="10" s="1"/>
  <c r="Q5" i="10"/>
  <c r="AD5" i="10" s="1"/>
  <c r="Q22" i="10"/>
  <c r="AD22" i="10" s="1"/>
  <c r="Q27" i="10"/>
  <c r="AD27" i="10" s="1"/>
  <c r="D19" i="8"/>
  <c r="E19" i="8"/>
  <c r="F19" i="8"/>
  <c r="D10" i="8"/>
  <c r="E10" i="8"/>
  <c r="F10" i="8"/>
  <c r="AV11" i="10"/>
  <c r="BB11" i="10" s="1"/>
  <c r="J11" i="10" s="1"/>
  <c r="D8" i="8"/>
  <c r="E8" i="8"/>
  <c r="F8" i="8"/>
  <c r="AV27" i="10"/>
  <c r="BB27" i="10" s="1"/>
  <c r="J27" i="10" s="1"/>
  <c r="D9" i="8"/>
  <c r="E9" i="8"/>
  <c r="F9" i="8"/>
  <c r="AV22" i="10"/>
  <c r="D13" i="8"/>
  <c r="E13" i="8"/>
  <c r="F13" i="8"/>
  <c r="D15" i="8"/>
  <c r="E15" i="8"/>
  <c r="F15" i="8"/>
  <c r="AV5" i="10"/>
  <c r="D12" i="8"/>
  <c r="E12" i="8"/>
  <c r="F12" i="8"/>
  <c r="AV31" i="10"/>
  <c r="BB31" i="10" s="1"/>
  <c r="J31" i="10" s="1"/>
  <c r="D14" i="8"/>
  <c r="E14" i="8"/>
  <c r="F14" i="8"/>
  <c r="AV25" i="10"/>
  <c r="D6" i="8"/>
  <c r="E6" i="8"/>
  <c r="F6" i="8"/>
  <c r="AV17" i="10"/>
  <c r="D20" i="8"/>
  <c r="E20" i="8"/>
  <c r="F20" i="8"/>
  <c r="AV20" i="10"/>
  <c r="AV15" i="10"/>
  <c r="BB15" i="10" s="1"/>
  <c r="J15" i="10" s="1"/>
  <c r="AV16" i="10"/>
  <c r="BB16" i="10" s="1"/>
  <c r="J16" i="10" s="1"/>
  <c r="AV9" i="10"/>
  <c r="AV21" i="10"/>
  <c r="BB21" i="10" s="1"/>
  <c r="J21" i="10" s="1"/>
  <c r="AV18" i="10"/>
  <c r="D11" i="8"/>
  <c r="E11" i="8"/>
  <c r="F11" i="8"/>
  <c r="AV10" i="10"/>
  <c r="D7" i="8"/>
  <c r="E7" i="8"/>
  <c r="F7" i="8"/>
  <c r="AV23" i="10"/>
  <c r="BB23" i="10" s="1"/>
  <c r="J23" i="10" s="1"/>
  <c r="AV19" i="10"/>
  <c r="BB19" i="10" s="1"/>
  <c r="J19" i="10" s="1"/>
  <c r="AV8" i="10"/>
  <c r="AV12" i="10"/>
  <c r="AV6" i="10"/>
  <c r="AV28" i="10"/>
  <c r="BB28" i="10" s="1"/>
  <c r="J28" i="10" s="1"/>
  <c r="AV7" i="10"/>
  <c r="BB7" i="10" s="1"/>
  <c r="J7" i="10" s="1"/>
  <c r="AV4" i="10"/>
  <c r="AZ4" i="10" s="1"/>
  <c r="D5" i="8"/>
  <c r="E5" i="8"/>
  <c r="AY13" i="10" s="1"/>
  <c r="F5" i="8"/>
  <c r="AZ13" i="10" s="1"/>
  <c r="AV14" i="10"/>
  <c r="AZ14" i="10" s="1"/>
  <c r="AW27" i="10"/>
  <c r="AW22" i="10"/>
  <c r="AW5" i="10"/>
  <c r="AW31" i="10"/>
  <c r="AW25" i="10"/>
  <c r="AW17" i="10"/>
  <c r="AW20" i="10"/>
  <c r="AW15" i="10"/>
  <c r="AW16" i="10"/>
  <c r="AW9" i="10"/>
  <c r="AW21" i="10"/>
  <c r="AW18" i="10"/>
  <c r="AW10" i="10"/>
  <c r="AW23" i="10"/>
  <c r="AW19" i="10"/>
  <c r="AW8" i="10"/>
  <c r="AW12" i="10"/>
  <c r="AW6" i="10"/>
  <c r="AW28" i="10"/>
  <c r="AW7" i="10"/>
  <c r="AW4" i="10"/>
  <c r="AW13" i="10"/>
  <c r="AW14" i="10"/>
  <c r="AW11" i="10"/>
  <c r="AX16" i="10"/>
  <c r="AX13" i="10"/>
  <c r="P4" i="6"/>
  <c r="P8" i="6"/>
  <c r="P5" i="6"/>
  <c r="P12" i="6"/>
  <c r="DP3" i="9"/>
  <c r="DK3" i="9"/>
  <c r="DF3" i="9"/>
  <c r="DA3" i="9"/>
  <c r="CV3" i="9"/>
  <c r="CQ3" i="9"/>
  <c r="CL3" i="9"/>
  <c r="CG3" i="9"/>
  <c r="CB3" i="9"/>
  <c r="BW3" i="9"/>
  <c r="BR3" i="9"/>
  <c r="BM3" i="9"/>
  <c r="BH3" i="9"/>
  <c r="BC3" i="9"/>
  <c r="AX3" i="9"/>
  <c r="AS3" i="9"/>
  <c r="AN3" i="9"/>
  <c r="AI3" i="9"/>
  <c r="CH3" i="8"/>
  <c r="CD3" i="8"/>
  <c r="BZ3" i="8"/>
  <c r="BV3" i="8"/>
  <c r="BR3" i="8"/>
  <c r="BN3" i="8"/>
  <c r="BJ3" i="8"/>
  <c r="BF3" i="8"/>
  <c r="BB3" i="8"/>
  <c r="AX3" i="8"/>
  <c r="AT3" i="8"/>
  <c r="AP3" i="8"/>
  <c r="AL3" i="8"/>
  <c r="AH3" i="8"/>
  <c r="AD3" i="8"/>
  <c r="Z3" i="8"/>
  <c r="V3" i="8"/>
  <c r="R3" i="8"/>
  <c r="I32" i="6"/>
  <c r="I29" i="6"/>
  <c r="I26" i="6"/>
  <c r="I23" i="6"/>
  <c r="I20" i="6"/>
  <c r="I17" i="6"/>
  <c r="I14" i="6"/>
  <c r="I11" i="6"/>
  <c r="I8" i="6"/>
  <c r="I5" i="6"/>
  <c r="C32" i="6"/>
  <c r="C29" i="6"/>
  <c r="C26" i="6"/>
  <c r="C23" i="6"/>
  <c r="C20" i="6"/>
  <c r="C17" i="6"/>
  <c r="C14" i="6"/>
  <c r="C11" i="6"/>
  <c r="I31" i="6"/>
  <c r="I28" i="6"/>
  <c r="I25" i="6"/>
  <c r="I22" i="6"/>
  <c r="I19" i="6"/>
  <c r="I16" i="6"/>
  <c r="I13" i="6"/>
  <c r="I10" i="6"/>
  <c r="I7" i="6"/>
  <c r="I4" i="6"/>
  <c r="C31" i="6"/>
  <c r="C28" i="6"/>
  <c r="C25" i="6"/>
  <c r="C22" i="6"/>
  <c r="C19" i="6"/>
  <c r="C16" i="6"/>
  <c r="C13" i="6"/>
  <c r="C10" i="6"/>
  <c r="BW2" i="3"/>
  <c r="BT2" i="3"/>
  <c r="BQ2" i="3"/>
  <c r="BN2" i="3"/>
  <c r="BK2" i="3"/>
  <c r="BH2" i="3"/>
  <c r="BE2" i="3"/>
  <c r="BB2" i="3"/>
  <c r="AY2" i="3"/>
  <c r="AV2" i="3"/>
  <c r="AS2" i="3"/>
  <c r="AP2" i="3"/>
  <c r="AM2" i="3"/>
  <c r="AJ2" i="3"/>
  <c r="AG2" i="3"/>
  <c r="AD2" i="3"/>
  <c r="AA2" i="3"/>
  <c r="X2" i="3"/>
  <c r="C31" i="1"/>
  <c r="C26" i="1" s="1"/>
  <c r="D4" i="2" s="1"/>
  <c r="C30" i="1"/>
  <c r="D7" i="2" s="1"/>
  <c r="C28" i="1"/>
  <c r="D6" i="2" s="1"/>
  <c r="C27" i="1"/>
  <c r="D5" i="2" s="1"/>
  <c r="C25" i="1"/>
  <c r="CJ23" i="8"/>
  <c r="CI23" i="8"/>
  <c r="CH23" i="8"/>
  <c r="E231" i="2"/>
  <c r="C223" i="2"/>
  <c r="F221" i="2"/>
  <c r="E221" i="2"/>
  <c r="C221" i="2"/>
  <c r="E207" i="2"/>
  <c r="F197" i="2"/>
  <c r="E197" i="2"/>
  <c r="C197" i="2"/>
  <c r="C199" i="2"/>
  <c r="E182" i="3"/>
  <c r="O182" i="3" s="1"/>
  <c r="D182" i="3"/>
  <c r="CS198" i="3"/>
  <c r="CS196" i="3"/>
  <c r="CS191" i="3"/>
  <c r="CS175" i="3"/>
  <c r="E191" i="3"/>
  <c r="O191" i="3" s="1"/>
  <c r="D191" i="3"/>
  <c r="CS169" i="3"/>
  <c r="E169" i="3"/>
  <c r="O169" i="3" s="1"/>
  <c r="D169" i="3"/>
  <c r="CS194" i="3"/>
  <c r="E194" i="3"/>
  <c r="J194" i="3" s="1"/>
  <c r="D194" i="3"/>
  <c r="CS166" i="3"/>
  <c r="E166" i="3"/>
  <c r="J166" i="3" s="1"/>
  <c r="D166" i="3"/>
  <c r="CS183" i="3"/>
  <c r="E183" i="3"/>
  <c r="H183" i="3" s="1"/>
  <c r="D183" i="3"/>
  <c r="CS173" i="3"/>
  <c r="E173" i="3"/>
  <c r="J173" i="3" s="1"/>
  <c r="D173" i="3"/>
  <c r="CS192" i="3"/>
  <c r="E192" i="3"/>
  <c r="J192" i="3" s="1"/>
  <c r="D192" i="3"/>
  <c r="E198" i="3"/>
  <c r="G198" i="3" s="1"/>
  <c r="D198" i="3"/>
  <c r="CS186" i="3"/>
  <c r="E186" i="3"/>
  <c r="J186" i="3" s="1"/>
  <c r="D186" i="3"/>
  <c r="CS187" i="3"/>
  <c r="E187" i="3"/>
  <c r="M187" i="3" s="1"/>
  <c r="D187" i="3"/>
  <c r="CS171" i="3"/>
  <c r="E171" i="3"/>
  <c r="H171" i="3" s="1"/>
  <c r="D171" i="3"/>
  <c r="CS172" i="3"/>
  <c r="E172" i="3"/>
  <c r="P172" i="3" s="1"/>
  <c r="D172" i="3"/>
  <c r="CS189" i="3"/>
  <c r="E189" i="3"/>
  <c r="P189" i="3" s="1"/>
  <c r="D189" i="3"/>
  <c r="CS185" i="3"/>
  <c r="E185" i="3"/>
  <c r="H185" i="3" s="1"/>
  <c r="D185" i="3"/>
  <c r="CS180" i="3"/>
  <c r="E180" i="3"/>
  <c r="D180" i="3"/>
  <c r="CS181" i="3"/>
  <c r="E181" i="3"/>
  <c r="P181" i="3" s="1"/>
  <c r="D181" i="3"/>
  <c r="CS188" i="3"/>
  <c r="E188" i="3"/>
  <c r="J188" i="3" s="1"/>
  <c r="D188" i="3"/>
  <c r="CS168" i="3"/>
  <c r="E168" i="3"/>
  <c r="F168" i="3" s="1"/>
  <c r="K168" i="3" s="1"/>
  <c r="D168" i="3"/>
  <c r="CS184" i="3"/>
  <c r="E184" i="3"/>
  <c r="O184" i="3" s="1"/>
  <c r="P184" i="3" s="1"/>
  <c r="D184" i="3"/>
  <c r="CS190" i="3"/>
  <c r="E190" i="3"/>
  <c r="J190" i="3" s="1"/>
  <c r="D190" i="3"/>
  <c r="CS193" i="3"/>
  <c r="E193" i="3"/>
  <c r="F193" i="3" s="1"/>
  <c r="D193" i="3"/>
  <c r="CS179" i="3"/>
  <c r="E179" i="3"/>
  <c r="G179" i="3" s="1"/>
  <c r="D179" i="3"/>
  <c r="F161" i="9"/>
  <c r="W161" i="9" s="1"/>
  <c r="I161" i="9"/>
  <c r="J161" i="9" s="1"/>
  <c r="H161" i="9"/>
  <c r="G161" i="9"/>
  <c r="FI165" i="9"/>
  <c r="FH165" i="9"/>
  <c r="FG165" i="9"/>
  <c r="FI170" i="9"/>
  <c r="FH170" i="9"/>
  <c r="FG170" i="9"/>
  <c r="FI172" i="9"/>
  <c r="FH172" i="9"/>
  <c r="FG172" i="9"/>
  <c r="FI159" i="9"/>
  <c r="FH159" i="9"/>
  <c r="FG159" i="9"/>
  <c r="FI169" i="9"/>
  <c r="FH169" i="9"/>
  <c r="FG169" i="9"/>
  <c r="FI166" i="9"/>
  <c r="FH166" i="9"/>
  <c r="FG166" i="9"/>
  <c r="FI168" i="9"/>
  <c r="FH168" i="9"/>
  <c r="FG168" i="9"/>
  <c r="FI171" i="9"/>
  <c r="FH171" i="9"/>
  <c r="FG171" i="9"/>
  <c r="FI149" i="9"/>
  <c r="FH149" i="9"/>
  <c r="FG149" i="9"/>
  <c r="FI160" i="9"/>
  <c r="FH160" i="9"/>
  <c r="FG160" i="9"/>
  <c r="FI163" i="9"/>
  <c r="FH163" i="9"/>
  <c r="FG163" i="9"/>
  <c r="FI158" i="9"/>
  <c r="FH158" i="9"/>
  <c r="FG158" i="9"/>
  <c r="FI164" i="9"/>
  <c r="FH164" i="9"/>
  <c r="FG164" i="9"/>
  <c r="D3" i="2"/>
  <c r="E20" i="2"/>
  <c r="C11" i="2"/>
  <c r="H165" i="9"/>
  <c r="F165" i="9"/>
  <c r="W165" i="9" s="1"/>
  <c r="I165" i="9"/>
  <c r="L165" i="9" s="1"/>
  <c r="G165" i="9"/>
  <c r="F166" i="9"/>
  <c r="W166" i="9" s="1"/>
  <c r="H166" i="9"/>
  <c r="I166" i="9"/>
  <c r="J166" i="9" s="1"/>
  <c r="G166" i="9"/>
  <c r="E243" i="2"/>
  <c r="C234" i="2"/>
  <c r="F233" i="2"/>
  <c r="E233" i="2"/>
  <c r="C233" i="2"/>
  <c r="C210" i="2"/>
  <c r="E219" i="2"/>
  <c r="F209" i="2"/>
  <c r="E209" i="2"/>
  <c r="C209" i="2"/>
  <c r="F162" i="9"/>
  <c r="W162" i="9" s="1"/>
  <c r="F146" i="9"/>
  <c r="K146" i="9" s="1"/>
  <c r="F167" i="9"/>
  <c r="K167" i="9" s="1"/>
  <c r="F155" i="9"/>
  <c r="W155" i="9" s="1"/>
  <c r="F152" i="9"/>
  <c r="W152" i="9" s="1"/>
  <c r="F156" i="9"/>
  <c r="K156" i="9" s="1"/>
  <c r="F150" i="9"/>
  <c r="W150" i="9" s="1"/>
  <c r="F148" i="9"/>
  <c r="K148" i="9" s="1"/>
  <c r="F154" i="9"/>
  <c r="W154" i="9" s="1"/>
  <c r="F153" i="9"/>
  <c r="W153" i="9" s="1"/>
  <c r="F157" i="9"/>
  <c r="W157" i="9" s="1"/>
  <c r="F151" i="9"/>
  <c r="K151" i="9" s="1"/>
  <c r="F147" i="9"/>
  <c r="K147" i="9" s="1"/>
  <c r="I147" i="9"/>
  <c r="J147" i="9" s="1"/>
  <c r="H147" i="9"/>
  <c r="I171" i="9"/>
  <c r="L171" i="9" s="1"/>
  <c r="H171" i="9"/>
  <c r="F160" i="9"/>
  <c r="H160" i="9"/>
  <c r="I160" i="9"/>
  <c r="L160" i="9" s="1"/>
  <c r="F163" i="9"/>
  <c r="I163" i="9"/>
  <c r="J163" i="9" s="1"/>
  <c r="H163" i="9"/>
  <c r="F169" i="9"/>
  <c r="K169" i="9" s="1"/>
  <c r="I169" i="9"/>
  <c r="H169" i="9"/>
  <c r="F164" i="9"/>
  <c r="I164" i="9"/>
  <c r="L164" i="9" s="1"/>
  <c r="H164" i="9"/>
  <c r="F158" i="9"/>
  <c r="K158" i="9" s="1"/>
  <c r="I158" i="9"/>
  <c r="L158" i="9" s="1"/>
  <c r="H158" i="9"/>
  <c r="F170" i="9"/>
  <c r="K170" i="9" s="1"/>
  <c r="F159" i="9"/>
  <c r="K159" i="9" s="1"/>
  <c r="I159" i="9"/>
  <c r="J159" i="9" s="1"/>
  <c r="H159" i="9"/>
  <c r="F168" i="9"/>
  <c r="W168" i="9" s="1"/>
  <c r="F149" i="9"/>
  <c r="W149" i="9" s="1"/>
  <c r="F171" i="9"/>
  <c r="I172" i="9"/>
  <c r="H172" i="9"/>
  <c r="F172" i="9"/>
  <c r="W172" i="9" s="1"/>
  <c r="C185" i="2"/>
  <c r="E195" i="2"/>
  <c r="E185" i="2"/>
  <c r="F185" i="2"/>
  <c r="I170" i="9"/>
  <c r="H170" i="9"/>
  <c r="U170" i="9" s="1"/>
  <c r="G170" i="9"/>
  <c r="C163" i="2"/>
  <c r="C139" i="2"/>
  <c r="C115" i="2"/>
  <c r="G160" i="9"/>
  <c r="I149" i="9"/>
  <c r="H149" i="9"/>
  <c r="G172" i="9"/>
  <c r="K171" i="9"/>
  <c r="G171" i="9"/>
  <c r="G149" i="9"/>
  <c r="E68" i="2"/>
  <c r="G159" i="9"/>
  <c r="I168" i="9"/>
  <c r="L168" i="9" s="1"/>
  <c r="H168" i="9"/>
  <c r="G168" i="9"/>
  <c r="C48" i="2"/>
  <c r="E58" i="2"/>
  <c r="C58" i="2"/>
  <c r="C149" i="2"/>
  <c r="E149" i="2"/>
  <c r="F149" i="2"/>
  <c r="C161" i="2"/>
  <c r="E161" i="2"/>
  <c r="F161" i="2"/>
  <c r="E171" i="2"/>
  <c r="C173" i="2"/>
  <c r="E173" i="2"/>
  <c r="F173" i="2"/>
  <c r="E175" i="3"/>
  <c r="F175" i="3" s="1"/>
  <c r="E177" i="3"/>
  <c r="F177" i="3" s="1"/>
  <c r="K177" i="3" s="1"/>
  <c r="E165" i="3"/>
  <c r="P165" i="3" s="1"/>
  <c r="E176" i="3"/>
  <c r="M176" i="3" s="1"/>
  <c r="E170" i="3"/>
  <c r="F170" i="3" s="1"/>
  <c r="E195" i="3"/>
  <c r="F195" i="3" s="1"/>
  <c r="E174" i="3"/>
  <c r="G174" i="3" s="1"/>
  <c r="E167" i="3"/>
  <c r="F167" i="3" s="1"/>
  <c r="K167" i="3" s="1"/>
  <c r="E178" i="3"/>
  <c r="F178" i="3" s="1"/>
  <c r="E197" i="3"/>
  <c r="H197" i="3" s="1"/>
  <c r="E164" i="3"/>
  <c r="F164" i="3" s="1"/>
  <c r="H154" i="9"/>
  <c r="I154" i="9"/>
  <c r="J154" i="9" s="1"/>
  <c r="G154" i="9"/>
  <c r="D176" i="3"/>
  <c r="I152" i="9"/>
  <c r="L152" i="9" s="1"/>
  <c r="I156" i="9"/>
  <c r="L156" i="9" s="1"/>
  <c r="I150" i="9"/>
  <c r="H150" i="9"/>
  <c r="I148" i="9"/>
  <c r="J148" i="9" s="1"/>
  <c r="H148" i="9"/>
  <c r="I153" i="9"/>
  <c r="H153" i="9"/>
  <c r="I157" i="9"/>
  <c r="L157" i="9" s="1"/>
  <c r="H157" i="9"/>
  <c r="I151" i="9"/>
  <c r="J151" i="9" s="1"/>
  <c r="H151" i="9"/>
  <c r="H156" i="9"/>
  <c r="G156" i="9"/>
  <c r="J177" i="3"/>
  <c r="E196" i="3"/>
  <c r="F196" i="3" s="1"/>
  <c r="D195" i="3"/>
  <c r="D177" i="3"/>
  <c r="CS170" i="3"/>
  <c r="G151" i="9"/>
  <c r="H152" i="9"/>
  <c r="D174" i="3"/>
  <c r="G148" i="9"/>
  <c r="D167" i="3"/>
  <c r="E147" i="2"/>
  <c r="F137" i="2"/>
  <c r="E137" i="2"/>
  <c r="C137" i="2"/>
  <c r="E135" i="2"/>
  <c r="F125" i="2"/>
  <c r="E125" i="2"/>
  <c r="C125" i="2"/>
  <c r="E123" i="2"/>
  <c r="F113" i="2"/>
  <c r="E113" i="2"/>
  <c r="C113" i="2"/>
  <c r="D164" i="3"/>
  <c r="G157" i="9"/>
  <c r="D197" i="3"/>
  <c r="CS167" i="3"/>
  <c r="D178" i="3"/>
  <c r="G152" i="9"/>
  <c r="F101" i="2"/>
  <c r="E101" i="2"/>
  <c r="C101" i="2"/>
  <c r="E111" i="2"/>
  <c r="G150" i="9"/>
  <c r="D170" i="3"/>
  <c r="F94" i="2"/>
  <c r="E94" i="2"/>
  <c r="C94" i="2"/>
  <c r="G153" i="9"/>
  <c r="D175" i="3"/>
  <c r="F82" i="2"/>
  <c r="E82" i="2"/>
  <c r="C82" i="2"/>
  <c r="E56" i="2"/>
  <c r="F22" i="2"/>
  <c r="E22" i="2"/>
  <c r="C22" i="2"/>
  <c r="F10" i="2"/>
  <c r="E10" i="2"/>
  <c r="C10" i="2"/>
  <c r="AD3" i="9"/>
  <c r="Y3" i="9"/>
  <c r="E80" i="2"/>
  <c r="F70" i="2"/>
  <c r="E70" i="2"/>
  <c r="C70" i="2"/>
  <c r="U2" i="3"/>
  <c r="R2" i="3"/>
  <c r="D165" i="3"/>
  <c r="CS165" i="3"/>
  <c r="C8" i="6"/>
  <c r="C7" i="6"/>
  <c r="C5" i="6"/>
  <c r="C4" i="6"/>
  <c r="CF23" i="8"/>
  <c r="CE23" i="8"/>
  <c r="CD23" i="8"/>
  <c r="CB23" i="8"/>
  <c r="CA23" i="8"/>
  <c r="BZ23" i="8"/>
  <c r="BX23" i="8"/>
  <c r="BW23" i="8"/>
  <c r="BV23" i="8"/>
  <c r="BT23" i="8"/>
  <c r="BS23" i="8"/>
  <c r="BR23" i="8"/>
  <c r="N3" i="8"/>
  <c r="J3" i="8"/>
  <c r="BP23" i="8"/>
  <c r="BO23" i="8"/>
  <c r="BN23" i="8"/>
  <c r="BL23" i="8"/>
  <c r="BK23" i="8"/>
  <c r="BJ23" i="8"/>
  <c r="BH23" i="8"/>
  <c r="BG23" i="8"/>
  <c r="BF23" i="8"/>
  <c r="BD23" i="8"/>
  <c r="BC23" i="8"/>
  <c r="BB23" i="8"/>
  <c r="AZ23" i="8"/>
  <c r="AY23" i="8"/>
  <c r="AX23" i="8"/>
  <c r="AV23" i="8"/>
  <c r="AU23" i="8"/>
  <c r="AT23" i="8"/>
  <c r="AR23" i="8"/>
  <c r="AQ23" i="8"/>
  <c r="AP23" i="8"/>
  <c r="AN23" i="8"/>
  <c r="AM23" i="8"/>
  <c r="AL23" i="8"/>
  <c r="AJ23" i="8"/>
  <c r="AI23" i="8"/>
  <c r="AH23" i="8"/>
  <c r="AF23" i="8"/>
  <c r="AE23" i="8"/>
  <c r="AD23" i="8"/>
  <c r="AB23" i="8"/>
  <c r="AA23" i="8"/>
  <c r="Z23" i="8"/>
  <c r="X23" i="8"/>
  <c r="W23" i="8"/>
  <c r="V23" i="8"/>
  <c r="T23" i="8"/>
  <c r="S23" i="8"/>
  <c r="R23" i="8"/>
  <c r="P23" i="8"/>
  <c r="O23" i="8"/>
  <c r="N23" i="8"/>
  <c r="L23" i="8"/>
  <c r="K23" i="8"/>
  <c r="J23" i="8"/>
  <c r="M161" i="10"/>
  <c r="B159" i="10"/>
  <c r="B160" i="10" s="1"/>
  <c r="B161" i="10" s="1"/>
  <c r="M160" i="10"/>
  <c r="M159" i="10"/>
  <c r="FI162" i="9"/>
  <c r="FH162" i="9"/>
  <c r="FG162" i="9"/>
  <c r="I162" i="9"/>
  <c r="H162" i="9"/>
  <c r="G162" i="9"/>
  <c r="FI146" i="9"/>
  <c r="FH146" i="9"/>
  <c r="FG146" i="9"/>
  <c r="I146" i="9"/>
  <c r="J146" i="9" s="1"/>
  <c r="H146" i="9"/>
  <c r="G146" i="9"/>
  <c r="FI167" i="9"/>
  <c r="FH167" i="9"/>
  <c r="FG167" i="9"/>
  <c r="I167" i="9"/>
  <c r="J167" i="9" s="1"/>
  <c r="H167" i="9"/>
  <c r="G167" i="9"/>
  <c r="FI155" i="9"/>
  <c r="FH155" i="9"/>
  <c r="FG155" i="9"/>
  <c r="I155" i="9"/>
  <c r="J155" i="9" s="1"/>
  <c r="H155" i="9"/>
  <c r="G155" i="9"/>
  <c r="FI147" i="9"/>
  <c r="FH147" i="9"/>
  <c r="FG147" i="9"/>
  <c r="G147" i="9"/>
  <c r="G164" i="9"/>
  <c r="G169" i="9"/>
  <c r="G163" i="9"/>
  <c r="G158" i="9"/>
  <c r="CS178" i="3"/>
  <c r="D196" i="3"/>
  <c r="CF2" i="3"/>
  <c r="CC2" i="3"/>
  <c r="H181" i="3"/>
  <c r="V160" i="9"/>
  <c r="F173" i="3"/>
  <c r="K173" i="3" s="1"/>
  <c r="H192" i="3"/>
  <c r="H166" i="3"/>
  <c r="L161" i="9"/>
  <c r="F192" i="3"/>
  <c r="S161" i="9"/>
  <c r="M192" i="3"/>
  <c r="M166" i="3"/>
  <c r="H191" i="3"/>
  <c r="O166" i="3"/>
  <c r="O43" i="3"/>
  <c r="P43" i="3"/>
  <c r="P194" i="3" l="1"/>
  <c r="H194" i="3"/>
  <c r="O194" i="3"/>
  <c r="J191" i="3"/>
  <c r="F185" i="3"/>
  <c r="K185" i="3" s="1"/>
  <c r="F194" i="3"/>
  <c r="K194" i="3" s="1"/>
  <c r="M194" i="3"/>
  <c r="M190" i="3"/>
  <c r="M191" i="3"/>
  <c r="J184" i="3"/>
  <c r="M170" i="3"/>
  <c r="M168" i="3"/>
  <c r="H15" i="8"/>
  <c r="AX5" i="10"/>
  <c r="AM26" i="10"/>
  <c r="AJ26" i="10"/>
  <c r="I26" i="10" s="1"/>
  <c r="U155" i="9"/>
  <c r="AR26" i="10"/>
  <c r="AO26" i="10"/>
  <c r="K162" i="9"/>
  <c r="U171" i="9"/>
  <c r="S167" i="9"/>
  <c r="AX11" i="10"/>
  <c r="W21" i="10"/>
  <c r="AX23" i="10"/>
  <c r="U17" i="10"/>
  <c r="G17" i="10" s="1"/>
  <c r="W17" i="10"/>
  <c r="V20" i="10"/>
  <c r="W20" i="10"/>
  <c r="W31" i="10"/>
  <c r="R13" i="10"/>
  <c r="E13" i="10" s="1"/>
  <c r="AY4" i="10"/>
  <c r="W15" i="10"/>
  <c r="T31" i="10"/>
  <c r="H13" i="8"/>
  <c r="BB22" i="10" s="1"/>
  <c r="J22" i="10" s="1"/>
  <c r="J156" i="9"/>
  <c r="K152" i="9"/>
  <c r="L159" i="9"/>
  <c r="U152" i="9"/>
  <c r="U24" i="9"/>
  <c r="V29" i="9"/>
  <c r="J185" i="3"/>
  <c r="H32" i="3"/>
  <c r="O168" i="3"/>
  <c r="O190" i="3"/>
  <c r="P190" i="3" s="1"/>
  <c r="R28" i="10"/>
  <c r="E28" i="10" s="1"/>
  <c r="O175" i="3"/>
  <c r="F190" i="3"/>
  <c r="K190" i="3" s="1"/>
  <c r="G168" i="3"/>
  <c r="M167" i="3"/>
  <c r="H189" i="3"/>
  <c r="P168" i="3"/>
  <c r="J168" i="3"/>
  <c r="P169" i="3"/>
  <c r="F166" i="3"/>
  <c r="K166" i="3" s="1"/>
  <c r="G167" i="3"/>
  <c r="G197" i="3"/>
  <c r="H168" i="3"/>
  <c r="G194" i="3"/>
  <c r="J167" i="3"/>
  <c r="P187" i="3"/>
  <c r="M185" i="3"/>
  <c r="H184" i="3"/>
  <c r="H176" i="3"/>
  <c r="P166" i="3"/>
  <c r="H169" i="3"/>
  <c r="G10" i="3"/>
  <c r="S20" i="10"/>
  <c r="S30" i="10"/>
  <c r="J197" i="3"/>
  <c r="H29" i="3"/>
  <c r="V31" i="10" s="1"/>
  <c r="J174" i="3"/>
  <c r="J165" i="3"/>
  <c r="H33" i="3"/>
  <c r="V27" i="10" s="1"/>
  <c r="D8" i="2"/>
  <c r="S17" i="10"/>
  <c r="W18" i="10"/>
  <c r="H23" i="3"/>
  <c r="V17" i="10" s="1"/>
  <c r="M181" i="3"/>
  <c r="G182" i="3"/>
  <c r="M179" i="3"/>
  <c r="K168" i="9"/>
  <c r="U160" i="9"/>
  <c r="G184" i="3"/>
  <c r="G191" i="3"/>
  <c r="F182" i="3"/>
  <c r="U5" i="9"/>
  <c r="D23" i="8"/>
  <c r="H186" i="3"/>
  <c r="H167" i="3"/>
  <c r="U168" i="9"/>
  <c r="F184" i="3"/>
  <c r="K184" i="3" s="1"/>
  <c r="P182" i="3"/>
  <c r="E23" i="8"/>
  <c r="H12" i="8"/>
  <c r="W5" i="10"/>
  <c r="AC24" i="10"/>
  <c r="AO24" i="10" s="1"/>
  <c r="G190" i="3"/>
  <c r="G169" i="3"/>
  <c r="O173" i="3"/>
  <c r="M171" i="3"/>
  <c r="O186" i="3"/>
  <c r="M186" i="3"/>
  <c r="F186" i="3"/>
  <c r="K186" i="3" s="1"/>
  <c r="H173" i="3"/>
  <c r="S156" i="9"/>
  <c r="H190" i="3"/>
  <c r="F169" i="3"/>
  <c r="K169" i="3" s="1"/>
  <c r="AZ28" i="10"/>
  <c r="AZ6" i="10"/>
  <c r="R4" i="10"/>
  <c r="E4" i="10" s="1"/>
  <c r="AJ30" i="10"/>
  <c r="I30" i="10" s="1"/>
  <c r="AX14" i="10"/>
  <c r="H19" i="8"/>
  <c r="BB20" i="10" s="1"/>
  <c r="J20" i="10" s="1"/>
  <c r="H16" i="8"/>
  <c r="BB14" i="10" s="1"/>
  <c r="J14" i="10" s="1"/>
  <c r="H18" i="8"/>
  <c r="F23" i="8"/>
  <c r="H20" i="8"/>
  <c r="BB12" i="10" s="1"/>
  <c r="J12" i="10" s="1"/>
  <c r="H6" i="8"/>
  <c r="BB9" i="10" s="1"/>
  <c r="J9" i="10" s="1"/>
  <c r="H14" i="8"/>
  <c r="H10" i="8"/>
  <c r="H11" i="8"/>
  <c r="BB18" i="10" s="1"/>
  <c r="J18" i="10" s="1"/>
  <c r="H9" i="8"/>
  <c r="BB4" i="10" s="1"/>
  <c r="J4" i="10" s="1"/>
  <c r="H5" i="8"/>
  <c r="BB13" i="10" s="1"/>
  <c r="J13" i="10" s="1"/>
  <c r="H7" i="8"/>
  <c r="AX9" i="10"/>
  <c r="BB17" i="10"/>
  <c r="J17" i="10" s="1"/>
  <c r="BB25" i="10"/>
  <c r="J25" i="10" s="1"/>
  <c r="AZ10" i="10"/>
  <c r="H8" i="8"/>
  <c r="BB6" i="10" s="1"/>
  <c r="J6" i="10" s="1"/>
  <c r="AY24" i="10"/>
  <c r="BB8" i="10"/>
  <c r="J8" i="10" s="1"/>
  <c r="AZ18" i="10"/>
  <c r="BB5" i="10"/>
  <c r="J5" i="10" s="1"/>
  <c r="AY25" i="10"/>
  <c r="AZ20" i="10"/>
  <c r="R23" i="10"/>
  <c r="E23" i="10" s="1"/>
  <c r="AX28" i="10"/>
  <c r="AY27" i="10"/>
  <c r="AZ8" i="10"/>
  <c r="V25" i="10"/>
  <c r="S23" i="10"/>
  <c r="AX8" i="10"/>
  <c r="AY28" i="10"/>
  <c r="AZ11" i="10"/>
  <c r="W25" i="10"/>
  <c r="U23" i="10"/>
  <c r="G23" i="10" s="1"/>
  <c r="AX27" i="10"/>
  <c r="AY11" i="10"/>
  <c r="AZ25" i="10"/>
  <c r="W23" i="10"/>
  <c r="S25" i="10"/>
  <c r="AI25" i="10"/>
  <c r="AP25" i="10"/>
  <c r="AQ25" i="10"/>
  <c r="AQ17" i="10"/>
  <c r="AO17" i="10"/>
  <c r="AP17" i="10"/>
  <c r="AQ20" i="10"/>
  <c r="AO20" i="10"/>
  <c r="AP20" i="10"/>
  <c r="AI5" i="10"/>
  <c r="AQ5" i="10"/>
  <c r="AP5" i="10"/>
  <c r="AQ15" i="10"/>
  <c r="AO15" i="10"/>
  <c r="AP15" i="10"/>
  <c r="AO31" i="10"/>
  <c r="AR31" i="10"/>
  <c r="AQ31" i="10"/>
  <c r="AY21" i="10"/>
  <c r="AZ27" i="10"/>
  <c r="R9" i="10"/>
  <c r="E9" i="10" s="1"/>
  <c r="R8" i="10"/>
  <c r="E8" i="10" s="1"/>
  <c r="AE20" i="10"/>
  <c r="AM31" i="10"/>
  <c r="AF31" i="10"/>
  <c r="AH5" i="10"/>
  <c r="AC4" i="10"/>
  <c r="AO4" i="10" s="1"/>
  <c r="AC7" i="10"/>
  <c r="AQ7" i="10" s="1"/>
  <c r="AX20" i="10"/>
  <c r="AZ21" i="10"/>
  <c r="W8" i="10"/>
  <c r="AF15" i="10"/>
  <c r="AG17" i="10"/>
  <c r="AK31" i="10"/>
  <c r="AG5" i="10"/>
  <c r="AF20" i="10"/>
  <c r="AG31" i="10"/>
  <c r="AX21" i="10"/>
  <c r="AY8" i="10"/>
  <c r="AY20" i="10"/>
  <c r="W27" i="10"/>
  <c r="S18" i="10"/>
  <c r="AE15" i="10"/>
  <c r="AF17" i="10"/>
  <c r="AH25" i="10"/>
  <c r="AT9" i="10"/>
  <c r="H9" i="10" s="1"/>
  <c r="AJ9" i="10"/>
  <c r="I9" i="10" s="1"/>
  <c r="AO9" i="10"/>
  <c r="AF9" i="10"/>
  <c r="AY23" i="10"/>
  <c r="AZ23" i="10"/>
  <c r="AI30" i="10"/>
  <c r="AG30" i="10"/>
  <c r="AX6" i="10"/>
  <c r="AX10" i="10"/>
  <c r="AX18" i="10"/>
  <c r="AY10" i="10"/>
  <c r="AY16" i="10"/>
  <c r="AY22" i="10"/>
  <c r="AZ16" i="10"/>
  <c r="AZ22" i="10"/>
  <c r="R27" i="10"/>
  <c r="E27" i="10" s="1"/>
  <c r="R16" i="10"/>
  <c r="E16" i="10" s="1"/>
  <c r="W9" i="10"/>
  <c r="W13" i="10"/>
  <c r="AE30" i="10"/>
  <c r="AR15" i="10"/>
  <c r="AH15" i="10"/>
  <c r="AR20" i="10"/>
  <c r="AH20" i="10"/>
  <c r="AR17" i="10"/>
  <c r="AM17" i="10"/>
  <c r="AE17" i="10"/>
  <c r="AO25" i="10"/>
  <c r="AF25" i="10"/>
  <c r="AP31" i="10"/>
  <c r="AJ31" i="10"/>
  <c r="I31" i="10" s="1"/>
  <c r="AO5" i="10"/>
  <c r="AF5" i="10"/>
  <c r="AX24" i="10"/>
  <c r="AM30" i="10"/>
  <c r="AL30" i="10"/>
  <c r="AF30" i="10"/>
  <c r="AR30" i="10"/>
  <c r="AX22" i="10"/>
  <c r="S9" i="10"/>
  <c r="AX4" i="10"/>
  <c r="AX25" i="10"/>
  <c r="AY14" i="10"/>
  <c r="AY6" i="10"/>
  <c r="AY18" i="10"/>
  <c r="AY17" i="10"/>
  <c r="AZ17" i="10"/>
  <c r="W16" i="10"/>
  <c r="T13" i="10"/>
  <c r="AG15" i="10"/>
  <c r="AG20" i="10"/>
  <c r="AH17" i="10"/>
  <c r="AR25" i="10"/>
  <c r="AE25" i="10"/>
  <c r="AH31" i="10"/>
  <c r="AR5" i="10"/>
  <c r="AE5" i="10"/>
  <c r="AZ24" i="10"/>
  <c r="AT30" i="10"/>
  <c r="H30" i="10" s="1"/>
  <c r="AQ30" i="10"/>
  <c r="K24" i="9"/>
  <c r="AL25" i="10" s="1"/>
  <c r="U7" i="9"/>
  <c r="J160" i="9"/>
  <c r="J168" i="9"/>
  <c r="K155" i="9"/>
  <c r="L147" i="9"/>
  <c r="K166" i="9"/>
  <c r="S11" i="9"/>
  <c r="AT10" i="10" s="1"/>
  <c r="H10" i="10" s="1"/>
  <c r="U153" i="9"/>
  <c r="S165" i="9"/>
  <c r="U146" i="9"/>
  <c r="S162" i="9"/>
  <c r="J152" i="9"/>
  <c r="S153" i="9"/>
  <c r="J171" i="9"/>
  <c r="V149" i="9"/>
  <c r="S147" i="9"/>
  <c r="V161" i="9"/>
  <c r="K7" i="9"/>
  <c r="AL8" i="10" s="1"/>
  <c r="G172" i="3"/>
  <c r="F172" i="3"/>
  <c r="K172" i="3" s="1"/>
  <c r="K36" i="3"/>
  <c r="Y26" i="10" s="1"/>
  <c r="T26" i="10"/>
  <c r="P171" i="3"/>
  <c r="M195" i="3"/>
  <c r="H172" i="3"/>
  <c r="M172" i="3"/>
  <c r="P191" i="3"/>
  <c r="S31" i="10"/>
  <c r="T29" i="10"/>
  <c r="F188" i="3"/>
  <c r="K188" i="3" s="1"/>
  <c r="O171" i="3"/>
  <c r="P29" i="3"/>
  <c r="J179" i="3"/>
  <c r="J171" i="3"/>
  <c r="O196" i="3"/>
  <c r="M196" i="3"/>
  <c r="M184" i="3"/>
  <c r="J172" i="3"/>
  <c r="O172" i="3"/>
  <c r="G192" i="3"/>
  <c r="H14" i="3"/>
  <c r="V11" i="10" s="1"/>
  <c r="R15" i="10"/>
  <c r="E15" i="10" s="1"/>
  <c r="R18" i="10"/>
  <c r="E18" i="10" s="1"/>
  <c r="R30" i="10"/>
  <c r="E30" i="10" s="1"/>
  <c r="O193" i="3"/>
  <c r="G171" i="3"/>
  <c r="P198" i="3"/>
  <c r="F179" i="3"/>
  <c r="F171" i="3"/>
  <c r="K171" i="3" s="1"/>
  <c r="H177" i="3"/>
  <c r="P177" i="3"/>
  <c r="J193" i="3"/>
  <c r="G187" i="3"/>
  <c r="M169" i="3"/>
  <c r="R20" i="10"/>
  <c r="E20" i="10" s="1"/>
  <c r="F25" i="3"/>
  <c r="K25" i="3" s="1"/>
  <c r="Y12" i="10" s="1"/>
  <c r="G29" i="3"/>
  <c r="BB10" i="10"/>
  <c r="J10" i="10" s="1"/>
  <c r="AT14" i="10"/>
  <c r="H14" i="10" s="1"/>
  <c r="AH14" i="10"/>
  <c r="AL14" i="10"/>
  <c r="AQ14" i="10"/>
  <c r="AE14" i="10"/>
  <c r="AI14" i="10"/>
  <c r="AM14" i="10"/>
  <c r="AR14" i="10"/>
  <c r="AF14" i="10"/>
  <c r="AJ14" i="10"/>
  <c r="I14" i="10" s="1"/>
  <c r="AO14" i="10"/>
  <c r="AG14" i="10"/>
  <c r="AK14" i="10"/>
  <c r="AP14" i="10"/>
  <c r="AX31" i="10"/>
  <c r="AX17" i="10"/>
  <c r="AY31" i="10"/>
  <c r="AY19" i="10"/>
  <c r="AY15" i="10"/>
  <c r="AZ31" i="10"/>
  <c r="AZ19" i="10"/>
  <c r="AZ15" i="10"/>
  <c r="S11" i="10"/>
  <c r="R12" i="10"/>
  <c r="E12" i="10" s="1"/>
  <c r="U14" i="10"/>
  <c r="G14" i="10" s="1"/>
  <c r="AR9" i="10"/>
  <c r="AM9" i="10"/>
  <c r="AI9" i="10"/>
  <c r="AE9" i="10"/>
  <c r="AJ15" i="10"/>
  <c r="I15" i="10" s="1"/>
  <c r="AK20" i="10"/>
  <c r="AM5" i="10"/>
  <c r="AQ24" i="10"/>
  <c r="BB24" i="10"/>
  <c r="J24" i="10" s="1"/>
  <c r="K26" i="10"/>
  <c r="AH30" i="10"/>
  <c r="AK30" i="10"/>
  <c r="AP30" i="10"/>
  <c r="AX15" i="10"/>
  <c r="W10" i="10"/>
  <c r="W12" i="10"/>
  <c r="R14" i="10"/>
  <c r="E14" i="10" s="1"/>
  <c r="V14" i="10"/>
  <c r="AQ9" i="10"/>
  <c r="AL9" i="10"/>
  <c r="AH9" i="10"/>
  <c r="AX19" i="10"/>
  <c r="AX7" i="10"/>
  <c r="AX12" i="10"/>
  <c r="AY7" i="10"/>
  <c r="AY9" i="10"/>
  <c r="AZ9" i="10"/>
  <c r="S22" i="10"/>
  <c r="S14" i="10"/>
  <c r="Y22" i="10"/>
  <c r="AP9" i="10"/>
  <c r="AK9" i="10"/>
  <c r="AG9" i="10"/>
  <c r="AH24" i="10"/>
  <c r="AE26" i="10"/>
  <c r="AH26" i="10"/>
  <c r="AL26" i="10"/>
  <c r="AQ26" i="10"/>
  <c r="K29" i="10"/>
  <c r="AT22" i="10"/>
  <c r="H22" i="10" s="1"/>
  <c r="AF22" i="10"/>
  <c r="AJ22" i="10"/>
  <c r="I22" i="10" s="1"/>
  <c r="AO22" i="10"/>
  <c r="AE22" i="10"/>
  <c r="AM22" i="10"/>
  <c r="AR22" i="10"/>
  <c r="AG22" i="10"/>
  <c r="AK22" i="10"/>
  <c r="AP22" i="10"/>
  <c r="AH22" i="10"/>
  <c r="AL22" i="10"/>
  <c r="AQ22" i="10"/>
  <c r="AI22" i="10"/>
  <c r="AR16" i="10"/>
  <c r="AQ16" i="10"/>
  <c r="AO16" i="10"/>
  <c r="AP16" i="10"/>
  <c r="V22" i="10"/>
  <c r="R19" i="10"/>
  <c r="E19" i="10" s="1"/>
  <c r="W28" i="10"/>
  <c r="AF16" i="10"/>
  <c r="AJ24" i="10"/>
  <c r="I24" i="10" s="1"/>
  <c r="AR24" i="10"/>
  <c r="K13" i="10"/>
  <c r="W11" i="10"/>
  <c r="R22" i="10"/>
  <c r="E22" i="10" s="1"/>
  <c r="W22" i="10"/>
  <c r="W19" i="10"/>
  <c r="U11" i="10"/>
  <c r="G11" i="10" s="1"/>
  <c r="AE16" i="10"/>
  <c r="AG16" i="10"/>
  <c r="R11" i="10"/>
  <c r="E11" i="10" s="1"/>
  <c r="Y28" i="10"/>
  <c r="AH16" i="10"/>
  <c r="AA24" i="10"/>
  <c r="F24" i="10" s="1"/>
  <c r="AP24" i="10"/>
  <c r="AK24" i="10"/>
  <c r="AG29" i="10"/>
  <c r="AK29" i="10"/>
  <c r="AP29" i="10"/>
  <c r="AF29" i="10"/>
  <c r="AJ29" i="10"/>
  <c r="I29" i="10" s="1"/>
  <c r="AO29" i="10"/>
  <c r="AH29" i="10"/>
  <c r="AL29" i="10"/>
  <c r="AQ29" i="10"/>
  <c r="AE29" i="10"/>
  <c r="AI29" i="10"/>
  <c r="AM29" i="10"/>
  <c r="AR29" i="10"/>
  <c r="AT29" i="10"/>
  <c r="H29" i="10" s="1"/>
  <c r="K30" i="10"/>
  <c r="AQ8" i="10"/>
  <c r="AR8" i="10"/>
  <c r="AO8" i="10"/>
  <c r="AP8" i="10"/>
  <c r="AP18" i="10"/>
  <c r="AQ18" i="10"/>
  <c r="AR18" i="10"/>
  <c r="AO18" i="10"/>
  <c r="AE27" i="10"/>
  <c r="AI27" i="10"/>
  <c r="AM27" i="10"/>
  <c r="AR27" i="10"/>
  <c r="AT27" i="10"/>
  <c r="H27" i="10" s="1"/>
  <c r="AF27" i="10"/>
  <c r="AJ27" i="10"/>
  <c r="I27" i="10" s="1"/>
  <c r="AO27" i="10"/>
  <c r="AG27" i="10"/>
  <c r="AK27" i="10"/>
  <c r="AP27" i="10"/>
  <c r="AH27" i="10"/>
  <c r="AL27" i="10"/>
  <c r="AQ27" i="10"/>
  <c r="AQ28" i="10"/>
  <c r="AR28" i="10"/>
  <c r="AO28" i="10"/>
  <c r="AP28" i="10"/>
  <c r="AP12" i="10"/>
  <c r="AQ12" i="10"/>
  <c r="AJ12" i="10"/>
  <c r="I12" i="10" s="1"/>
  <c r="AR12" i="10"/>
  <c r="AO12" i="10"/>
  <c r="AO10" i="10"/>
  <c r="AP10" i="10"/>
  <c r="AQ10" i="10"/>
  <c r="AJ10" i="10"/>
  <c r="I10" i="10" s="1"/>
  <c r="AR10" i="10"/>
  <c r="AF13" i="10"/>
  <c r="AJ13" i="10"/>
  <c r="I13" i="10" s="1"/>
  <c r="AO13" i="10"/>
  <c r="AG13" i="10"/>
  <c r="AK13" i="10"/>
  <c r="AP13" i="10"/>
  <c r="AH13" i="10"/>
  <c r="AL13" i="10"/>
  <c r="AQ13" i="10"/>
  <c r="AT13" i="10"/>
  <c r="H13" i="10" s="1"/>
  <c r="AE13" i="10"/>
  <c r="AI13" i="10"/>
  <c r="AM13" i="10"/>
  <c r="AR13" i="10"/>
  <c r="AP6" i="10"/>
  <c r="AQ6" i="10"/>
  <c r="AR6" i="10"/>
  <c r="AO6" i="10"/>
  <c r="AR23" i="10"/>
  <c r="AO23" i="10"/>
  <c r="AP23" i="10"/>
  <c r="AQ23" i="10"/>
  <c r="AR19" i="10"/>
  <c r="AO19" i="10"/>
  <c r="AP19" i="10"/>
  <c r="AQ19" i="10"/>
  <c r="AO21" i="10"/>
  <c r="AP21" i="10"/>
  <c r="AQ21" i="10"/>
  <c r="AR21" i="10"/>
  <c r="AR11" i="10"/>
  <c r="AQ11" i="10"/>
  <c r="AP11" i="10"/>
  <c r="AO11" i="10"/>
  <c r="AF11" i="10"/>
  <c r="AE6" i="10"/>
  <c r="AF12" i="10"/>
  <c r="AG8" i="10"/>
  <c r="AH21" i="10"/>
  <c r="AE28" i="10"/>
  <c r="AK28" i="10"/>
  <c r="AY12" i="10"/>
  <c r="AY5" i="10"/>
  <c r="AZ7" i="10"/>
  <c r="AZ12" i="10"/>
  <c r="AZ5" i="10"/>
  <c r="AH11" i="10"/>
  <c r="AH6" i="10"/>
  <c r="AE12" i="10"/>
  <c r="AF8" i="10"/>
  <c r="AF19" i="10"/>
  <c r="AF23" i="10"/>
  <c r="AH10" i="10"/>
  <c r="AH18" i="10"/>
  <c r="AG21" i="10"/>
  <c r="AI12" i="10"/>
  <c r="AI23" i="10"/>
  <c r="AI18" i="10"/>
  <c r="AI21" i="10"/>
  <c r="AF28" i="10"/>
  <c r="AG28" i="10"/>
  <c r="AK11" i="10"/>
  <c r="AG6" i="10"/>
  <c r="AH12" i="10"/>
  <c r="AE8" i="10"/>
  <c r="AE19" i="10"/>
  <c r="AE23" i="10"/>
  <c r="AG18" i="10"/>
  <c r="AF21" i="10"/>
  <c r="AJ6" i="10"/>
  <c r="I6" i="10" s="1"/>
  <c r="AE18" i="10"/>
  <c r="AH28" i="10"/>
  <c r="AE11" i="10"/>
  <c r="AF6" i="10"/>
  <c r="AH8" i="10"/>
  <c r="AH19" i="10"/>
  <c r="AH23" i="10"/>
  <c r="AF10" i="10"/>
  <c r="AF18" i="10"/>
  <c r="AI20" i="10"/>
  <c r="AF24" i="10"/>
  <c r="V23" i="10"/>
  <c r="V162" i="9"/>
  <c r="U172" i="9"/>
  <c r="U167" i="9"/>
  <c r="S169" i="9"/>
  <c r="V171" i="9"/>
  <c r="W171" i="9" s="1"/>
  <c r="W146" i="9"/>
  <c r="U9" i="9"/>
  <c r="AI8" i="10"/>
  <c r="U11" i="9"/>
  <c r="L9" i="9"/>
  <c r="AM12" i="10" s="1"/>
  <c r="K160" i="9"/>
  <c r="K149" i="9"/>
  <c r="W156" i="9"/>
  <c r="W148" i="9"/>
  <c r="K161" i="9"/>
  <c r="W19" i="9"/>
  <c r="S18" i="9"/>
  <c r="AT19" i="10" s="1"/>
  <c r="H19" i="10" s="1"/>
  <c r="U12" i="9"/>
  <c r="J165" i="9"/>
  <c r="V165" i="9"/>
  <c r="S151" i="9"/>
  <c r="L169" i="9"/>
  <c r="V159" i="9"/>
  <c r="W170" i="9"/>
  <c r="U164" i="9"/>
  <c r="S160" i="9"/>
  <c r="S171" i="9"/>
  <c r="U166" i="9"/>
  <c r="K19" i="9"/>
  <c r="AL21" i="10" s="1"/>
  <c r="AG25" i="10"/>
  <c r="J162" i="9"/>
  <c r="S152" i="9"/>
  <c r="V153" i="9"/>
  <c r="S154" i="9"/>
  <c r="S168" i="9"/>
  <c r="U149" i="9"/>
  <c r="U19" i="9"/>
  <c r="W167" i="9"/>
  <c r="W20" i="9"/>
  <c r="AJ19" i="10"/>
  <c r="I19" i="10" s="1"/>
  <c r="AI10" i="10"/>
  <c r="S149" i="9"/>
  <c r="L154" i="9"/>
  <c r="W160" i="9"/>
  <c r="V147" i="9"/>
  <c r="W151" i="9"/>
  <c r="U162" i="9"/>
  <c r="W17" i="9"/>
  <c r="U20" i="9"/>
  <c r="K18" i="9"/>
  <c r="AL19" i="10" s="1"/>
  <c r="U17" i="9"/>
  <c r="L10" i="9"/>
  <c r="V8" i="9"/>
  <c r="H31" i="3"/>
  <c r="V19" i="10" s="1"/>
  <c r="H37" i="3"/>
  <c r="V28" i="10" s="1"/>
  <c r="S15" i="10"/>
  <c r="H30" i="3"/>
  <c r="V30" i="10" s="1"/>
  <c r="S27" i="10"/>
  <c r="H8" i="3"/>
  <c r="V15" i="10" s="1"/>
  <c r="O34" i="3"/>
  <c r="F183" i="3"/>
  <c r="K183" i="3" s="1"/>
  <c r="O198" i="3"/>
  <c r="F198" i="3"/>
  <c r="K198" i="3" s="1"/>
  <c r="P173" i="3"/>
  <c r="M173" i="3"/>
  <c r="M197" i="3"/>
  <c r="M174" i="3"/>
  <c r="M177" i="3"/>
  <c r="G178" i="3"/>
  <c r="J195" i="3"/>
  <c r="G177" i="3"/>
  <c r="G176" i="3"/>
  <c r="F197" i="3"/>
  <c r="K197" i="3" s="1"/>
  <c r="K193" i="3"/>
  <c r="P192" i="3"/>
  <c r="G173" i="3"/>
  <c r="G183" i="3"/>
  <c r="M183" i="3"/>
  <c r="J169" i="3"/>
  <c r="F191" i="3"/>
  <c r="K191" i="3" s="1"/>
  <c r="H182" i="3"/>
  <c r="J182" i="3"/>
  <c r="R25" i="10"/>
  <c r="E25" i="10" s="1"/>
  <c r="S21" i="10"/>
  <c r="T12" i="10"/>
  <c r="S28" i="10"/>
  <c r="G37" i="3"/>
  <c r="J37" i="3" s="1"/>
  <c r="X28" i="10" s="1"/>
  <c r="G11" i="3"/>
  <c r="U9" i="10" s="1"/>
  <c r="G9" i="10" s="1"/>
  <c r="G32" i="3"/>
  <c r="M32" i="3" s="1"/>
  <c r="AA22" i="10" s="1"/>
  <c r="F22" i="10" s="1"/>
  <c r="L20" i="9"/>
  <c r="AM15" i="10" s="1"/>
  <c r="U28" i="9"/>
  <c r="H188" i="3"/>
  <c r="G195" i="3"/>
  <c r="R5" i="10"/>
  <c r="E5" i="10" s="1"/>
  <c r="H40" i="3"/>
  <c r="V21" i="10" s="1"/>
  <c r="T23" i="10"/>
  <c r="T28" i="10"/>
  <c r="R7" i="10"/>
  <c r="E7" i="10" s="1"/>
  <c r="F23" i="3"/>
  <c r="T17" i="10" s="1"/>
  <c r="J20" i="9"/>
  <c r="AK15" i="10" s="1"/>
  <c r="H164" i="3"/>
  <c r="G164" i="3"/>
  <c r="O188" i="3"/>
  <c r="O23" i="3"/>
  <c r="P23" i="3" s="1"/>
  <c r="M164" i="3"/>
  <c r="J183" i="3"/>
  <c r="O183" i="3"/>
  <c r="O192" i="3"/>
  <c r="K192" i="3"/>
  <c r="K164" i="3"/>
  <c r="J198" i="3"/>
  <c r="F176" i="3"/>
  <c r="K176" i="3" s="1"/>
  <c r="H195" i="3"/>
  <c r="J164" i="3"/>
  <c r="G166" i="3"/>
  <c r="M182" i="3"/>
  <c r="H11" i="3"/>
  <c r="V9" i="10" s="1"/>
  <c r="S19" i="10"/>
  <c r="H7" i="3"/>
  <c r="V7" i="10" s="1"/>
  <c r="G31" i="3"/>
  <c r="M31" i="3" s="1"/>
  <c r="AA19" i="10" s="1"/>
  <c r="F19" i="10" s="1"/>
  <c r="G40" i="3"/>
  <c r="O40" i="3" s="1"/>
  <c r="J25" i="9"/>
  <c r="AK5" i="10" s="1"/>
  <c r="O36" i="3"/>
  <c r="P36" i="3" s="1"/>
  <c r="O38" i="3"/>
  <c r="J38" i="3"/>
  <c r="X29" i="10" s="1"/>
  <c r="M38" i="3"/>
  <c r="AA29" i="10" s="1"/>
  <c r="F29" i="10" s="1"/>
  <c r="K38" i="3"/>
  <c r="Y29" i="10" s="1"/>
  <c r="S28" i="9"/>
  <c r="AT24" i="10" s="1"/>
  <c r="H24" i="10" s="1"/>
  <c r="L28" i="9"/>
  <c r="AM24" i="10" s="1"/>
  <c r="S13" i="10"/>
  <c r="F30" i="3"/>
  <c r="R6" i="10"/>
  <c r="E6" i="10" s="1"/>
  <c r="S6" i="10"/>
  <c r="H13" i="3"/>
  <c r="V6" i="10" s="1"/>
  <c r="F13" i="3"/>
  <c r="K13" i="3" s="1"/>
  <c r="Y6" i="10" s="1"/>
  <c r="F15" i="3"/>
  <c r="T18" i="10" s="1"/>
  <c r="G8" i="3"/>
  <c r="U15" i="10" s="1"/>
  <c r="G15" i="10" s="1"/>
  <c r="V7" i="9"/>
  <c r="W7" i="9" s="1"/>
  <c r="AG11" i="10"/>
  <c r="U6" i="9"/>
  <c r="J5" i="9"/>
  <c r="AK6" i="10" s="1"/>
  <c r="H180" i="3"/>
  <c r="J189" i="3"/>
  <c r="J181" i="3"/>
  <c r="H178" i="3"/>
  <c r="M178" i="3"/>
  <c r="M165" i="3"/>
  <c r="G188" i="3"/>
  <c r="F180" i="3"/>
  <c r="K180" i="3" s="1"/>
  <c r="O189" i="3"/>
  <c r="R17" i="10"/>
  <c r="E17" i="10" s="1"/>
  <c r="F9" i="3"/>
  <c r="T4" i="10" s="1"/>
  <c r="G9" i="3"/>
  <c r="U4" i="10" s="1"/>
  <c r="G4" i="10" s="1"/>
  <c r="H9" i="3"/>
  <c r="V4" i="10" s="1"/>
  <c r="S4" i="10"/>
  <c r="K29" i="3"/>
  <c r="Y31" i="10" s="1"/>
  <c r="J29" i="3"/>
  <c r="X31" i="10" s="1"/>
  <c r="K33" i="3"/>
  <c r="Y27" i="10" s="1"/>
  <c r="T27" i="10"/>
  <c r="AG23" i="10"/>
  <c r="W22" i="9"/>
  <c r="D19" i="9"/>
  <c r="AE21" i="10" s="1"/>
  <c r="R21" i="10"/>
  <c r="E21" i="10" s="1"/>
  <c r="F43" i="3"/>
  <c r="T24" i="10" s="1"/>
  <c r="H43" i="3"/>
  <c r="V24" i="10" s="1"/>
  <c r="K43" i="3"/>
  <c r="Y24" i="10" s="1"/>
  <c r="J43" i="3"/>
  <c r="X24" i="10" s="1"/>
  <c r="S24" i="10"/>
  <c r="G43" i="3"/>
  <c r="U24" i="10" s="1"/>
  <c r="G24" i="10" s="1"/>
  <c r="J180" i="3"/>
  <c r="K40" i="3"/>
  <c r="Y21" i="10" s="1"/>
  <c r="T21" i="10"/>
  <c r="M29" i="3"/>
  <c r="AA31" i="10" s="1"/>
  <c r="F31" i="10" s="1"/>
  <c r="U31" i="10"/>
  <c r="G31" i="10" s="1"/>
  <c r="T22" i="10"/>
  <c r="D11" i="9"/>
  <c r="AE10" i="10" s="1"/>
  <c r="R10" i="10"/>
  <c r="E10" i="10" s="1"/>
  <c r="D28" i="9"/>
  <c r="AE24" i="10" s="1"/>
  <c r="R24" i="10"/>
  <c r="E24" i="10" s="1"/>
  <c r="P180" i="3"/>
  <c r="H196" i="3"/>
  <c r="J196" i="3"/>
  <c r="M193" i="3"/>
  <c r="O29" i="3"/>
  <c r="M188" i="3"/>
  <c r="P193" i="3"/>
  <c r="H170" i="3"/>
  <c r="H198" i="3"/>
  <c r="M198" i="3"/>
  <c r="K179" i="3"/>
  <c r="O179" i="3"/>
  <c r="P179" i="3" s="1"/>
  <c r="K175" i="3"/>
  <c r="P196" i="3"/>
  <c r="K196" i="3"/>
  <c r="H165" i="3"/>
  <c r="G175" i="3"/>
  <c r="M175" i="3"/>
  <c r="G196" i="3"/>
  <c r="J175" i="3"/>
  <c r="J176" i="3"/>
  <c r="K195" i="3"/>
  <c r="H179" i="3"/>
  <c r="G193" i="3"/>
  <c r="H193" i="3"/>
  <c r="P188" i="3"/>
  <c r="G181" i="3"/>
  <c r="M180" i="3"/>
  <c r="O185" i="3"/>
  <c r="P185" i="3" s="1"/>
  <c r="G185" i="3"/>
  <c r="O187" i="3"/>
  <c r="H187" i="3"/>
  <c r="J187" i="3"/>
  <c r="F187" i="3"/>
  <c r="K187" i="3" s="1"/>
  <c r="P186" i="3"/>
  <c r="G186" i="3"/>
  <c r="T19" i="10"/>
  <c r="K31" i="3"/>
  <c r="Y19" i="10" s="1"/>
  <c r="G12" i="3"/>
  <c r="U10" i="10" s="1"/>
  <c r="G10" i="10" s="1"/>
  <c r="F12" i="3"/>
  <c r="H12" i="3"/>
  <c r="V10" i="10" s="1"/>
  <c r="S10" i="10"/>
  <c r="G6" i="3"/>
  <c r="H6" i="3"/>
  <c r="V5" i="10" s="1"/>
  <c r="S5" i="10"/>
  <c r="F6" i="3"/>
  <c r="K6" i="3" s="1"/>
  <c r="Y5" i="10" s="1"/>
  <c r="F189" i="3"/>
  <c r="K189" i="3" s="1"/>
  <c r="G189" i="3"/>
  <c r="G24" i="3"/>
  <c r="U8" i="10" s="1"/>
  <c r="G8" i="10" s="1"/>
  <c r="H24" i="3"/>
  <c r="V8" i="10" s="1"/>
  <c r="S8" i="10"/>
  <c r="F24" i="3"/>
  <c r="T8" i="10" s="1"/>
  <c r="P32" i="3"/>
  <c r="M189" i="3"/>
  <c r="G170" i="3"/>
  <c r="O181" i="3"/>
  <c r="F181" i="3"/>
  <c r="K181" i="3" s="1"/>
  <c r="J170" i="3"/>
  <c r="H175" i="3"/>
  <c r="H174" i="3"/>
  <c r="P175" i="3"/>
  <c r="K178" i="3"/>
  <c r="J178" i="3"/>
  <c r="F174" i="3"/>
  <c r="K174" i="3" s="1"/>
  <c r="K170" i="3"/>
  <c r="F165" i="3"/>
  <c r="K165" i="3" s="1"/>
  <c r="G165" i="3"/>
  <c r="G180" i="3"/>
  <c r="O180" i="3"/>
  <c r="G35" i="3"/>
  <c r="F35" i="3"/>
  <c r="D29" i="9"/>
  <c r="AE31" i="10" s="1"/>
  <c r="R31" i="10"/>
  <c r="E31" i="10" s="1"/>
  <c r="AJ18" i="10"/>
  <c r="I18" i="10" s="1"/>
  <c r="L12" i="9"/>
  <c r="AM18" i="10" s="1"/>
  <c r="G21" i="3"/>
  <c r="H21" i="3"/>
  <c r="V16" i="10" s="1"/>
  <c r="S16" i="10"/>
  <c r="F21" i="3"/>
  <c r="AI24" i="10"/>
  <c r="V28" i="9"/>
  <c r="S7" i="10"/>
  <c r="G7" i="3"/>
  <c r="M7" i="3" s="1"/>
  <c r="AA7" i="10" s="1"/>
  <c r="F7" i="10" s="1"/>
  <c r="G33" i="3"/>
  <c r="J33" i="3" s="1"/>
  <c r="X27" i="10" s="1"/>
  <c r="H15" i="3"/>
  <c r="V18" i="10" s="1"/>
  <c r="K34" i="3"/>
  <c r="Y23" i="10" s="1"/>
  <c r="K182" i="3"/>
  <c r="H20" i="3"/>
  <c r="V13" i="10" s="1"/>
  <c r="F14" i="3"/>
  <c r="M14" i="3" s="1"/>
  <c r="AA11" i="10" s="1"/>
  <c r="F11" i="10" s="1"/>
  <c r="U6" i="10"/>
  <c r="G6" i="10" s="1"/>
  <c r="V12" i="9"/>
  <c r="J12" i="9"/>
  <c r="AK18" i="10" s="1"/>
  <c r="S30" i="9"/>
  <c r="AT17" i="10" s="1"/>
  <c r="H17" i="10" s="1"/>
  <c r="V24" i="9"/>
  <c r="W24" i="9" s="1"/>
  <c r="M34" i="3"/>
  <c r="AA23" i="10" s="1"/>
  <c r="F23" i="10" s="1"/>
  <c r="J34" i="3"/>
  <c r="X23" i="10" s="1"/>
  <c r="F22" i="3"/>
  <c r="K22" i="3" s="1"/>
  <c r="Y20" i="10" s="1"/>
  <c r="G22" i="3"/>
  <c r="V30" i="9"/>
  <c r="AJ28" i="10"/>
  <c r="I28" i="10" s="1"/>
  <c r="J30" i="9"/>
  <c r="AK17" i="10" s="1"/>
  <c r="L24" i="9"/>
  <c r="AM25" i="10" s="1"/>
  <c r="AJ5" i="10"/>
  <c r="I5" i="10" s="1"/>
  <c r="AJ17" i="10"/>
  <c r="I17" i="10" s="1"/>
  <c r="J24" i="9"/>
  <c r="AK25" i="10" s="1"/>
  <c r="V25" i="9"/>
  <c r="K22" i="9"/>
  <c r="AL23" i="10" s="1"/>
  <c r="S20" i="9"/>
  <c r="AT15" i="10" s="1"/>
  <c r="H15" i="10" s="1"/>
  <c r="S25" i="9"/>
  <c r="AT5" i="10" s="1"/>
  <c r="H5" i="10" s="1"/>
  <c r="W159" i="9"/>
  <c r="S150" i="9"/>
  <c r="S170" i="9"/>
  <c r="V5" i="9"/>
  <c r="U25" i="9"/>
  <c r="W25" i="9" s="1"/>
  <c r="V26" i="9"/>
  <c r="K26" i="9"/>
  <c r="AL20" i="10" s="1"/>
  <c r="S8" i="9"/>
  <c r="S10" i="9"/>
  <c r="L153" i="9"/>
  <c r="V167" i="9"/>
  <c r="L163" i="9"/>
  <c r="L170" i="9"/>
  <c r="V172" i="9"/>
  <c r="U159" i="9"/>
  <c r="V163" i="9"/>
  <c r="W29" i="9"/>
  <c r="U26" i="9"/>
  <c r="K6" i="9"/>
  <c r="AL11" i="10" s="1"/>
  <c r="L5" i="9"/>
  <c r="AM6" i="10" s="1"/>
  <c r="K25" i="9"/>
  <c r="AL5" i="10" s="1"/>
  <c r="S5" i="9"/>
  <c r="AT6" i="10" s="1"/>
  <c r="H6" i="10" s="1"/>
  <c r="S19" i="9"/>
  <c r="AT21" i="10" s="1"/>
  <c r="H21" i="10" s="1"/>
  <c r="L167" i="9"/>
  <c r="U29" i="9"/>
  <c r="S163" i="9"/>
  <c r="J164" i="9"/>
  <c r="L162" i="9"/>
  <c r="J170" i="9"/>
  <c r="K164" i="9"/>
  <c r="J153" i="9"/>
  <c r="K150" i="9"/>
  <c r="K172" i="9"/>
  <c r="V166" i="9"/>
  <c r="U8" i="9"/>
  <c r="J169" i="9"/>
  <c r="V146" i="9"/>
  <c r="K153" i="9"/>
  <c r="J157" i="9"/>
  <c r="S157" i="9"/>
  <c r="K154" i="9"/>
  <c r="V170" i="9"/>
  <c r="U158" i="9"/>
  <c r="U147" i="9"/>
  <c r="S29" i="9"/>
  <c r="AT31" i="10" s="1"/>
  <c r="H31" i="10" s="1"/>
  <c r="S17" i="9"/>
  <c r="AT16" i="10" s="1"/>
  <c r="H16" i="10" s="1"/>
  <c r="V17" i="9"/>
  <c r="AJ16" i="10"/>
  <c r="I16" i="10" s="1"/>
  <c r="S158" i="9"/>
  <c r="L155" i="9"/>
  <c r="K165" i="9"/>
  <c r="U18" i="9"/>
  <c r="L18" i="9"/>
  <c r="AM19" i="10" s="1"/>
  <c r="AI17" i="10"/>
  <c r="K30" i="9"/>
  <c r="AL17" i="10" s="1"/>
  <c r="K28" i="9"/>
  <c r="AL24" i="10" s="1"/>
  <c r="AG24" i="10"/>
  <c r="U161" i="9"/>
  <c r="V6" i="9"/>
  <c r="W6" i="9" s="1"/>
  <c r="U30" i="9"/>
  <c r="AI11" i="10"/>
  <c r="L6" i="9"/>
  <c r="AM11" i="10" s="1"/>
  <c r="K10" i="9"/>
  <c r="AG19" i="10"/>
  <c r="J18" i="9"/>
  <c r="AK19" i="10" s="1"/>
  <c r="J19" i="9"/>
  <c r="AK21" i="10" s="1"/>
  <c r="L26" i="9"/>
  <c r="AM20" i="10" s="1"/>
  <c r="S6" i="9"/>
  <c r="AT11" i="10" s="1"/>
  <c r="H11" i="10" s="1"/>
  <c r="AJ11" i="10"/>
  <c r="I11" i="10" s="1"/>
  <c r="V23" i="9"/>
  <c r="L23" i="9"/>
  <c r="AM28" i="10" s="1"/>
  <c r="L172" i="9"/>
  <c r="L146" i="9"/>
  <c r="J150" i="9"/>
  <c r="L148" i="9"/>
  <c r="S148" i="9"/>
  <c r="J172" i="9"/>
  <c r="V158" i="9"/>
  <c r="U169" i="9"/>
  <c r="L8" i="9"/>
  <c r="AM4" i="10" s="1"/>
  <c r="AG10" i="10"/>
  <c r="J11" i="9"/>
  <c r="AK10" i="10" s="1"/>
  <c r="L17" i="9"/>
  <c r="AM16" i="10" s="1"/>
  <c r="AJ8" i="10"/>
  <c r="I8" i="10" s="1"/>
  <c r="S7" i="9"/>
  <c r="AT8" i="10" s="1"/>
  <c r="H8" i="10" s="1"/>
  <c r="J7" i="9"/>
  <c r="AK8" i="10" s="1"/>
  <c r="L7" i="9"/>
  <c r="AM8" i="10" s="1"/>
  <c r="S26" i="9"/>
  <c r="AT20" i="10" s="1"/>
  <c r="H20" i="10" s="1"/>
  <c r="AJ20" i="10"/>
  <c r="I20" i="10" s="1"/>
  <c r="U23" i="9"/>
  <c r="K23" i="9"/>
  <c r="AL28" i="10" s="1"/>
  <c r="AI28" i="10"/>
  <c r="S146" i="9"/>
  <c r="L166" i="9"/>
  <c r="V19" i="9"/>
  <c r="V155" i="9"/>
  <c r="K157" i="9"/>
  <c r="L151" i="9"/>
  <c r="L150" i="9"/>
  <c r="J149" i="9"/>
  <c r="S172" i="9"/>
  <c r="U10" i="9"/>
  <c r="V164" i="9"/>
  <c r="U163" i="9"/>
  <c r="S155" i="9"/>
  <c r="S166" i="9"/>
  <c r="J158" i="9"/>
  <c r="K163" i="9"/>
  <c r="V152" i="9"/>
  <c r="S164" i="9"/>
  <c r="V168" i="9"/>
  <c r="S159" i="9"/>
  <c r="L149" i="9"/>
  <c r="V10" i="9"/>
  <c r="W28" i="9"/>
  <c r="V18" i="9"/>
  <c r="V169" i="9"/>
  <c r="U165" i="9"/>
  <c r="U22" i="9"/>
  <c r="J10" i="9"/>
  <c r="J9" i="9"/>
  <c r="AK12" i="10" s="1"/>
  <c r="AG12" i="10"/>
  <c r="K9" i="9"/>
  <c r="AL12" i="10" s="1"/>
  <c r="AI19" i="10"/>
  <c r="K11" i="9"/>
  <c r="AL10" i="10" s="1"/>
  <c r="L19" i="9"/>
  <c r="AM21" i="10" s="1"/>
  <c r="AJ21" i="10"/>
  <c r="I21" i="10" s="1"/>
  <c r="J17" i="9"/>
  <c r="AK16" i="10" s="1"/>
  <c r="AI6" i="10"/>
  <c r="K5" i="9"/>
  <c r="AL6" i="10" s="1"/>
  <c r="S9" i="9"/>
  <c r="AT12" i="10" s="1"/>
  <c r="H12" i="10" s="1"/>
  <c r="V9" i="9"/>
  <c r="AJ23" i="10"/>
  <c r="I23" i="10" s="1"/>
  <c r="V22" i="9"/>
  <c r="S22" i="9"/>
  <c r="AT23" i="10" s="1"/>
  <c r="H23" i="10" s="1"/>
  <c r="J22" i="9"/>
  <c r="AK23" i="10" s="1"/>
  <c r="L22" i="9"/>
  <c r="AM23" i="10" s="1"/>
  <c r="V11" i="9"/>
  <c r="L11" i="9"/>
  <c r="AM10" i="10" s="1"/>
  <c r="S12" i="9"/>
  <c r="AT18" i="10" s="1"/>
  <c r="H18" i="10" s="1"/>
  <c r="K12" i="9"/>
  <c r="AL18" i="10" s="1"/>
  <c r="AI16" i="10"/>
  <c r="K17" i="9"/>
  <c r="AL16" i="10" s="1"/>
  <c r="AI15" i="10"/>
  <c r="K20" i="9"/>
  <c r="AL15" i="10" s="1"/>
  <c r="V20" i="9"/>
  <c r="S24" i="9"/>
  <c r="AT25" i="10" s="1"/>
  <c r="H25" i="10" s="1"/>
  <c r="AJ25" i="10"/>
  <c r="I25" i="10" s="1"/>
  <c r="AI31" i="10"/>
  <c r="K29" i="9"/>
  <c r="AL31" i="10" s="1"/>
  <c r="S23" i="9"/>
  <c r="AT28" i="10" s="1"/>
  <c r="H28" i="10" s="1"/>
  <c r="J8" i="9"/>
  <c r="K8" i="9"/>
  <c r="J36" i="3"/>
  <c r="X26" i="10" s="1"/>
  <c r="M36" i="3"/>
  <c r="AA26" i="10" s="1"/>
  <c r="F26" i="10" s="1"/>
  <c r="M26" i="10" s="1"/>
  <c r="U18" i="10"/>
  <c r="G18" i="10" s="1"/>
  <c r="U12" i="10"/>
  <c r="G12" i="10" s="1"/>
  <c r="O25" i="3"/>
  <c r="P25" i="3" s="1"/>
  <c r="S12" i="10"/>
  <c r="H25" i="3"/>
  <c r="V12" i="10" s="1"/>
  <c r="M25" i="3"/>
  <c r="AA12" i="10" s="1"/>
  <c r="F12" i="10" s="1"/>
  <c r="G20" i="3"/>
  <c r="U13" i="10" s="1"/>
  <c r="G13" i="10" s="1"/>
  <c r="K20" i="3"/>
  <c r="Y13" i="10" s="1"/>
  <c r="K7" i="3"/>
  <c r="Y7" i="10" s="1"/>
  <c r="T7" i="10"/>
  <c r="K8" i="3"/>
  <c r="Y15" i="10" s="1"/>
  <c r="T15" i="10"/>
  <c r="F10" i="3"/>
  <c r="T9" i="10"/>
  <c r="K11" i="3"/>
  <c r="Y9" i="10" s="1"/>
  <c r="W158" i="9" l="1"/>
  <c r="W9" i="9"/>
  <c r="K9" i="3"/>
  <c r="Y4" i="10" s="1"/>
  <c r="O11" i="3"/>
  <c r="P11" i="3" s="1"/>
  <c r="J11" i="3"/>
  <c r="X9" i="10" s="1"/>
  <c r="M11" i="3"/>
  <c r="AA9" i="10" s="1"/>
  <c r="F9" i="10" s="1"/>
  <c r="M9" i="10" s="1"/>
  <c r="AT4" i="10"/>
  <c r="H4" i="10" s="1"/>
  <c r="AJ4" i="10"/>
  <c r="I4" i="10" s="1"/>
  <c r="AG4" i="10"/>
  <c r="AI4" i="10"/>
  <c r="W30" i="9"/>
  <c r="AG7" i="10"/>
  <c r="AM7" i="10"/>
  <c r="K4" i="10"/>
  <c r="AH4" i="10"/>
  <c r="AF4" i="10"/>
  <c r="AP4" i="10"/>
  <c r="AL4" i="10"/>
  <c r="AE4" i="10"/>
  <c r="AK4" i="10"/>
  <c r="K27" i="10"/>
  <c r="J32" i="3"/>
  <c r="X22" i="10" s="1"/>
  <c r="O7" i="3"/>
  <c r="P7" i="3" s="1"/>
  <c r="K6" i="10"/>
  <c r="K8" i="10"/>
  <c r="K25" i="10"/>
  <c r="K11" i="10"/>
  <c r="K23" i="10"/>
  <c r="K14" i="10"/>
  <c r="W8" i="9"/>
  <c r="W10" i="9"/>
  <c r="J13" i="3"/>
  <c r="X6" i="10" s="1"/>
  <c r="T6" i="10"/>
  <c r="J35" i="3"/>
  <c r="X25" i="10" s="1"/>
  <c r="J23" i="3"/>
  <c r="X17" i="10" s="1"/>
  <c r="M23" i="3"/>
  <c r="AA17" i="10" s="1"/>
  <c r="F17" i="10" s="1"/>
  <c r="M17" i="10" s="1"/>
  <c r="K15" i="3"/>
  <c r="Y18" i="10" s="1"/>
  <c r="J31" i="3"/>
  <c r="X19" i="10" s="1"/>
  <c r="J15" i="3"/>
  <c r="X18" i="10" s="1"/>
  <c r="O15" i="3"/>
  <c r="P15" i="3" s="1"/>
  <c r="O9" i="3"/>
  <c r="P9" i="3" s="1"/>
  <c r="J9" i="3"/>
  <c r="X4" i="10" s="1"/>
  <c r="M15" i="3"/>
  <c r="AA18" i="10" s="1"/>
  <c r="F18" i="10" s="1"/>
  <c r="M18" i="10" s="1"/>
  <c r="U19" i="10"/>
  <c r="G19" i="10" s="1"/>
  <c r="M19" i="10" s="1"/>
  <c r="K18" i="10"/>
  <c r="K21" i="10"/>
  <c r="H23" i="8"/>
  <c r="BB32" i="10" s="1"/>
  <c r="K20" i="10"/>
  <c r="K16" i="10"/>
  <c r="K28" i="10"/>
  <c r="K10" i="10"/>
  <c r="K7" i="10"/>
  <c r="AK7" i="10"/>
  <c r="AE7" i="10"/>
  <c r="AP7" i="10"/>
  <c r="K17" i="10"/>
  <c r="AH7" i="10"/>
  <c r="AR4" i="10"/>
  <c r="AQ4" i="10"/>
  <c r="AI7" i="10"/>
  <c r="AR7" i="10"/>
  <c r="AF7" i="10"/>
  <c r="AJ7" i="10"/>
  <c r="I7" i="10" s="1"/>
  <c r="K24" i="10"/>
  <c r="K22" i="10"/>
  <c r="AL7" i="10"/>
  <c r="AT7" i="10"/>
  <c r="H7" i="10" s="1"/>
  <c r="AO7" i="10"/>
  <c r="W11" i="9"/>
  <c r="W5" i="9"/>
  <c r="W12" i="9"/>
  <c r="W147" i="9"/>
  <c r="J25" i="3"/>
  <c r="X12" i="10" s="1"/>
  <c r="M35" i="3"/>
  <c r="AA25" i="10" s="1"/>
  <c r="F25" i="10" s="1"/>
  <c r="M29" i="10"/>
  <c r="J30" i="3"/>
  <c r="X30" i="10" s="1"/>
  <c r="T30" i="10"/>
  <c r="J8" i="3"/>
  <c r="X15" i="10" s="1"/>
  <c r="J21" i="3"/>
  <c r="X16" i="10" s="1"/>
  <c r="K19" i="10"/>
  <c r="K15" i="10"/>
  <c r="K9" i="10"/>
  <c r="K31" i="10"/>
  <c r="K5" i="10"/>
  <c r="K12" i="10"/>
  <c r="M24" i="10"/>
  <c r="W18" i="9"/>
  <c r="W163" i="9"/>
  <c r="W164" i="9"/>
  <c r="U21" i="10"/>
  <c r="G21" i="10" s="1"/>
  <c r="M24" i="3"/>
  <c r="AA8" i="10" s="1"/>
  <c r="F8" i="10" s="1"/>
  <c r="M8" i="10" s="1"/>
  <c r="M40" i="3"/>
  <c r="AA21" i="10" s="1"/>
  <c r="F21" i="10" s="1"/>
  <c r="O8" i="3"/>
  <c r="P8" i="3" s="1"/>
  <c r="M8" i="3"/>
  <c r="AA15" i="10" s="1"/>
  <c r="F15" i="10" s="1"/>
  <c r="M15" i="10" s="1"/>
  <c r="J40" i="3"/>
  <c r="X21" i="10" s="1"/>
  <c r="O30" i="3"/>
  <c r="J6" i="3"/>
  <c r="X5" i="10" s="1"/>
  <c r="O31" i="3"/>
  <c r="P31" i="3" s="1"/>
  <c r="M30" i="3"/>
  <c r="AA30" i="10" s="1"/>
  <c r="F30" i="10" s="1"/>
  <c r="M30" i="10" s="1"/>
  <c r="U28" i="10"/>
  <c r="G28" i="10" s="1"/>
  <c r="O37" i="3"/>
  <c r="P37" i="3" s="1"/>
  <c r="U7" i="10"/>
  <c r="G7" i="10" s="1"/>
  <c r="J7" i="3"/>
  <c r="X7" i="10" s="1"/>
  <c r="U22" i="10"/>
  <c r="G22" i="10" s="1"/>
  <c r="M22" i="10" s="1"/>
  <c r="O32" i="3"/>
  <c r="K23" i="3"/>
  <c r="Y17" i="10" s="1"/>
  <c r="M37" i="3"/>
  <c r="AA28" i="10" s="1"/>
  <c r="F28" i="10" s="1"/>
  <c r="K30" i="3"/>
  <c r="Y30" i="10" s="1"/>
  <c r="P30" i="3"/>
  <c r="M13" i="3"/>
  <c r="AA6" i="10" s="1"/>
  <c r="F6" i="10" s="1"/>
  <c r="M6" i="10" s="1"/>
  <c r="O13" i="3"/>
  <c r="P13" i="3" s="1"/>
  <c r="M31" i="10"/>
  <c r="M33" i="3"/>
  <c r="AA27" i="10" s="1"/>
  <c r="F27" i="10" s="1"/>
  <c r="M12" i="3"/>
  <c r="AA10" i="10" s="1"/>
  <c r="F10" i="10" s="1"/>
  <c r="M10" i="10" s="1"/>
  <c r="J24" i="3"/>
  <c r="X8" i="10" s="1"/>
  <c r="O24" i="3"/>
  <c r="P24" i="3" s="1"/>
  <c r="M11" i="10"/>
  <c r="M23" i="10"/>
  <c r="K21" i="3"/>
  <c r="Y16" i="10" s="1"/>
  <c r="T16" i="10"/>
  <c r="P21" i="3"/>
  <c r="U25" i="10"/>
  <c r="G25" i="10" s="1"/>
  <c r="O35" i="3"/>
  <c r="P35" i="3" s="1"/>
  <c r="U5" i="10"/>
  <c r="G5" i="10" s="1"/>
  <c r="O6" i="3"/>
  <c r="P6" i="3" s="1"/>
  <c r="M9" i="3"/>
  <c r="AA4" i="10" s="1"/>
  <c r="F4" i="10" s="1"/>
  <c r="U16" i="10"/>
  <c r="G16" i="10" s="1"/>
  <c r="O21" i="3"/>
  <c r="U27" i="10"/>
  <c r="G27" i="10" s="1"/>
  <c r="O33" i="3"/>
  <c r="P33" i="3" s="1"/>
  <c r="M6" i="3"/>
  <c r="AA5" i="10" s="1"/>
  <c r="F5" i="10" s="1"/>
  <c r="T5" i="10"/>
  <c r="O12" i="3"/>
  <c r="P12" i="3" s="1"/>
  <c r="T11" i="10"/>
  <c r="K14" i="3"/>
  <c r="Y11" i="10" s="1"/>
  <c r="O14" i="3"/>
  <c r="P14" i="3" s="1"/>
  <c r="J14" i="3"/>
  <c r="X11" i="10" s="1"/>
  <c r="M21" i="3"/>
  <c r="AA16" i="10" s="1"/>
  <c r="F16" i="10" s="1"/>
  <c r="T25" i="10"/>
  <c r="K35" i="3"/>
  <c r="Y25" i="10" s="1"/>
  <c r="J12" i="3"/>
  <c r="X10" i="10" s="1"/>
  <c r="T10" i="10"/>
  <c r="K12" i="3"/>
  <c r="Y10" i="10" s="1"/>
  <c r="K24" i="3"/>
  <c r="Y8" i="10" s="1"/>
  <c r="U20" i="10"/>
  <c r="G20" i="10" s="1"/>
  <c r="O22" i="3"/>
  <c r="T20" i="10"/>
  <c r="P22" i="3"/>
  <c r="J22" i="3"/>
  <c r="X20" i="10" s="1"/>
  <c r="M22" i="3"/>
  <c r="AA20" i="10" s="1"/>
  <c r="F20" i="10" s="1"/>
  <c r="M12" i="10"/>
  <c r="W23" i="9"/>
  <c r="W169" i="9"/>
  <c r="J20" i="3"/>
  <c r="X13" i="10" s="1"/>
  <c r="M20" i="3"/>
  <c r="AA13" i="10" s="1"/>
  <c r="F13" i="10" s="1"/>
  <c r="M13" i="10" s="1"/>
  <c r="O20" i="3"/>
  <c r="P20" i="3" s="1"/>
  <c r="O10" i="3"/>
  <c r="P10" i="3" s="1"/>
  <c r="K10" i="3"/>
  <c r="Y14" i="10" s="1"/>
  <c r="T14" i="10"/>
  <c r="J10" i="3"/>
  <c r="X14" i="10" s="1"/>
  <c r="M10" i="3"/>
  <c r="AA14" i="10" s="1"/>
  <c r="M4" i="10" l="1"/>
  <c r="M27" i="10"/>
  <c r="M25" i="10"/>
  <c r="M7" i="10"/>
  <c r="AT32" i="10"/>
  <c r="M21" i="10"/>
  <c r="M28" i="10"/>
  <c r="M5" i="10"/>
  <c r="M16" i="10"/>
  <c r="M20" i="10"/>
  <c r="F14" i="10"/>
  <c r="M14" i="10" s="1"/>
  <c r="AA32" i="10"/>
</calcChain>
</file>

<file path=xl/sharedStrings.xml><?xml version="1.0" encoding="utf-8"?>
<sst xmlns="http://schemas.openxmlformats.org/spreadsheetml/2006/main" count="1820" uniqueCount="466">
  <si>
    <t>Date</t>
  </si>
  <si>
    <t>Opponent</t>
  </si>
  <si>
    <t>Time</t>
  </si>
  <si>
    <t>Match</t>
  </si>
  <si>
    <t>Result</t>
  </si>
  <si>
    <t>Highgate</t>
  </si>
  <si>
    <t>1.30 pm</t>
  </si>
  <si>
    <t>40 overs a side</t>
  </si>
  <si>
    <t>Harrow St. Mary's</t>
  </si>
  <si>
    <t>2.00 pm</t>
  </si>
  <si>
    <t>Northwood</t>
  </si>
  <si>
    <t>Kew</t>
  </si>
  <si>
    <t>British Airways</t>
  </si>
  <si>
    <t>Wembley</t>
  </si>
  <si>
    <t>12.00 pm</t>
  </si>
  <si>
    <t>Shepperton</t>
  </si>
  <si>
    <t>Events</t>
  </si>
  <si>
    <t>Legends Golf Tour, Devon</t>
  </si>
  <si>
    <t>Oxford Tour (ISIS Trophy)</t>
  </si>
  <si>
    <t>Batting</t>
  </si>
  <si>
    <t>Bowling</t>
  </si>
  <si>
    <t>NACA</t>
  </si>
  <si>
    <t>Club</t>
  </si>
  <si>
    <t>Career Batting</t>
  </si>
  <si>
    <t xml:space="preserve"> </t>
  </si>
  <si>
    <t>Skipper</t>
  </si>
  <si>
    <t>BATTING</t>
  </si>
  <si>
    <t>Pl</t>
  </si>
  <si>
    <t>Inn</t>
  </si>
  <si>
    <t xml:space="preserve">N.O. </t>
  </si>
  <si>
    <t>Run</t>
  </si>
  <si>
    <t>HS</t>
  </si>
  <si>
    <t>Ave</t>
  </si>
  <si>
    <t>Champ</t>
  </si>
  <si>
    <t>Pts</t>
  </si>
  <si>
    <t>Evaluate</t>
  </si>
  <si>
    <t>HOAR, Carl</t>
  </si>
  <si>
    <t xml:space="preserve"> (ENG)</t>
  </si>
  <si>
    <t>NAGRE, Ashish</t>
  </si>
  <si>
    <t xml:space="preserve"> (IND)</t>
  </si>
  <si>
    <t>KHAN, Shahna</t>
  </si>
  <si>
    <t>SHARMA, Sandip</t>
  </si>
  <si>
    <t>THACKER, Nilesh</t>
  </si>
  <si>
    <t>SCHWIM, Brett</t>
  </si>
  <si>
    <t>McCUBBIN, Paul</t>
  </si>
  <si>
    <t xml:space="preserve"> (AUS)</t>
  </si>
  <si>
    <t>STOUT, Mick</t>
  </si>
  <si>
    <t>WATERMAN, Damien</t>
  </si>
  <si>
    <t>-</t>
  </si>
  <si>
    <t>SPARROW, Luke</t>
  </si>
  <si>
    <t xml:space="preserve"> (NZ)</t>
  </si>
  <si>
    <t>WERREN, Steve</t>
  </si>
  <si>
    <t>Batting Averages Qualification</t>
  </si>
  <si>
    <t>1) Dismissed 5 times</t>
  </si>
  <si>
    <t>2) Have scored at least 200 runs and been to the crease 5 times (This includes 'not outs')</t>
  </si>
  <si>
    <t>Club Champion - Batting</t>
  </si>
  <si>
    <t>5 pts    Batting average is 40 runs or more</t>
  </si>
  <si>
    <t>4 pts    Batting average  is between 30 and 40 runs</t>
  </si>
  <si>
    <t>3 pts    Batting average is between 20 and 30 runs</t>
  </si>
  <si>
    <t>2 pt      Batting average is between 10 and 20 runs</t>
  </si>
  <si>
    <t>1 pt      Batting average is less than 10 runs</t>
  </si>
  <si>
    <t>ALSO BATTED</t>
  </si>
  <si>
    <t>HARDY, Tim</t>
  </si>
  <si>
    <t>NAIDU, Nilesh</t>
  </si>
  <si>
    <t>Performance Pts</t>
  </si>
  <si>
    <t>O/W</t>
  </si>
  <si>
    <t>R/O</t>
  </si>
  <si>
    <t>R/W</t>
  </si>
  <si>
    <t xml:space="preserve">    Best figures</t>
  </si>
  <si>
    <t>Career Bowling</t>
  </si>
  <si>
    <t>BOWLING</t>
  </si>
  <si>
    <t>Ov</t>
  </si>
  <si>
    <t>M</t>
  </si>
  <si>
    <t>Wk</t>
  </si>
  <si>
    <t>S.R.</t>
  </si>
  <si>
    <t>Econ</t>
  </si>
  <si>
    <t>R</t>
  </si>
  <si>
    <t>2</t>
  </si>
  <si>
    <t>Bowling Averages Qualification</t>
  </si>
  <si>
    <t>1) Bowled 30 overs</t>
  </si>
  <si>
    <r>
      <t xml:space="preserve">           </t>
    </r>
    <r>
      <rPr>
        <u/>
        <sz val="10"/>
        <rFont val="Times New Roman"/>
        <family val="1"/>
      </rPr>
      <t>and</t>
    </r>
  </si>
  <si>
    <t>2) Bowled in at least 5 matches</t>
  </si>
  <si>
    <t>Club Champion - Bowling</t>
  </si>
  <si>
    <t xml:space="preserve">Bowling points are based equally on your bowling average (runs per wicket) and economy rate (runs per over), </t>
  </si>
  <si>
    <t>then divided by 2 to give a final ranking out of 5.</t>
  </si>
  <si>
    <t> Average</t>
  </si>
  <si>
    <t> Economy</t>
  </si>
  <si>
    <t> 5 pts    Economy rate is less than 4.5 runs per over</t>
  </si>
  <si>
    <t> 4 pts    Economy rate is between 4.5 and 5.0 runs per over</t>
  </si>
  <si>
    <t> 3 pts    Economy rate is between 5.0 and 5.5 runs per over</t>
  </si>
  <si>
    <t> 2 pts    Economy rate is between 5.5 and 6.0 runs per over</t>
  </si>
  <si>
    <t> 1 pt      Economy rate is more than 6 runs per over</t>
  </si>
  <si>
    <t>ALSO BOWLED</t>
  </si>
  <si>
    <t>ATKINSON, Dale</t>
  </si>
  <si>
    <t>GOUNDAR, Krishneel</t>
  </si>
  <si>
    <t>3</t>
  </si>
  <si>
    <t>ROBINSON, Mark</t>
  </si>
  <si>
    <t>ANDREW, Rik</t>
  </si>
  <si>
    <t>MONK, Andrew</t>
  </si>
  <si>
    <t>GAMBLE, Nick</t>
  </si>
  <si>
    <t>FIELDING</t>
  </si>
  <si>
    <t>Ct</t>
  </si>
  <si>
    <t>St</t>
  </si>
  <si>
    <t>RO</t>
  </si>
  <si>
    <t>WERREN, Steve (w/k)</t>
  </si>
  <si>
    <t xml:space="preserve">TOTAL </t>
  </si>
  <si>
    <t>Club Champion - Fielding</t>
  </si>
  <si>
    <t>12 pts: Stumping</t>
  </si>
  <si>
    <t xml:space="preserve">  8 pts: Catch</t>
  </si>
  <si>
    <t xml:space="preserve">  8 pts: Run Out (Thrower)</t>
  </si>
  <si>
    <t xml:space="preserve">  4 pts: Shared Run Out</t>
  </si>
  <si>
    <t>PARTNERSHIPS - SEASON BEST</t>
  </si>
  <si>
    <t>Wkt</t>
  </si>
  <si>
    <t>Runs</t>
  </si>
  <si>
    <t>Batsmen</t>
  </si>
  <si>
    <t>Opposition</t>
  </si>
  <si>
    <t>Total</t>
  </si>
  <si>
    <t>Points</t>
  </si>
  <si>
    <t>Performance Points</t>
  </si>
  <si>
    <t xml:space="preserve">                    or</t>
  </si>
  <si>
    <t>BELL, Colin</t>
  </si>
  <si>
    <t xml:space="preserve"> (NI)</t>
  </si>
  <si>
    <t xml:space="preserve"> (SA)</t>
  </si>
  <si>
    <t/>
  </si>
  <si>
    <t>*</t>
  </si>
  <si>
    <t>Ealing Three Bridges</t>
  </si>
  <si>
    <t>Note: Batting Averages highlighted in red are those players who haven't yet qualified</t>
  </si>
  <si>
    <t>Note: Bowling Averages highlighted in red are those players who haven't yet qualified</t>
  </si>
  <si>
    <t>EVANS, Ben</t>
  </si>
  <si>
    <t>EYRE, Peter</t>
  </si>
  <si>
    <t>COLEMAN, Nathan</t>
  </si>
  <si>
    <t>ranking for players who have not yet qualified. The evaluation is the lowest ranking the</t>
  </si>
  <si>
    <t>20 pts: Per Wicket, minus 1 point for every 5 runs conceded</t>
  </si>
  <si>
    <t>1.00 pm</t>
  </si>
  <si>
    <t>HANA, Jamie</t>
  </si>
  <si>
    <t>WETHERELL, Tim</t>
  </si>
  <si>
    <t>BRASH, Kinnon</t>
  </si>
  <si>
    <t>THACKER, Jay</t>
  </si>
  <si>
    <t>THAKKER, Sanjay</t>
  </si>
  <si>
    <t>ELLIOT, Ron</t>
  </si>
  <si>
    <t xml:space="preserve"> (SCOT)</t>
  </si>
  <si>
    <t>1 pt:  Per Run, minus 7 points for every dismissal</t>
  </si>
  <si>
    <t>Note: Performance Points figures highlighted in red are the skippers evaluation of the batting</t>
  </si>
  <si>
    <t>Note: Performance Points Figures highlighted in red are the skippers evaluation of the bowling ranking</t>
  </si>
  <si>
    <t xml:space="preserve"> CLUB CHAMPION</t>
  </si>
  <si>
    <t>THOO, Kiat</t>
  </si>
  <si>
    <t>HAMPSON, James</t>
  </si>
  <si>
    <t>TAMBLING, Damian</t>
  </si>
  <si>
    <t>FRASER, Stuart</t>
  </si>
  <si>
    <t>BLANDEN, Grant</t>
  </si>
  <si>
    <t>Nepotists</t>
  </si>
  <si>
    <t>Tambling</t>
  </si>
  <si>
    <t>SINHA, Amit</t>
  </si>
  <si>
    <t>KHANNA, Aditya</t>
  </si>
  <si>
    <t>DAS, Aniket</t>
  </si>
  <si>
    <t>Total since (and including 2010)</t>
  </si>
  <si>
    <t xml:space="preserve"> From 2009</t>
  </si>
  <si>
    <t>BULL, Colin</t>
  </si>
  <si>
    <t>BULL, Graham</t>
  </si>
  <si>
    <t>WHITE, John</t>
  </si>
  <si>
    <t>(1 lowest - 5 highest)</t>
  </si>
  <si>
    <t>MCINTYRE, Dennis</t>
  </si>
  <si>
    <t xml:space="preserve"> (GUY)</t>
  </si>
  <si>
    <t>Time Game</t>
  </si>
  <si>
    <t>SUBRAMANIAR, Siva</t>
  </si>
  <si>
    <t>COOK, Clayton</t>
  </si>
  <si>
    <t>PATEL, Rupesh</t>
  </si>
  <si>
    <t>PATEL, Hinesh</t>
  </si>
  <si>
    <t>THACKER, Varun</t>
  </si>
  <si>
    <t>DAVIS, V</t>
  </si>
  <si>
    <t>OHDEDAR, Birsha</t>
  </si>
  <si>
    <t>Royal Household Game (Windsor Castle)</t>
  </si>
  <si>
    <t>Barnes</t>
  </si>
  <si>
    <t>Edmonton</t>
  </si>
  <si>
    <t>Teddington</t>
  </si>
  <si>
    <t>Sheldon</t>
  </si>
  <si>
    <t>Win</t>
  </si>
  <si>
    <t xml:space="preserve">FIXTURES   </t>
  </si>
  <si>
    <t xml:space="preserve">Scheduled   </t>
  </si>
  <si>
    <t xml:space="preserve">Played   </t>
  </si>
  <si>
    <t xml:space="preserve">Won   </t>
  </si>
  <si>
    <t xml:space="preserve">Lost   </t>
  </si>
  <si>
    <t xml:space="preserve">Cancelled   </t>
  </si>
  <si>
    <t>FIXTURES</t>
  </si>
  <si>
    <t>Cancelled</t>
  </si>
  <si>
    <t>KEEP, Courtney</t>
  </si>
  <si>
    <t>(Cancelled)</t>
  </si>
  <si>
    <t>STYLES, Ryan</t>
  </si>
  <si>
    <t>MEDCALF, William</t>
  </si>
  <si>
    <t>LOGAN, Mark</t>
  </si>
  <si>
    <t>Up to and including 2014</t>
  </si>
  <si>
    <t>no</t>
  </si>
  <si>
    <t>P. Pts</t>
  </si>
  <si>
    <t>Loss</t>
  </si>
  <si>
    <t>(40 overs)</t>
  </si>
  <si>
    <t>Hoar</t>
  </si>
  <si>
    <t>Sparrow</t>
  </si>
  <si>
    <t>McCubbin</t>
  </si>
  <si>
    <t>E</t>
  </si>
  <si>
    <t>Career</t>
  </si>
  <si>
    <t>Performance</t>
  </si>
  <si>
    <t>Bowling Ave</t>
  </si>
  <si>
    <t>Catches/Stumpings/Run Outs:  (3/1/1)</t>
  </si>
  <si>
    <t>KELSO, Roddy</t>
  </si>
  <si>
    <t>Fielding</t>
  </si>
  <si>
    <r>
      <t>Pts</t>
    </r>
    <r>
      <rPr>
        <sz val="9"/>
        <rFont val="Times New Roman"/>
        <family val="1"/>
      </rPr>
      <t xml:space="preserve"> (Runs)</t>
    </r>
  </si>
  <si>
    <r>
      <t>Pts</t>
    </r>
    <r>
      <rPr>
        <sz val="9"/>
        <rFont val="Times New Roman"/>
        <family val="1"/>
      </rPr>
      <t xml:space="preserve"> (Wkts)</t>
    </r>
  </si>
  <si>
    <r>
      <t>Pts</t>
    </r>
    <r>
      <rPr>
        <sz val="9"/>
        <rFont val="Times New Roman"/>
        <family val="1"/>
      </rPr>
      <t xml:space="preserve"> (Dism)</t>
    </r>
  </si>
  <si>
    <t>and hopefully this will go up as the season wears on and form kicks in.</t>
  </si>
  <si>
    <t xml:space="preserve"> (1 lowest - 5 highest)</t>
  </si>
  <si>
    <t>player is likely to achieve and hopefully this will go up as the season wears on and form kicks in.</t>
  </si>
  <si>
    <t>for players who have not yet qualified. The evaluation is the lowest ranking the player is likely to achieve</t>
  </si>
  <si>
    <t>(35 overs)</t>
  </si>
  <si>
    <t>Styles</t>
  </si>
  <si>
    <t>Kelso</t>
  </si>
  <si>
    <t>Werren</t>
  </si>
  <si>
    <t>(39.2 overs)</t>
  </si>
  <si>
    <t>Catches/Stumpings/Run Outs:  (3/-/-)</t>
  </si>
  <si>
    <t>Logan</t>
  </si>
  <si>
    <t>Old Actonians</t>
  </si>
  <si>
    <t>Schwim</t>
  </si>
  <si>
    <t>Catches/Stumpings/Run Outs:  (4/-/-)</t>
  </si>
  <si>
    <t>Royal Household</t>
  </si>
  <si>
    <t xml:space="preserve">Abandoned   </t>
  </si>
  <si>
    <t>PILLAY, Viven</t>
  </si>
  <si>
    <t>(39.3 overs)</t>
  </si>
  <si>
    <t>Price</t>
  </si>
  <si>
    <t>PRICE, Richard</t>
  </si>
  <si>
    <t>SHELDON, Mike</t>
  </si>
  <si>
    <t>Sun 24 Apr</t>
  </si>
  <si>
    <t>Sun 01 May</t>
  </si>
  <si>
    <t>45 overs a side</t>
  </si>
  <si>
    <t>Sun 08 May</t>
  </si>
  <si>
    <t>Bessborough</t>
  </si>
  <si>
    <t>Sun 15 May</t>
  </si>
  <si>
    <t>Sun 22 May</t>
  </si>
  <si>
    <t>Sun 29 May</t>
  </si>
  <si>
    <t>Sun 05 Jun</t>
  </si>
  <si>
    <t>Sun 12 Jun</t>
  </si>
  <si>
    <t>Sun 19 Jun</t>
  </si>
  <si>
    <t>Shepherds Bush</t>
  </si>
  <si>
    <t>Sun 26 Jun</t>
  </si>
  <si>
    <t>Sat 02 Jul</t>
  </si>
  <si>
    <t>Sun 10  Jul</t>
  </si>
  <si>
    <t>Sun 17 Jul</t>
  </si>
  <si>
    <t>Crouch End</t>
  </si>
  <si>
    <t>Sun 24 Jul</t>
  </si>
  <si>
    <t>Sun 31 Jul</t>
  </si>
  <si>
    <t>Sun 07 Aug</t>
  </si>
  <si>
    <t>Sun 14 Aug</t>
  </si>
  <si>
    <t>Sat 20 Aug</t>
  </si>
  <si>
    <t>Sun 21 Aug</t>
  </si>
  <si>
    <t>Sun 28 Aug</t>
  </si>
  <si>
    <t>02 Jul (Sat)</t>
  </si>
  <si>
    <t>07 - 10 July</t>
  </si>
  <si>
    <t>20 - 21 Aug</t>
  </si>
  <si>
    <t>Nepo Friday at the Oval Test (Eng v Pak)</t>
  </si>
  <si>
    <t>(NZ)</t>
  </si>
  <si>
    <t>HUSSAIN, Aziz</t>
  </si>
  <si>
    <t>SANGANEE, Deep</t>
  </si>
  <si>
    <t>(SA)</t>
  </si>
  <si>
    <t>(AUS)</t>
  </si>
  <si>
    <t>(IND)</t>
  </si>
  <si>
    <t>(ENG)</t>
  </si>
  <si>
    <t>(SCOT)</t>
  </si>
  <si>
    <t>WILSON, Zach</t>
  </si>
  <si>
    <t>MADUSHAN, Janith</t>
  </si>
  <si>
    <t>dnb</t>
  </si>
  <si>
    <t>MINEHAN, Mark</t>
  </si>
  <si>
    <t>LIPP, William</t>
  </si>
  <si>
    <t>HEALEY, Seth</t>
  </si>
  <si>
    <t>(ZIM)</t>
  </si>
  <si>
    <t>Bowling:   20 pts per wicket, minus 1 pt for every 5 runs conceded</t>
  </si>
  <si>
    <t>Batting:     1 pt per run, minus 7 pts for every time dismissed</t>
  </si>
  <si>
    <t>Fielding:   12 pts: stumping</t>
  </si>
  <si>
    <t>                    8 pts: catch</t>
  </si>
  <si>
    <t>                    8 pts: run out (thrower)</t>
  </si>
  <si>
    <t>                    4 pts: run out (shared)</t>
  </si>
  <si>
    <t>150-8</t>
  </si>
  <si>
    <t>151-9</t>
  </si>
  <si>
    <t>S. Thacker</t>
  </si>
  <si>
    <t>30 no</t>
  </si>
  <si>
    <t>26 no</t>
  </si>
  <si>
    <t>3-30   (6 ov)</t>
  </si>
  <si>
    <t>2-26 (7 ov)</t>
  </si>
  <si>
    <t>1-13 (2 ov)</t>
  </si>
  <si>
    <t>Werren (1 ct, 1 st), Price (ro), Pillay, Hoar</t>
  </si>
  <si>
    <t>189-9</t>
  </si>
  <si>
    <t>(45 overs)</t>
  </si>
  <si>
    <t>Catches/Stumpings/Run Outs:  (5/-/1)</t>
  </si>
  <si>
    <t>McCubbin (2), Sheldon (1 ct, 1 ro), Price, S. Thacker</t>
  </si>
  <si>
    <t>Madushan</t>
  </si>
  <si>
    <t>32 no</t>
  </si>
  <si>
    <t>4-20 (8 ov)</t>
  </si>
  <si>
    <t>3-46 (7 ov)</t>
  </si>
  <si>
    <t>Greeve</t>
  </si>
  <si>
    <t>1-30 (6 ov)</t>
  </si>
  <si>
    <t>Nepotists v Barnes</t>
  </si>
  <si>
    <t>238-5</t>
  </si>
  <si>
    <t>155-7</t>
  </si>
  <si>
    <t>3-17 (4 ov)</t>
  </si>
  <si>
    <t>2-24 (6 ov)</t>
  </si>
  <si>
    <t>1-14 (7 ov)</t>
  </si>
  <si>
    <t>McCubbin (2), S. Thacker</t>
  </si>
  <si>
    <t>Wilson</t>
  </si>
  <si>
    <t>293-5</t>
  </si>
  <si>
    <t>228-6</t>
  </si>
  <si>
    <t>3-41 (8 ov)</t>
  </si>
  <si>
    <t>1-9 (5 ov)</t>
  </si>
  <si>
    <t>0-26 (8 ov)</t>
  </si>
  <si>
    <t>Werren (st), Pillay (ro), Lipp (ro)</t>
  </si>
  <si>
    <t>Catches/Stumpings/Run Outs:  (-/1/2)</t>
  </si>
  <si>
    <t>236-6</t>
  </si>
  <si>
    <t>3-37 (6 ov)</t>
  </si>
  <si>
    <t>Mineham</t>
  </si>
  <si>
    <t>1-35 (6 ov)</t>
  </si>
  <si>
    <t>0-18 (6 ov)</t>
  </si>
  <si>
    <t>Catches/Stumpings/Run Outs:  (1/1/-)</t>
  </si>
  <si>
    <t>Werren (st), Hoar</t>
  </si>
  <si>
    <t>205-4 dec.</t>
  </si>
  <si>
    <t>(45 ov)</t>
  </si>
  <si>
    <t>206-5</t>
  </si>
  <si>
    <t>(34.4 ov)</t>
  </si>
  <si>
    <t>N. Thacker</t>
  </si>
  <si>
    <t>79 no</t>
  </si>
  <si>
    <t>24 no</t>
  </si>
  <si>
    <t>3-40 (11 ov)</t>
  </si>
  <si>
    <t>1-14 (3 ov)</t>
  </si>
  <si>
    <t>0-5 (5 ov)</t>
  </si>
  <si>
    <t>Keep, Kelso</t>
  </si>
  <si>
    <t>Catches/Stumpings/Run Outs:  (2/-/-)</t>
  </si>
  <si>
    <t>231-8</t>
  </si>
  <si>
    <t>(20 overs)</t>
  </si>
  <si>
    <t>6-13 (7 ov)</t>
  </si>
  <si>
    <t>3-27 (8 ov)</t>
  </si>
  <si>
    <t>1-14 (2 ov)</t>
  </si>
  <si>
    <t>(CANCELLED)</t>
  </si>
  <si>
    <t>197-8</t>
  </si>
  <si>
    <t>201-8</t>
  </si>
  <si>
    <t>2-18 (6 ov)</t>
  </si>
  <si>
    <t>2-40 (8 ov)</t>
  </si>
  <si>
    <t>1-42 (6 ov)</t>
  </si>
  <si>
    <t>Catches/Stumpings/Run Outs:  (2/-/3)</t>
  </si>
  <si>
    <t>Sparrow, Kelso, Hoar (ro), Healey (ro), Wilson (ro)</t>
  </si>
  <si>
    <t>Sanganee</t>
  </si>
  <si>
    <t>185-2</t>
  </si>
  <si>
    <t>186-7</t>
  </si>
  <si>
    <t>(38.3 overs)</t>
  </si>
  <si>
    <t>85 no</t>
  </si>
  <si>
    <t>28 no</t>
  </si>
  <si>
    <t>3-29 (8 ov)</t>
  </si>
  <si>
    <t>1-28 (6 ov)</t>
  </si>
  <si>
    <t>1-38 (8 ov)</t>
  </si>
  <si>
    <t>Styles (2), Price, Gupta</t>
  </si>
  <si>
    <t> 5 pts    Bowling average is less than 15 runs per wicket</t>
  </si>
  <si>
    <t> 4 pts    Bowling average is between 15 and 20 runs per wicket</t>
  </si>
  <si>
    <t> 3 pts    Bowling average is between 20 and 25 runs per wicket</t>
  </si>
  <si>
    <t> 2 pts    Bowling average is between 25 and 30 runs per wicket</t>
  </si>
  <si>
    <t> 1 pt      Bowling average is more than 30 runs per wicket</t>
  </si>
  <si>
    <t>Lipp</t>
  </si>
  <si>
    <t>(SL)</t>
  </si>
  <si>
    <t>GUPTA, Uncle</t>
  </si>
  <si>
    <t>(PAK)</t>
  </si>
  <si>
    <t>Draw</t>
  </si>
  <si>
    <t xml:space="preserve">Draw   </t>
  </si>
  <si>
    <t>(44.5 overs)</t>
  </si>
  <si>
    <t>145-8</t>
  </si>
  <si>
    <t>(43 overs)</t>
  </si>
  <si>
    <t>5-34 (12 ov)</t>
  </si>
  <si>
    <t>2-39 (8 ov)</t>
  </si>
  <si>
    <t>0-25 (9 ov)</t>
  </si>
  <si>
    <t>Healey, Wilson, Keep, Thacker, Styles (ro)</t>
  </si>
  <si>
    <t>Catches/Stumpings/Run Outs:  (4/-/1)</t>
  </si>
  <si>
    <t>Styles, Sheldon, Werren</t>
  </si>
  <si>
    <t>THACKER, Sanjay</t>
  </si>
  <si>
    <t>166-5</t>
  </si>
  <si>
    <t>(31 overs)</t>
  </si>
  <si>
    <t>35 no</t>
  </si>
  <si>
    <t>Pillay</t>
  </si>
  <si>
    <t>2-37 (6 ov)</t>
  </si>
  <si>
    <t>1-25 (6 ov)</t>
  </si>
  <si>
    <t>1-30 (8 ov)</t>
  </si>
  <si>
    <t>Greeves</t>
  </si>
  <si>
    <t>300-8</t>
  </si>
  <si>
    <t>233-6</t>
  </si>
  <si>
    <t>2-36 (7 ov)</t>
  </si>
  <si>
    <t>1-19 (6 ov)</t>
  </si>
  <si>
    <t>1-8 (2 ov)</t>
  </si>
  <si>
    <t>Thacker, Greeves</t>
  </si>
  <si>
    <t>CULLEN, Andrew</t>
  </si>
  <si>
    <t>197-9</t>
  </si>
  <si>
    <t>199-3</t>
  </si>
  <si>
    <t>(32.4 overs)</t>
  </si>
  <si>
    <t>Hardy</t>
  </si>
  <si>
    <t>Catches/Stumpings/Run Outs:  (-/1/-)</t>
  </si>
  <si>
    <t>2-30 (6.4 ov)</t>
  </si>
  <si>
    <t>S. Thakker</t>
  </si>
  <si>
    <t>1-46 (8 ov)</t>
  </si>
  <si>
    <t>0-40 (8 ov)</t>
  </si>
  <si>
    <t>OTT, George</t>
  </si>
  <si>
    <t>Hampstead</t>
  </si>
  <si>
    <t>(33.2 overs)</t>
  </si>
  <si>
    <t>128-2</t>
  </si>
  <si>
    <t>(20.2 overs)</t>
  </si>
  <si>
    <t>50 no</t>
  </si>
  <si>
    <t>39 no</t>
  </si>
  <si>
    <t>N. Grieves</t>
  </si>
  <si>
    <t>2-23 (8 ov)</t>
  </si>
  <si>
    <t>2-13 (5.2 ov)</t>
  </si>
  <si>
    <t>2-8 (8 ov)</t>
  </si>
  <si>
    <t>Catches/Stumpings/Run Outs:  (6/-/1)</t>
  </si>
  <si>
    <t>McCubbin (4), Pillay, Price, Styles (ro)</t>
  </si>
  <si>
    <t>GRIEVE, Nick</t>
  </si>
  <si>
    <t>Grieve</t>
  </si>
  <si>
    <t>VAN DEBERG, Mike</t>
  </si>
  <si>
    <r>
      <t>Post Modernists</t>
    </r>
    <r>
      <rPr>
        <sz val="7"/>
        <rFont val="Times New Roman"/>
        <family val="1"/>
      </rPr>
      <t>  (ISIS Trophy)</t>
    </r>
  </si>
  <si>
    <r>
      <t>Nevill Holt</t>
    </r>
    <r>
      <rPr>
        <sz val="7"/>
        <rFont val="Times New Roman"/>
        <family val="1"/>
      </rPr>
      <t> (ISIS Trophy)</t>
    </r>
  </si>
  <si>
    <t>Abandoned</t>
  </si>
  <si>
    <t>McINTYRE, Denis</t>
  </si>
  <si>
    <t>O.B.</t>
  </si>
  <si>
    <t>FIZEL</t>
  </si>
  <si>
    <t>RUSSEL, Islam</t>
  </si>
  <si>
    <t>PANDYA, Sachin</t>
  </si>
  <si>
    <t>(GUY)</t>
  </si>
  <si>
    <t>178-9</t>
  </si>
  <si>
    <t>181-5</t>
  </si>
  <si>
    <t>(35.2 overs)</t>
  </si>
  <si>
    <t>3-15 (8 ov)</t>
  </si>
  <si>
    <t>2-47 (8 ov)</t>
  </si>
  <si>
    <t>2-49 (8 ov)</t>
  </si>
  <si>
    <t>Catches/Stumpings/Run Outs:  (1/1/1)</t>
  </si>
  <si>
    <t>Thakker, Werren (st), Thakker (ro)</t>
  </si>
  <si>
    <t>252-9</t>
  </si>
  <si>
    <t>(33 overs)</t>
  </si>
  <si>
    <t>253-2</t>
  </si>
  <si>
    <t>Russell</t>
  </si>
  <si>
    <t>1-39 (7 ov)</t>
  </si>
  <si>
    <t>1-52 (7 ov)</t>
  </si>
  <si>
    <t>Sangee</t>
  </si>
  <si>
    <t>0-33 (6 ov)</t>
  </si>
  <si>
    <t>McIntire</t>
  </si>
  <si>
    <t>Catches/Stumpings/Run Outs:  (1/-/-)</t>
  </si>
  <si>
    <t>(37.4 ov)</t>
  </si>
  <si>
    <t>180-2</t>
  </si>
  <si>
    <t>(29.1 ov)</t>
  </si>
  <si>
    <t>4-30 (8 ov)</t>
  </si>
  <si>
    <t>4-53 (7.4 ov)</t>
  </si>
  <si>
    <t>1-9 (3 ov)</t>
  </si>
  <si>
    <t>Price,Werren (st)</t>
  </si>
  <si>
    <t>217-6</t>
  </si>
  <si>
    <t>(40 ov)</t>
  </si>
  <si>
    <t>44-2</t>
  </si>
  <si>
    <t>(14 ov)</t>
  </si>
  <si>
    <t>1-5 (3 ov)</t>
  </si>
  <si>
    <t>1-12 (7 ov)</t>
  </si>
  <si>
    <t>0-23 (4 ov)</t>
  </si>
  <si>
    <t>135-9</t>
  </si>
  <si>
    <t>(32.1 ov)</t>
  </si>
  <si>
    <t>136-6</t>
  </si>
  <si>
    <t>(32.3 ov)</t>
  </si>
  <si>
    <t>3-41 (6 ov)</t>
  </si>
  <si>
    <t>2-19 (7 ov)</t>
  </si>
  <si>
    <t>2-29 (9 ov)</t>
  </si>
  <si>
    <t>Pandya</t>
  </si>
  <si>
    <t>Grieve (2), Sparrow, Healey, McCubbin, Pandya (ro)</t>
  </si>
  <si>
    <t>PANDYA, Satchin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</si>
</sst>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\ mmm"/>
    <numFmt numFmtId="165" formatCode="ddd\ dd\ mmm"/>
    <numFmt numFmtId="166" formatCode="0.0"/>
    <numFmt numFmtId="167" formatCode="&quot;(&quot;#&quot;) &quot;"/>
  </numFmts>
  <fonts count="4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color indexed="12"/>
      <name val="Times New Roman"/>
      <family val="1"/>
    </font>
    <font>
      <u/>
      <sz val="10"/>
      <color indexed="12"/>
      <name val="Courier New"/>
      <family val="3"/>
    </font>
    <font>
      <b/>
      <u/>
      <sz val="10"/>
      <name val="Times New Roman"/>
      <family val="1"/>
    </font>
    <font>
      <sz val="10"/>
      <name val="Courier New"/>
      <family val="3"/>
    </font>
    <font>
      <sz val="8"/>
      <name val="Arial"/>
      <family val="2"/>
    </font>
    <font>
      <sz val="8"/>
      <name val="Courier New"/>
      <family val="3"/>
    </font>
    <font>
      <b/>
      <sz val="8"/>
      <name val="Arial"/>
      <family val="2"/>
    </font>
    <font>
      <sz val="8"/>
      <color indexed="11"/>
      <name val="Arial"/>
      <family val="2"/>
    </font>
    <font>
      <b/>
      <sz val="8"/>
      <color indexed="11"/>
      <name val="Arial"/>
      <family val="2"/>
    </font>
    <font>
      <sz val="8"/>
      <color indexed="11"/>
      <name val="Courier New"/>
      <family val="3"/>
    </font>
    <font>
      <b/>
      <u/>
      <sz val="8"/>
      <color indexed="11"/>
      <name val="Arial"/>
      <family val="2"/>
    </font>
    <font>
      <sz val="8"/>
      <color indexed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1"/>
      <name val="Times New Roman"/>
      <family val="1"/>
    </font>
    <font>
      <sz val="10"/>
      <color indexed="41"/>
      <name val="Times New Roman"/>
      <family val="1"/>
    </font>
    <font>
      <b/>
      <sz val="10"/>
      <color indexed="11"/>
      <name val="Times New Roman"/>
      <family val="1"/>
    </font>
    <font>
      <b/>
      <sz val="10"/>
      <name val="Courier New"/>
      <family val="3"/>
    </font>
    <font>
      <b/>
      <sz val="9"/>
      <name val="Times New Roman"/>
      <family val="1"/>
    </font>
    <font>
      <sz val="8"/>
      <name val="Times New Roman"/>
      <family val="1"/>
    </font>
    <font>
      <b/>
      <sz val="10"/>
      <color indexed="10"/>
      <name val="Times New Roman"/>
      <family val="1"/>
    </font>
    <font>
      <u/>
      <sz val="10"/>
      <name val="Times New Roman"/>
      <family val="1"/>
    </font>
    <font>
      <sz val="10"/>
      <color indexed="10"/>
      <name val="Times New Roman"/>
      <family val="1"/>
    </font>
    <font>
      <sz val="10"/>
      <name val="Courier New"/>
      <family val="3"/>
    </font>
    <font>
      <sz val="7.5"/>
      <name val="Courier New"/>
      <family val="3"/>
    </font>
    <font>
      <sz val="10"/>
      <color indexed="11"/>
      <name val="Courier New"/>
      <family val="3"/>
    </font>
    <font>
      <sz val="10"/>
      <color indexed="10"/>
      <name val="Courier New"/>
      <family val="3"/>
    </font>
    <font>
      <sz val="10"/>
      <color indexed="13"/>
      <name val="Courier New"/>
      <family val="3"/>
    </font>
    <font>
      <b/>
      <sz val="8"/>
      <name val="Times New Roman"/>
      <family val="1"/>
    </font>
    <font>
      <b/>
      <i/>
      <sz val="10"/>
      <name val="Arial"/>
      <family val="2"/>
    </font>
    <font>
      <b/>
      <sz val="10"/>
      <name val="Courier New"/>
      <family val="3"/>
    </font>
    <font>
      <sz val="10"/>
      <color indexed="13"/>
      <name val="Times New Roman"/>
      <family val="1"/>
    </font>
    <font>
      <b/>
      <u/>
      <sz val="10"/>
      <color indexed="8"/>
      <name val="Times New Roman"/>
      <family val="1"/>
    </font>
    <font>
      <sz val="10"/>
      <color indexed="10"/>
      <name val="Arial"/>
      <family val="2"/>
    </font>
    <font>
      <sz val="12"/>
      <name val="Times New Roman"/>
      <family val="1"/>
    </font>
    <font>
      <b/>
      <sz val="15.5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10"/>
      <color rgb="FF00FF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474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0" fillId="2" borderId="0" xfId="0" applyFill="1"/>
    <xf numFmtId="0" fontId="4" fillId="3" borderId="1" xfId="0" applyFont="1" applyFill="1" applyBorder="1" applyAlignment="1" applyProtection="1">
      <alignment horizontal="left" vertical="center" indent="1"/>
    </xf>
    <xf numFmtId="0" fontId="2" fillId="2" borderId="0" xfId="0" applyFont="1" applyFill="1" applyBorder="1"/>
    <xf numFmtId="0" fontId="3" fillId="4" borderId="2" xfId="0" applyFont="1" applyFill="1" applyBorder="1" applyAlignment="1">
      <alignment horizontal="left" vertical="center" indent="1"/>
    </xf>
    <xf numFmtId="0" fontId="3" fillId="2" borderId="0" xfId="0" applyFont="1" applyFill="1" applyBorder="1"/>
    <xf numFmtId="0" fontId="8" fillId="2" borderId="0" xfId="0" applyFont="1" applyFill="1" applyBorder="1"/>
    <xf numFmtId="0" fontId="0" fillId="2" borderId="0" xfId="0" applyFill="1" applyBorder="1"/>
    <xf numFmtId="0" fontId="10" fillId="2" borderId="0" xfId="0" applyFont="1" applyFill="1" applyBorder="1"/>
    <xf numFmtId="0" fontId="2" fillId="2" borderId="0" xfId="0" applyFont="1" applyFill="1" applyBorder="1" applyProtection="1"/>
    <xf numFmtId="0" fontId="10" fillId="2" borderId="0" xfId="0" applyFont="1" applyFill="1" applyBorder="1" applyProtection="1"/>
    <xf numFmtId="1" fontId="11" fillId="2" borderId="0" xfId="0" applyNumberFormat="1" applyFont="1" applyFill="1" applyBorder="1" applyAlignment="1" applyProtection="1">
      <alignment horizontal="left"/>
    </xf>
    <xf numFmtId="0" fontId="2" fillId="2" borderId="0" xfId="0" applyNumberFormat="1" applyFont="1" applyFill="1" applyBorder="1" applyAlignment="1" applyProtection="1">
      <alignment horizontal="left" vertical="center"/>
    </xf>
    <xf numFmtId="0" fontId="2" fillId="2" borderId="0" xfId="0" applyFont="1" applyFill="1" applyBorder="1" applyAlignment="1" applyProtection="1">
      <alignment vertical="center"/>
    </xf>
    <xf numFmtId="0" fontId="10" fillId="2" borderId="0" xfId="0" applyFont="1" applyFill="1"/>
    <xf numFmtId="0" fontId="4" fillId="3" borderId="3" xfId="0" applyFont="1" applyFill="1" applyBorder="1" applyAlignment="1" applyProtection="1">
      <alignment vertical="center"/>
    </xf>
    <xf numFmtId="0" fontId="4" fillId="3" borderId="4" xfId="0" applyFont="1" applyFill="1" applyBorder="1" applyAlignment="1" applyProtection="1">
      <alignment horizontal="left" vertical="center"/>
    </xf>
    <xf numFmtId="0" fontId="12" fillId="2" borderId="0" xfId="0" applyNumberFormat="1" applyFont="1" applyFill="1" applyBorder="1" applyAlignment="1" applyProtection="1">
      <alignment horizontal="left" vertical="center" indent="1"/>
    </xf>
    <xf numFmtId="165" fontId="13" fillId="2" borderId="0" xfId="0" applyNumberFormat="1" applyFont="1" applyFill="1" applyBorder="1" applyAlignment="1" applyProtection="1">
      <alignment horizontal="left"/>
    </xf>
    <xf numFmtId="0" fontId="13" fillId="2" borderId="0" xfId="0" applyFont="1" applyFill="1" applyBorder="1" applyAlignment="1" applyProtection="1">
      <alignment vertical="center"/>
    </xf>
    <xf numFmtId="0" fontId="13" fillId="2" borderId="0" xfId="0" applyFont="1" applyFill="1" applyBorder="1" applyAlignment="1" applyProtection="1">
      <alignment horizontal="right" vertical="center"/>
    </xf>
    <xf numFmtId="0" fontId="3" fillId="4" borderId="5" xfId="0" applyNumberFormat="1" applyFont="1" applyFill="1" applyBorder="1" applyAlignment="1" applyProtection="1">
      <alignment horizontal="left" vertical="center" indent="1"/>
    </xf>
    <xf numFmtId="0" fontId="3" fillId="4" borderId="0" xfId="0" applyNumberFormat="1" applyFont="1" applyFill="1" applyBorder="1" applyAlignment="1" applyProtection="1">
      <alignment horizontal="left" vertical="center"/>
    </xf>
    <xf numFmtId="0" fontId="3" fillId="4" borderId="2" xfId="0" applyNumberFormat="1" applyFont="1" applyFill="1" applyBorder="1" applyAlignment="1" applyProtection="1">
      <alignment horizontal="left" vertical="center"/>
    </xf>
    <xf numFmtId="0" fontId="7" fillId="4" borderId="0" xfId="0" applyNumberFormat="1" applyFont="1" applyFill="1" applyBorder="1" applyAlignment="1" applyProtection="1">
      <alignment horizontal="left" vertical="center"/>
    </xf>
    <xf numFmtId="0" fontId="3" fillId="4" borderId="6" xfId="0" applyNumberFormat="1" applyFont="1" applyFill="1" applyBorder="1" applyAlignment="1" applyProtection="1">
      <alignment horizontal="left" vertical="center"/>
    </xf>
    <xf numFmtId="0" fontId="5" fillId="4" borderId="7" xfId="0" applyNumberFormat="1" applyFont="1" applyFill="1" applyBorder="1" applyAlignment="1" applyProtection="1">
      <alignment horizontal="left" vertical="center"/>
    </xf>
    <xf numFmtId="0" fontId="3" fillId="2" borderId="0" xfId="0" applyNumberFormat="1" applyFont="1" applyFill="1" applyBorder="1" applyAlignment="1" applyProtection="1">
      <alignment horizontal="left" vertical="center"/>
    </xf>
    <xf numFmtId="0" fontId="3" fillId="2" borderId="0" xfId="0" applyFont="1" applyFill="1" applyBorder="1" applyProtection="1"/>
    <xf numFmtId="0" fontId="12" fillId="2" borderId="0" xfId="0" applyNumberFormat="1" applyFont="1" applyFill="1" applyBorder="1" applyAlignment="1" applyProtection="1">
      <alignment horizontal="left" vertical="center"/>
    </xf>
    <xf numFmtId="1" fontId="11" fillId="2" borderId="0" xfId="0" applyNumberFormat="1" applyFont="1" applyFill="1" applyBorder="1" applyAlignment="1" applyProtection="1">
      <alignment horizontal="left" vertical="center"/>
    </xf>
    <xf numFmtId="0" fontId="14" fillId="2" borderId="0" xfId="0" applyFont="1" applyFill="1" applyBorder="1"/>
    <xf numFmtId="0" fontId="3" fillId="2" borderId="0" xfId="0" applyFont="1" applyFill="1" applyAlignment="1">
      <alignment horizontal="left" indent="1"/>
    </xf>
    <xf numFmtId="0" fontId="15" fillId="2" borderId="0" xfId="0" applyNumberFormat="1" applyFont="1" applyFill="1" applyBorder="1" applyAlignment="1" applyProtection="1">
      <alignment horizontal="left" vertical="center"/>
    </xf>
    <xf numFmtId="0" fontId="15" fillId="2" borderId="0" xfId="0" applyFont="1" applyFill="1" applyBorder="1" applyAlignment="1" applyProtection="1">
      <alignment horizontal="left" indent="1"/>
    </xf>
    <xf numFmtId="0" fontId="15" fillId="2" borderId="0" xfId="0" applyNumberFormat="1" applyFont="1" applyFill="1" applyBorder="1" applyAlignment="1" applyProtection="1">
      <alignment horizontal="left" vertical="center" indent="1"/>
    </xf>
    <xf numFmtId="0" fontId="14" fillId="2" borderId="0" xfId="0" applyFont="1" applyFill="1" applyBorder="1" applyAlignment="1">
      <alignment horizontal="left" indent="1"/>
    </xf>
    <xf numFmtId="0" fontId="10" fillId="2" borderId="0" xfId="0" applyFont="1" applyFill="1" applyAlignment="1">
      <alignment horizontal="left" indent="1"/>
    </xf>
    <xf numFmtId="0" fontId="2" fillId="2" borderId="0" xfId="0" applyFont="1" applyFill="1" applyAlignment="1" applyProtection="1">
      <alignment vertical="center"/>
    </xf>
    <xf numFmtId="0" fontId="16" fillId="2" borderId="0" xfId="0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0" fillId="0" borderId="0" xfId="0" applyFill="1"/>
    <xf numFmtId="0" fontId="0" fillId="2" borderId="0" xfId="0" applyFill="1" applyProtection="1"/>
    <xf numFmtId="0" fontId="2" fillId="2" borderId="0" xfId="0" applyNumberFormat="1" applyFont="1" applyFill="1" applyAlignment="1" applyProtection="1">
      <alignment vertical="center"/>
    </xf>
    <xf numFmtId="0" fontId="2" fillId="2" borderId="0" xfId="0" applyNumberFormat="1" applyFont="1" applyFill="1" applyAlignment="1" applyProtection="1">
      <alignment horizontal="right" vertical="center"/>
    </xf>
    <xf numFmtId="0" fontId="3" fillId="2" borderId="0" xfId="0" applyFont="1" applyFill="1" applyAlignment="1" applyProtection="1">
      <alignment horizontal="center" textRotation="90"/>
    </xf>
    <xf numFmtId="0" fontId="3" fillId="2" borderId="5" xfId="0" applyFont="1" applyFill="1" applyBorder="1" applyAlignment="1" applyProtection="1">
      <alignment horizontal="right" textRotation="90"/>
    </xf>
    <xf numFmtId="0" fontId="18" fillId="2" borderId="0" xfId="0" applyFont="1" applyFill="1" applyBorder="1" applyAlignment="1" applyProtection="1">
      <alignment horizontal="right" textRotation="90"/>
    </xf>
    <xf numFmtId="0" fontId="19" fillId="2" borderId="0" xfId="0" applyFont="1" applyFill="1" applyBorder="1" applyAlignment="1" applyProtection="1">
      <alignment horizontal="right" textRotation="90"/>
    </xf>
    <xf numFmtId="0" fontId="20" fillId="3" borderId="0" xfId="0" applyFont="1" applyFill="1" applyBorder="1" applyAlignment="1" applyProtection="1">
      <alignment horizontal="right" textRotation="90"/>
    </xf>
    <xf numFmtId="0" fontId="3" fillId="2" borderId="0" xfId="0" applyFont="1" applyFill="1" applyBorder="1" applyAlignment="1" applyProtection="1">
      <alignment horizontal="right" textRotation="90"/>
    </xf>
    <xf numFmtId="0" fontId="0" fillId="0" borderId="0" xfId="0" applyFill="1" applyProtection="1"/>
    <xf numFmtId="0" fontId="23" fillId="3" borderId="8" xfId="0" applyNumberFormat="1" applyFont="1" applyFill="1" applyBorder="1" applyAlignment="1" applyProtection="1">
      <alignment horizontal="center" vertical="center"/>
    </xf>
    <xf numFmtId="0" fontId="4" fillId="3" borderId="8" xfId="0" applyNumberFormat="1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/>
    </xf>
    <xf numFmtId="0" fontId="4" fillId="3" borderId="9" xfId="0" applyNumberFormat="1" applyFont="1" applyFill="1" applyBorder="1" applyAlignment="1" applyProtection="1">
      <alignment horizontal="left" vertical="center" indent="1"/>
    </xf>
    <xf numFmtId="0" fontId="4" fillId="3" borderId="4" xfId="0" applyNumberFormat="1" applyFont="1" applyFill="1" applyBorder="1" applyAlignment="1" applyProtection="1">
      <alignment horizontal="center" vertical="center"/>
    </xf>
    <xf numFmtId="0" fontId="4" fillId="3" borderId="1" xfId="0" applyNumberFormat="1" applyFont="1" applyFill="1" applyBorder="1" applyAlignment="1" applyProtection="1">
      <alignment horizontal="center" vertical="center"/>
    </xf>
    <xf numFmtId="0" fontId="4" fillId="3" borderId="9" xfId="0" applyNumberFormat="1" applyFont="1" applyFill="1" applyBorder="1" applyAlignment="1" applyProtection="1">
      <alignment horizontal="right" vertical="center"/>
    </xf>
    <xf numFmtId="0" fontId="4" fillId="3" borderId="4" xfId="0" applyNumberFormat="1" applyFont="1" applyFill="1" applyBorder="1" applyAlignment="1" applyProtection="1">
      <alignment horizontal="right" vertical="center"/>
    </xf>
    <xf numFmtId="0" fontId="23" fillId="3" borderId="10" xfId="0" applyNumberFormat="1" applyFont="1" applyFill="1" applyBorder="1" applyAlignment="1" applyProtection="1">
      <alignment horizontal="center" vertical="center"/>
    </xf>
    <xf numFmtId="0" fontId="4" fillId="3" borderId="10" xfId="0" applyNumberFormat="1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right" vertical="center" textRotation="90"/>
    </xf>
    <xf numFmtId="0" fontId="18" fillId="2" borderId="0" xfId="0" applyFont="1" applyFill="1" applyBorder="1" applyAlignment="1" applyProtection="1">
      <alignment horizontal="right" vertical="center" textRotation="90"/>
    </xf>
    <xf numFmtId="0" fontId="19" fillId="2" borderId="0" xfId="0" applyFont="1" applyFill="1" applyBorder="1" applyAlignment="1" applyProtection="1">
      <alignment horizontal="right" vertical="center" textRotation="90"/>
    </xf>
    <xf numFmtId="0" fontId="20" fillId="3" borderId="0" xfId="0" applyFont="1" applyFill="1" applyBorder="1" applyAlignment="1" applyProtection="1">
      <alignment horizontal="right" vertical="center" textRotation="90"/>
    </xf>
    <xf numFmtId="49" fontId="24" fillId="4" borderId="11" xfId="0" applyNumberFormat="1" applyFont="1" applyFill="1" applyBorder="1" applyAlignment="1" applyProtection="1">
      <alignment horizontal="center" vertical="center"/>
    </xf>
    <xf numFmtId="0" fontId="3" fillId="4" borderId="2" xfId="0" applyNumberFormat="1" applyFont="1" applyFill="1" applyBorder="1" applyAlignment="1" applyProtection="1">
      <alignment horizontal="center" vertical="center"/>
    </xf>
    <xf numFmtId="0" fontId="3" fillId="4" borderId="0" xfId="0" applyNumberFormat="1" applyFont="1" applyFill="1" applyBorder="1" applyAlignment="1" applyProtection="1">
      <alignment horizontal="right" vertical="center"/>
    </xf>
    <xf numFmtId="166" fontId="4" fillId="4" borderId="0" xfId="0" applyNumberFormat="1" applyFont="1" applyFill="1" applyBorder="1" applyAlignment="1" applyProtection="1">
      <alignment horizontal="right" vertical="center"/>
    </xf>
    <xf numFmtId="1" fontId="4" fillId="4" borderId="11" xfId="0" applyNumberFormat="1" applyFont="1" applyFill="1" applyBorder="1" applyAlignment="1">
      <alignment horizontal="right" vertical="center" indent="1"/>
    </xf>
    <xf numFmtId="166" fontId="3" fillId="4" borderId="11" xfId="0" applyNumberFormat="1" applyFont="1" applyFill="1" applyBorder="1" applyAlignment="1" applyProtection="1">
      <alignment horizontal="center" vertical="center"/>
    </xf>
    <xf numFmtId="1" fontId="4" fillId="4" borderId="11" xfId="0" applyNumberFormat="1" applyFont="1" applyFill="1" applyBorder="1" applyAlignment="1" applyProtection="1">
      <alignment horizontal="center" vertical="center"/>
    </xf>
    <xf numFmtId="0" fontId="3" fillId="4" borderId="5" xfId="0" applyFont="1" applyFill="1" applyBorder="1" applyAlignment="1" applyProtection="1">
      <alignment horizontal="right" vertical="center"/>
    </xf>
    <xf numFmtId="0" fontId="3" fillId="4" borderId="2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left" vertical="center"/>
    </xf>
    <xf numFmtId="0" fontId="18" fillId="2" borderId="0" xfId="0" applyFont="1" applyFill="1" applyBorder="1" applyAlignment="1" applyProtection="1">
      <alignment horizontal="left" vertical="center"/>
    </xf>
    <xf numFmtId="0" fontId="18" fillId="2" borderId="0" xfId="0" applyFont="1" applyFill="1" applyBorder="1" applyAlignment="1" applyProtection="1">
      <alignment vertical="center"/>
    </xf>
    <xf numFmtId="0" fontId="19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right" vertical="center"/>
    </xf>
    <xf numFmtId="1" fontId="3" fillId="4" borderId="11" xfId="0" applyNumberFormat="1" applyFont="1" applyFill="1" applyBorder="1" applyAlignment="1" applyProtection="1">
      <alignment horizontal="center" vertical="center"/>
    </xf>
    <xf numFmtId="0" fontId="3" fillId="2" borderId="0" xfId="0" applyNumberFormat="1" applyFont="1" applyFill="1" applyBorder="1" applyAlignment="1" applyProtection="1">
      <alignment horizontal="center" vertical="center"/>
    </xf>
    <xf numFmtId="0" fontId="0" fillId="2" borderId="0" xfId="0" applyFill="1" applyBorder="1" applyAlignment="1">
      <alignment vertical="center"/>
    </xf>
    <xf numFmtId="0" fontId="19" fillId="2" borderId="0" xfId="0" applyFont="1" applyFill="1" applyBorder="1" applyAlignment="1" applyProtection="1">
      <alignment vertical="center"/>
    </xf>
    <xf numFmtId="1" fontId="25" fillId="4" borderId="11" xfId="0" applyNumberFormat="1" applyFont="1" applyFill="1" applyBorder="1" applyAlignment="1" applyProtection="1">
      <alignment horizontal="center" vertical="center"/>
    </xf>
    <xf numFmtId="1" fontId="3" fillId="2" borderId="12" xfId="0" applyNumberFormat="1" applyFont="1" applyFill="1" applyBorder="1" applyAlignment="1" applyProtection="1">
      <alignment vertical="center"/>
    </xf>
    <xf numFmtId="0" fontId="3" fillId="2" borderId="12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2" fillId="2" borderId="0" xfId="0" applyNumberFormat="1" applyFont="1" applyFill="1" applyBorder="1" applyAlignment="1" applyProtection="1">
      <alignment horizontal="right" vertical="center"/>
    </xf>
    <xf numFmtId="0" fontId="2" fillId="2" borderId="12" xfId="0" applyFont="1" applyFill="1" applyBorder="1" applyAlignment="1" applyProtection="1">
      <alignment vertical="center"/>
    </xf>
    <xf numFmtId="0" fontId="2" fillId="2" borderId="12" xfId="0" applyFont="1" applyFill="1" applyBorder="1" applyAlignment="1" applyProtection="1">
      <alignment horizontal="right" vertical="center"/>
    </xf>
    <xf numFmtId="0" fontId="2" fillId="2" borderId="0" xfId="0" applyFont="1" applyFill="1" applyBorder="1" applyAlignment="1" applyProtection="1">
      <alignment horizontal="right" vertical="center"/>
    </xf>
    <xf numFmtId="0" fontId="2" fillId="2" borderId="0" xfId="0" applyFont="1" applyFill="1" applyBorder="1" applyAlignment="1" applyProtection="1">
      <alignment horizontal="left" vertical="center"/>
    </xf>
    <xf numFmtId="0" fontId="2" fillId="2" borderId="12" xfId="0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horizontal="left" vertical="center"/>
    </xf>
    <xf numFmtId="0" fontId="3" fillId="2" borderId="0" xfId="0" applyNumberFormat="1" applyFont="1" applyFill="1" applyBorder="1" applyAlignment="1" applyProtection="1">
      <alignment horizontal="right" vertical="center"/>
    </xf>
    <xf numFmtId="0" fontId="3" fillId="2" borderId="0" xfId="0" applyFont="1" applyFill="1" applyBorder="1" applyAlignment="1">
      <alignment vertical="center"/>
    </xf>
    <xf numFmtId="0" fontId="3" fillId="2" borderId="0" xfId="0" applyNumberFormat="1" applyFont="1" applyFill="1" applyAlignment="1" applyProtection="1">
      <alignment horizontal="right" vertical="center"/>
    </xf>
    <xf numFmtId="0" fontId="3" fillId="2" borderId="0" xfId="0" applyFont="1" applyFill="1" applyAlignment="1" applyProtection="1">
      <alignment vertical="center"/>
    </xf>
    <xf numFmtId="0" fontId="0" fillId="2" borderId="0" xfId="0" applyFill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NumberFormat="1" applyFont="1" applyFill="1" applyBorder="1" applyAlignment="1" applyProtection="1">
      <alignment horizontal="left" vertical="center"/>
    </xf>
    <xf numFmtId="1" fontId="3" fillId="2" borderId="0" xfId="0" applyNumberFormat="1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horizontal="right" vertical="center"/>
    </xf>
    <xf numFmtId="0" fontId="28" fillId="2" borderId="0" xfId="0" applyFont="1" applyFill="1" applyAlignment="1"/>
    <xf numFmtId="0" fontId="3" fillId="4" borderId="12" xfId="0" applyFont="1" applyFill="1" applyBorder="1" applyAlignment="1" applyProtection="1">
      <alignment vertical="center"/>
    </xf>
    <xf numFmtId="0" fontId="0" fillId="4" borderId="0" xfId="0" applyFill="1" applyAlignment="1">
      <alignment vertical="center"/>
    </xf>
    <xf numFmtId="0" fontId="29" fillId="2" borderId="0" xfId="0" applyFont="1" applyFill="1" applyProtection="1"/>
    <xf numFmtId="0" fontId="0" fillId="2" borderId="0" xfId="0" applyFill="1" applyBorder="1" applyProtection="1"/>
    <xf numFmtId="0" fontId="29" fillId="2" borderId="0" xfId="0" applyFont="1" applyFill="1" applyAlignment="1" applyProtection="1">
      <alignment vertical="center"/>
    </xf>
    <xf numFmtId="0" fontId="0" fillId="2" borderId="0" xfId="0" applyFill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0" fontId="4" fillId="3" borderId="9" xfId="0" applyNumberFormat="1" applyFont="1" applyFill="1" applyBorder="1" applyAlignment="1" applyProtection="1">
      <alignment horizontal="left" vertical="center"/>
    </xf>
    <xf numFmtId="0" fontId="3" fillId="3" borderId="3" xfId="0" applyNumberFormat="1" applyFont="1" applyFill="1" applyBorder="1" applyAlignment="1" applyProtection="1">
      <alignment horizontal="right" vertical="center"/>
    </xf>
    <xf numFmtId="0" fontId="3" fillId="3" borderId="4" xfId="0" applyNumberFormat="1" applyFont="1" applyFill="1" applyBorder="1" applyAlignment="1" applyProtection="1">
      <alignment horizontal="right" vertical="center"/>
    </xf>
    <xf numFmtId="0" fontId="4" fillId="3" borderId="9" xfId="0" applyNumberFormat="1" applyFont="1" applyFill="1" applyBorder="1" applyAlignment="1" applyProtection="1">
      <alignment vertical="center"/>
    </xf>
    <xf numFmtId="0" fontId="3" fillId="3" borderId="3" xfId="0" applyFont="1" applyFill="1" applyBorder="1" applyAlignment="1" applyProtection="1">
      <alignment vertical="center"/>
    </xf>
    <xf numFmtId="0" fontId="3" fillId="3" borderId="4" xfId="0" applyFont="1" applyFill="1" applyBorder="1" applyAlignment="1" applyProtection="1">
      <alignment vertical="center"/>
    </xf>
    <xf numFmtId="0" fontId="3" fillId="2" borderId="0" xfId="0" applyNumberFormat="1" applyFont="1" applyFill="1" applyBorder="1" applyAlignment="1" applyProtection="1">
      <alignment vertical="center"/>
    </xf>
    <xf numFmtId="0" fontId="19" fillId="2" borderId="0" xfId="0" applyNumberFormat="1" applyFont="1" applyFill="1" applyBorder="1" applyAlignment="1" applyProtection="1">
      <alignment horizontal="left" vertical="center"/>
    </xf>
    <xf numFmtId="0" fontId="12" fillId="2" borderId="0" xfId="0" applyFont="1" applyFill="1" applyBorder="1" applyAlignment="1" applyProtection="1">
      <alignment vertical="center"/>
    </xf>
    <xf numFmtId="0" fontId="13" fillId="2" borderId="0" xfId="0" applyNumberFormat="1" applyFont="1" applyFill="1" applyBorder="1" applyAlignment="1" applyProtection="1">
      <alignment vertical="center"/>
    </xf>
    <xf numFmtId="0" fontId="4" fillId="3" borderId="9" xfId="0" applyFont="1" applyFill="1" applyBorder="1" applyAlignment="1" applyProtection="1">
      <alignment horizontal="left" vertical="center" indent="1"/>
    </xf>
    <xf numFmtId="0" fontId="4" fillId="2" borderId="11" xfId="0" applyNumberFormat="1" applyFont="1" applyFill="1" applyBorder="1" applyAlignment="1" applyProtection="1">
      <alignment horizontal="right" vertical="center"/>
    </xf>
    <xf numFmtId="0" fontId="4" fillId="2" borderId="2" xfId="0" applyNumberFormat="1" applyFont="1" applyFill="1" applyBorder="1" applyAlignment="1" applyProtection="1">
      <alignment horizontal="right" vertical="center"/>
    </xf>
    <xf numFmtId="0" fontId="4" fillId="3" borderId="13" xfId="0" applyNumberFormat="1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vertical="center"/>
    </xf>
    <xf numFmtId="0" fontId="19" fillId="2" borderId="0" xfId="0" applyFont="1" applyFill="1" applyBorder="1" applyAlignment="1" applyProtection="1">
      <alignment horizontal="center" vertical="center"/>
    </xf>
    <xf numFmtId="0" fontId="30" fillId="2" borderId="0" xfId="0" applyFont="1" applyFill="1" applyBorder="1" applyAlignment="1" applyProtection="1">
      <alignment vertical="center"/>
    </xf>
    <xf numFmtId="0" fontId="13" fillId="2" borderId="0" xfId="0" applyNumberFormat="1" applyFont="1" applyFill="1" applyBorder="1" applyAlignment="1" applyProtection="1">
      <alignment horizontal="right" vertical="center"/>
    </xf>
    <xf numFmtId="49" fontId="24" fillId="4" borderId="11" xfId="0" applyNumberFormat="1" applyFont="1" applyFill="1" applyBorder="1" applyAlignment="1" applyProtection="1">
      <alignment horizontal="left" vertical="center"/>
    </xf>
    <xf numFmtId="0" fontId="3" fillId="4" borderId="11" xfId="0" applyNumberFormat="1" applyFont="1" applyFill="1" applyBorder="1" applyAlignment="1" applyProtection="1">
      <alignment horizontal="center" vertical="center"/>
    </xf>
    <xf numFmtId="1" fontId="3" fillId="4" borderId="2" xfId="0" applyNumberFormat="1" applyFont="1" applyFill="1" applyBorder="1" applyAlignment="1" applyProtection="1">
      <alignment horizontal="center" vertical="center"/>
    </xf>
    <xf numFmtId="166" fontId="3" fillId="4" borderId="2" xfId="0" applyNumberFormat="1" applyFont="1" applyFill="1" applyBorder="1" applyAlignment="1" applyProtection="1">
      <alignment horizontal="center" vertical="center"/>
    </xf>
    <xf numFmtId="166" fontId="4" fillId="4" borderId="2" xfId="0" applyNumberFormat="1" applyFont="1" applyFill="1" applyBorder="1" applyAlignment="1" applyProtection="1">
      <alignment horizontal="center" vertical="center"/>
    </xf>
    <xf numFmtId="166" fontId="3" fillId="2" borderId="11" xfId="0" applyNumberFormat="1" applyFont="1" applyFill="1" applyBorder="1" applyAlignment="1" applyProtection="1">
      <alignment horizontal="right" vertical="center"/>
    </xf>
    <xf numFmtId="1" fontId="4" fillId="4" borderId="11" xfId="0" applyNumberFormat="1" applyFont="1" applyFill="1" applyBorder="1" applyAlignment="1" applyProtection="1">
      <alignment horizontal="right" vertical="center" indent="1"/>
    </xf>
    <xf numFmtId="0" fontId="19" fillId="2" borderId="0" xfId="0" applyNumberFormat="1" applyFont="1" applyFill="1" applyBorder="1" applyAlignment="1" applyProtection="1">
      <alignment horizontal="right" vertical="center"/>
    </xf>
    <xf numFmtId="0" fontId="3" fillId="2" borderId="0" xfId="0" applyNumberFormat="1" applyFont="1" applyFill="1" applyAlignment="1" applyProtection="1">
      <alignment horizontal="center" vertical="center"/>
    </xf>
    <xf numFmtId="0" fontId="3" fillId="2" borderId="0" xfId="0" applyFont="1" applyFill="1" applyAlignment="1" applyProtection="1">
      <alignment horizontal="center" vertical="center"/>
    </xf>
    <xf numFmtId="0" fontId="19" fillId="2" borderId="0" xfId="0" applyFont="1" applyFill="1" applyAlignment="1" applyProtection="1">
      <alignment horizontal="center" vertical="center"/>
    </xf>
    <xf numFmtId="0" fontId="19" fillId="2" borderId="0" xfId="0" applyNumberFormat="1" applyFont="1" applyFill="1" applyBorder="1" applyAlignment="1" applyProtection="1">
      <alignment horizontal="center" vertical="center"/>
    </xf>
    <xf numFmtId="49" fontId="24" fillId="4" borderId="11" xfId="0" applyNumberFormat="1" applyFont="1" applyFill="1" applyBorder="1" applyAlignment="1" applyProtection="1">
      <alignment vertical="center"/>
    </xf>
    <xf numFmtId="0" fontId="3" fillId="2" borderId="11" xfId="0" applyNumberFormat="1" applyFont="1" applyFill="1" applyBorder="1" applyAlignment="1" applyProtection="1">
      <alignment horizontal="right" vertical="center"/>
    </xf>
    <xf numFmtId="0" fontId="4" fillId="2" borderId="12" xfId="0" applyNumberFormat="1" applyFont="1" applyFill="1" applyBorder="1" applyAlignment="1" applyProtection="1">
      <alignment horizontal="left" vertical="center"/>
    </xf>
    <xf numFmtId="0" fontId="3" fillId="2" borderId="12" xfId="0" applyNumberFormat="1" applyFont="1" applyFill="1" applyBorder="1" applyAlignment="1" applyProtection="1">
      <alignment horizontal="right" vertical="center"/>
    </xf>
    <xf numFmtId="1" fontId="3" fillId="2" borderId="12" xfId="0" applyNumberFormat="1" applyFont="1" applyFill="1" applyBorder="1" applyAlignment="1" applyProtection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6" xfId="0" applyNumberFormat="1" applyFont="1" applyFill="1" applyBorder="1" applyAlignment="1" applyProtection="1">
      <alignment vertical="center"/>
    </xf>
    <xf numFmtId="0" fontId="3" fillId="2" borderId="6" xfId="0" applyFont="1" applyFill="1" applyBorder="1" applyAlignment="1" applyProtection="1">
      <alignment vertical="center"/>
    </xf>
    <xf numFmtId="1" fontId="4" fillId="2" borderId="6" xfId="0" applyNumberFormat="1" applyFont="1" applyFill="1" applyBorder="1" applyAlignment="1" applyProtection="1">
      <alignment horizontal="center" vertical="center"/>
    </xf>
    <xf numFmtId="0" fontId="4" fillId="2" borderId="0" xfId="0" applyNumberFormat="1" applyFont="1" applyFill="1" applyBorder="1" applyAlignment="1" applyProtection="1">
      <alignment horizontal="right" vertical="center"/>
    </xf>
    <xf numFmtId="0" fontId="4" fillId="3" borderId="6" xfId="0" applyNumberFormat="1" applyFont="1" applyFill="1" applyBorder="1" applyAlignment="1" applyProtection="1">
      <alignment horizontal="center" vertical="center"/>
    </xf>
    <xf numFmtId="0" fontId="4" fillId="3" borderId="7" xfId="0" applyNumberFormat="1" applyFont="1" applyFill="1" applyBorder="1" applyAlignment="1" applyProtection="1">
      <alignment horizontal="center" vertical="center"/>
    </xf>
    <xf numFmtId="1" fontId="4" fillId="3" borderId="1" xfId="0" applyNumberFormat="1" applyFont="1" applyFill="1" applyBorder="1" applyAlignment="1" applyProtection="1">
      <alignment horizontal="center" vertical="center"/>
    </xf>
    <xf numFmtId="0" fontId="22" fillId="2" borderId="0" xfId="0" applyFont="1" applyFill="1" applyAlignment="1" applyProtection="1">
      <alignment vertical="center"/>
    </xf>
    <xf numFmtId="0" fontId="3" fillId="2" borderId="11" xfId="0" applyNumberFormat="1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center" vertical="center"/>
    </xf>
    <xf numFmtId="0" fontId="19" fillId="2" borderId="11" xfId="0" applyFont="1" applyFill="1" applyBorder="1" applyAlignment="1" applyProtection="1">
      <alignment horizontal="center" vertical="center"/>
    </xf>
    <xf numFmtId="0" fontId="19" fillId="2" borderId="5" xfId="0" applyNumberFormat="1" applyFont="1" applyFill="1" applyBorder="1" applyAlignment="1" applyProtection="1">
      <alignment horizontal="right" vertical="center"/>
    </xf>
    <xf numFmtId="0" fontId="0" fillId="2" borderId="0" xfId="0" applyFill="1" applyAlignment="1"/>
    <xf numFmtId="0" fontId="4" fillId="3" borderId="1" xfId="0" applyFont="1" applyFill="1" applyBorder="1" applyAlignment="1">
      <alignment horizontal="center" vertical="center"/>
    </xf>
    <xf numFmtId="0" fontId="4" fillId="4" borderId="11" xfId="0" applyNumberFormat="1" applyFont="1" applyFill="1" applyBorder="1" applyAlignment="1" applyProtection="1">
      <alignment horizontal="right" vertical="center" indent="1"/>
    </xf>
    <xf numFmtId="0" fontId="3" fillId="2" borderId="2" xfId="0" applyFont="1" applyFill="1" applyBorder="1" applyAlignment="1" applyProtection="1">
      <alignment vertical="center"/>
    </xf>
    <xf numFmtId="0" fontId="12" fillId="2" borderId="0" xfId="0" applyNumberFormat="1" applyFont="1" applyFill="1" applyBorder="1" applyAlignment="1" applyProtection="1">
      <alignment horizontal="center" vertical="center"/>
    </xf>
    <xf numFmtId="0" fontId="4" fillId="3" borderId="3" xfId="0" applyNumberFormat="1" applyFont="1" applyFill="1" applyBorder="1" applyAlignment="1" applyProtection="1">
      <alignment horizontal="right" vertical="center"/>
    </xf>
    <xf numFmtId="0" fontId="3" fillId="3" borderId="1" xfId="0" applyNumberFormat="1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12" fillId="2" borderId="0" xfId="0" applyNumberFormat="1" applyFont="1" applyFill="1" applyBorder="1" applyAlignment="1" applyProtection="1">
      <alignment horizontal="right" vertical="center"/>
    </xf>
    <xf numFmtId="0" fontId="32" fillId="2" borderId="0" xfId="0" applyFont="1" applyFill="1" applyBorder="1"/>
    <xf numFmtId="0" fontId="0" fillId="3" borderId="3" xfId="0" applyFill="1" applyBorder="1" applyAlignment="1">
      <alignment horizontal="left" vertical="center"/>
    </xf>
    <xf numFmtId="0" fontId="0" fillId="3" borderId="4" xfId="0" applyFill="1" applyBorder="1" applyAlignment="1">
      <alignment horizontal="left" vertical="center"/>
    </xf>
    <xf numFmtId="0" fontId="4" fillId="3" borderId="14" xfId="0" applyNumberFormat="1" applyFont="1" applyFill="1" applyBorder="1" applyAlignment="1" applyProtection="1">
      <alignment horizontal="left" vertical="center"/>
    </xf>
    <xf numFmtId="0" fontId="0" fillId="3" borderId="12" xfId="0" applyFill="1" applyBorder="1" applyAlignment="1">
      <alignment horizontal="left" vertical="center"/>
    </xf>
    <xf numFmtId="0" fontId="0" fillId="3" borderId="15" xfId="0" applyFill="1" applyBorder="1" applyAlignment="1">
      <alignment horizontal="left" vertical="center"/>
    </xf>
    <xf numFmtId="0" fontId="21" fillId="2" borderId="0" xfId="0" applyNumberFormat="1" applyFont="1" applyFill="1" applyBorder="1" applyAlignment="1" applyProtection="1">
      <alignment horizontal="left" vertical="center"/>
    </xf>
    <xf numFmtId="0" fontId="30" fillId="2" borderId="0" xfId="0" applyFont="1" applyFill="1" applyBorder="1" applyAlignment="1">
      <alignment horizontal="left" vertical="center"/>
    </xf>
    <xf numFmtId="0" fontId="31" fillId="2" borderId="0" xfId="0" applyFont="1" applyFill="1" applyBorder="1" applyAlignment="1">
      <alignment horizontal="center" vertical="center" textRotation="90"/>
    </xf>
    <xf numFmtId="0" fontId="21" fillId="2" borderId="0" xfId="0" applyFont="1" applyFill="1" applyBorder="1" applyAlignment="1">
      <alignment horizontal="center" vertical="center"/>
    </xf>
    <xf numFmtId="0" fontId="3" fillId="4" borderId="5" xfId="0" applyNumberFormat="1" applyFont="1" applyFill="1" applyBorder="1" applyAlignment="1" applyProtection="1">
      <alignment horizontal="left" vertical="center"/>
    </xf>
    <xf numFmtId="0" fontId="3" fillId="3" borderId="9" xfId="0" applyNumberFormat="1" applyFont="1" applyFill="1" applyBorder="1" applyAlignment="1" applyProtection="1">
      <alignment horizontal="left" vertical="center"/>
    </xf>
    <xf numFmtId="165" fontId="4" fillId="3" borderId="3" xfId="0" applyNumberFormat="1" applyFont="1" applyFill="1" applyBorder="1" applyAlignment="1" applyProtection="1">
      <alignment horizontal="left" vertical="center"/>
    </xf>
    <xf numFmtId="0" fontId="3" fillId="4" borderId="13" xfId="0" applyNumberFormat="1" applyFont="1" applyFill="1" applyBorder="1" applyAlignment="1" applyProtection="1">
      <alignment horizontal="left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164" fontId="4" fillId="2" borderId="0" xfId="0" applyNumberFormat="1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164" fontId="4" fillId="2" borderId="0" xfId="0" applyNumberFormat="1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4" fillId="2" borderId="6" xfId="0" applyNumberFormat="1" applyFont="1" applyFill="1" applyBorder="1" applyAlignment="1" applyProtection="1">
      <alignment horizontal="left" vertical="center"/>
    </xf>
    <xf numFmtId="0" fontId="3" fillId="2" borderId="6" xfId="0" applyFont="1" applyFill="1" applyBorder="1" applyAlignment="1" applyProtection="1">
      <alignment horizontal="left"/>
    </xf>
    <xf numFmtId="0" fontId="4" fillId="3" borderId="8" xfId="0" applyFont="1" applyFill="1" applyBorder="1" applyAlignment="1" applyProtection="1">
      <alignment horizontal="center" vertical="center"/>
    </xf>
    <xf numFmtId="0" fontId="3" fillId="4" borderId="8" xfId="0" applyFont="1" applyFill="1" applyBorder="1" applyAlignment="1" applyProtection="1">
      <alignment horizontal="center" vertical="center"/>
    </xf>
    <xf numFmtId="0" fontId="3" fillId="4" borderId="15" xfId="0" applyFont="1" applyFill="1" applyBorder="1" applyAlignment="1" applyProtection="1">
      <alignment horizontal="center" vertical="center"/>
    </xf>
    <xf numFmtId="0" fontId="3" fillId="4" borderId="2" xfId="0" applyNumberFormat="1" applyFont="1" applyFill="1" applyBorder="1" applyAlignment="1" applyProtection="1">
      <alignment horizontal="left" vertical="center" indent="1"/>
    </xf>
    <xf numFmtId="0" fontId="3" fillId="4" borderId="2" xfId="0" applyFont="1" applyFill="1" applyBorder="1" applyAlignment="1" applyProtection="1">
      <alignment horizontal="left" vertical="center" indent="1"/>
    </xf>
    <xf numFmtId="0" fontId="33" fillId="2" borderId="0" xfId="0" applyFont="1" applyFill="1" applyAlignment="1">
      <alignment vertical="center"/>
    </xf>
    <xf numFmtId="0" fontId="3" fillId="4" borderId="11" xfId="0" applyFont="1" applyFill="1" applyBorder="1" applyAlignment="1" applyProtection="1">
      <alignment horizontal="center" vertical="center"/>
    </xf>
    <xf numFmtId="0" fontId="34" fillId="2" borderId="0" xfId="0" applyFont="1" applyFill="1"/>
    <xf numFmtId="0" fontId="35" fillId="2" borderId="0" xfId="0" applyFont="1" applyFill="1" applyAlignment="1">
      <alignment vertical="center"/>
    </xf>
    <xf numFmtId="0" fontId="3" fillId="4" borderId="10" xfId="0" applyFont="1" applyFill="1" applyBorder="1" applyAlignment="1" applyProtection="1">
      <alignment horizontal="center" vertical="center"/>
    </xf>
    <xf numFmtId="0" fontId="3" fillId="4" borderId="7" xfId="0" applyFont="1" applyFill="1" applyBorder="1" applyAlignment="1" applyProtection="1">
      <alignment horizontal="center" vertical="center"/>
    </xf>
    <xf numFmtId="0" fontId="3" fillId="4" borderId="10" xfId="0" applyNumberFormat="1" applyFont="1" applyFill="1" applyBorder="1" applyAlignment="1" applyProtection="1">
      <alignment horizontal="left" vertical="center" indent="1"/>
    </xf>
    <xf numFmtId="0" fontId="3" fillId="4" borderId="10" xfId="0" applyFont="1" applyFill="1" applyBorder="1" applyAlignment="1" applyProtection="1">
      <alignment horizontal="left" vertical="center" indent="1"/>
    </xf>
    <xf numFmtId="0" fontId="0" fillId="2" borderId="0" xfId="0" applyFill="1" applyAlignment="1">
      <alignment horizontal="left" indent="1"/>
    </xf>
    <xf numFmtId="0" fontId="4" fillId="3" borderId="14" xfId="0" applyNumberFormat="1" applyFont="1" applyFill="1" applyBorder="1" applyAlignment="1" applyProtection="1">
      <alignment horizontal="left" vertical="center" indent="1"/>
    </xf>
    <xf numFmtId="0" fontId="4" fillId="3" borderId="15" xfId="0" applyNumberFormat="1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left" indent="1"/>
    </xf>
    <xf numFmtId="49" fontId="24" fillId="4" borderId="0" xfId="0" applyNumberFormat="1" applyFont="1" applyFill="1" applyBorder="1" applyAlignment="1" applyProtection="1">
      <alignment horizontal="left" vertical="center"/>
    </xf>
    <xf numFmtId="49" fontId="3" fillId="4" borderId="2" xfId="0" applyNumberFormat="1" applyFont="1" applyFill="1" applyBorder="1" applyAlignment="1" applyProtection="1">
      <alignment horizontal="left" vertical="center"/>
    </xf>
    <xf numFmtId="49" fontId="3" fillId="4" borderId="0" xfId="0" applyNumberFormat="1" applyFont="1" applyFill="1" applyBorder="1" applyAlignment="1" applyProtection="1">
      <alignment horizontal="left" vertical="center"/>
    </xf>
    <xf numFmtId="0" fontId="18" fillId="4" borderId="0" xfId="0" applyNumberFormat="1" applyFont="1" applyFill="1" applyBorder="1" applyAlignment="1" applyProtection="1">
      <alignment horizontal="left" vertical="center"/>
    </xf>
    <xf numFmtId="0" fontId="36" fillId="4" borderId="0" xfId="0" applyNumberFormat="1" applyFont="1" applyFill="1" applyBorder="1" applyAlignment="1" applyProtection="1">
      <alignment horizontal="left" vertical="center"/>
    </xf>
    <xf numFmtId="0" fontId="4" fillId="3" borderId="3" xfId="0" applyFont="1" applyFill="1" applyBorder="1" applyAlignment="1" applyProtection="1">
      <alignment horizontal="left" vertical="center" indent="1"/>
    </xf>
    <xf numFmtId="0" fontId="7" fillId="3" borderId="4" xfId="0" applyFont="1" applyFill="1" applyBorder="1" applyAlignment="1" applyProtection="1">
      <alignment vertical="center"/>
    </xf>
    <xf numFmtId="0" fontId="3" fillId="4" borderId="0" xfId="0" applyNumberFormat="1" applyFont="1" applyFill="1" applyBorder="1" applyAlignment="1" applyProtection="1">
      <alignment vertical="center"/>
    </xf>
    <xf numFmtId="0" fontId="3" fillId="4" borderId="2" xfId="0" applyFont="1" applyFill="1" applyBorder="1" applyAlignment="1" applyProtection="1">
      <alignment vertical="center"/>
    </xf>
    <xf numFmtId="0" fontId="3" fillId="4" borderId="7" xfId="0" applyFont="1" applyFill="1" applyBorder="1" applyAlignment="1" applyProtection="1">
      <alignment vertical="center"/>
    </xf>
    <xf numFmtId="0" fontId="11" fillId="2" borderId="0" xfId="0" applyFont="1" applyFill="1" applyBorder="1" applyProtection="1"/>
    <xf numFmtId="0" fontId="3" fillId="4" borderId="14" xfId="0" applyFont="1" applyFill="1" applyBorder="1" applyAlignment="1" applyProtection="1">
      <alignment vertical="center"/>
    </xf>
    <xf numFmtId="0" fontId="3" fillId="4" borderId="15" xfId="0" applyFont="1" applyFill="1" applyBorder="1" applyAlignment="1" applyProtection="1">
      <alignment vertical="center"/>
    </xf>
    <xf numFmtId="0" fontId="7" fillId="4" borderId="5" xfId="0" applyFont="1" applyFill="1" applyBorder="1" applyAlignment="1" applyProtection="1">
      <alignment horizontal="left" vertical="center"/>
    </xf>
    <xf numFmtId="165" fontId="7" fillId="4" borderId="0" xfId="0" applyNumberFormat="1" applyFont="1" applyFill="1" applyBorder="1" applyAlignment="1" applyProtection="1">
      <alignment horizontal="left" vertical="center"/>
    </xf>
    <xf numFmtId="0" fontId="7" fillId="4" borderId="0" xfId="0" applyFont="1" applyFill="1" applyBorder="1" applyAlignment="1" applyProtection="1">
      <alignment vertical="center"/>
    </xf>
    <xf numFmtId="0" fontId="7" fillId="4" borderId="2" xfId="0" applyFont="1" applyFill="1" applyBorder="1" applyAlignment="1" applyProtection="1">
      <alignment vertical="center"/>
    </xf>
    <xf numFmtId="165" fontId="37" fillId="4" borderId="0" xfId="0" applyNumberFormat="1" applyFont="1" applyFill="1" applyBorder="1" applyAlignment="1" applyProtection="1">
      <alignment horizontal="left" vertical="center"/>
    </xf>
    <xf numFmtId="0" fontId="7" fillId="4" borderId="6" xfId="0" applyFont="1" applyFill="1" applyBorder="1" applyAlignment="1">
      <alignment vertical="center"/>
    </xf>
    <xf numFmtId="0" fontId="0" fillId="2" borderId="12" xfId="0" applyFill="1" applyBorder="1"/>
    <xf numFmtId="0" fontId="0" fillId="2" borderId="6" xfId="0" applyFill="1" applyBorder="1"/>
    <xf numFmtId="1" fontId="3" fillId="4" borderId="11" xfId="0" applyNumberFormat="1" applyFont="1" applyFill="1" applyBorder="1" applyAlignment="1">
      <alignment horizontal="center" vertical="center"/>
    </xf>
    <xf numFmtId="0" fontId="0" fillId="2" borderId="12" xfId="0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27" fillId="2" borderId="0" xfId="0" applyFont="1" applyFill="1" applyAlignment="1">
      <alignment vertical="center"/>
    </xf>
    <xf numFmtId="0" fontId="27" fillId="2" borderId="0" xfId="0" applyNumberFormat="1" applyFont="1" applyFill="1" applyBorder="1" applyAlignment="1" applyProtection="1">
      <alignment horizontal="left" vertical="center"/>
    </xf>
    <xf numFmtId="0" fontId="19" fillId="2" borderId="5" xfId="0" applyFont="1" applyFill="1" applyBorder="1" applyAlignment="1" applyProtection="1">
      <alignment horizontal="left" vertical="center"/>
    </xf>
    <xf numFmtId="0" fontId="1" fillId="2" borderId="0" xfId="0" applyFont="1" applyFill="1"/>
    <xf numFmtId="1" fontId="3" fillId="2" borderId="0" xfId="0" applyNumberFormat="1" applyFont="1" applyFill="1" applyBorder="1" applyAlignment="1" applyProtection="1">
      <alignment horizontal="left" vertical="center"/>
    </xf>
    <xf numFmtId="0" fontId="4" fillId="3" borderId="4" xfId="0" applyNumberFormat="1" applyFont="1" applyFill="1" applyBorder="1" applyAlignment="1" applyProtection="1">
      <alignment horizontal="left" vertical="center"/>
    </xf>
    <xf numFmtId="0" fontId="7" fillId="4" borderId="6" xfId="0" applyFont="1" applyFill="1" applyBorder="1" applyAlignment="1" applyProtection="1">
      <alignment horizontal="left" vertical="center"/>
    </xf>
    <xf numFmtId="0" fontId="3" fillId="4" borderId="7" xfId="0" applyNumberFormat="1" applyFont="1" applyFill="1" applyBorder="1" applyAlignment="1" applyProtection="1">
      <alignment horizontal="left" vertical="center"/>
    </xf>
    <xf numFmtId="0" fontId="3" fillId="2" borderId="0" xfId="0" applyFont="1" applyFill="1" applyAlignment="1">
      <alignment horizontal="left" vertical="center"/>
    </xf>
    <xf numFmtId="0" fontId="18" fillId="4" borderId="0" xfId="0" applyFont="1" applyFill="1" applyAlignment="1">
      <alignment wrapText="1"/>
    </xf>
    <xf numFmtId="0" fontId="18" fillId="4" borderId="2" xfId="0" applyFont="1" applyFill="1" applyBorder="1" applyAlignment="1">
      <alignment wrapText="1"/>
    </xf>
    <xf numFmtId="0" fontId="18" fillId="4" borderId="5" xfId="0" applyFont="1" applyFill="1" applyBorder="1" applyAlignment="1">
      <alignment wrapText="1"/>
    </xf>
    <xf numFmtId="0" fontId="37" fillId="4" borderId="0" xfId="0" applyFont="1" applyFill="1" applyAlignment="1">
      <alignment wrapText="1"/>
    </xf>
    <xf numFmtId="0" fontId="37" fillId="4" borderId="16" xfId="0" applyFont="1" applyFill="1" applyBorder="1" applyAlignment="1">
      <alignment wrapText="1"/>
    </xf>
    <xf numFmtId="0" fontId="18" fillId="4" borderId="13" xfId="0" applyFont="1" applyFill="1" applyBorder="1" applyAlignment="1">
      <alignment wrapText="1"/>
    </xf>
    <xf numFmtId="0" fontId="18" fillId="4" borderId="6" xfId="0" applyFont="1" applyFill="1" applyBorder="1" applyAlignment="1">
      <alignment wrapText="1"/>
    </xf>
    <xf numFmtId="0" fontId="18" fillId="4" borderId="0" xfId="0" applyFont="1" applyFill="1" applyAlignment="1">
      <alignment horizontal="left" wrapText="1"/>
    </xf>
    <xf numFmtId="0" fontId="37" fillId="4" borderId="0" xfId="0" applyFont="1" applyFill="1" applyAlignment="1">
      <alignment horizontal="left" wrapText="1"/>
    </xf>
    <xf numFmtId="0" fontId="3" fillId="4" borderId="5" xfId="0" applyFont="1" applyFill="1" applyBorder="1" applyAlignment="1" applyProtection="1">
      <alignment vertical="center"/>
    </xf>
    <xf numFmtId="0" fontId="3" fillId="4" borderId="0" xfId="0" applyFont="1" applyFill="1" applyBorder="1" applyAlignment="1" applyProtection="1">
      <alignment vertical="center"/>
    </xf>
    <xf numFmtId="0" fontId="3" fillId="4" borderId="14" xfId="0" applyNumberFormat="1" applyFont="1" applyFill="1" applyBorder="1" applyAlignment="1" applyProtection="1">
      <alignment horizontal="left" vertical="center"/>
    </xf>
    <xf numFmtId="0" fontId="3" fillId="4" borderId="12" xfId="0" applyNumberFormat="1" applyFont="1" applyFill="1" applyBorder="1" applyAlignment="1" applyProtection="1">
      <alignment horizontal="left" vertical="center"/>
    </xf>
    <xf numFmtId="49" fontId="24" fillId="4" borderId="12" xfId="0" applyNumberFormat="1" applyFont="1" applyFill="1" applyBorder="1" applyAlignment="1" applyProtection="1">
      <alignment horizontal="left" vertical="center"/>
    </xf>
    <xf numFmtId="0" fontId="0" fillId="4" borderId="0" xfId="0" applyFill="1" applyBorder="1" applyAlignment="1">
      <alignment vertical="center"/>
    </xf>
    <xf numFmtId="0" fontId="39" fillId="2" borderId="0" xfId="0" applyFont="1" applyFill="1" applyAlignment="1" applyProtection="1">
      <alignment vertical="center"/>
    </xf>
    <xf numFmtId="1" fontId="13" fillId="2" borderId="0" xfId="0" applyNumberFormat="1" applyFont="1" applyFill="1" applyBorder="1" applyAlignment="1" applyProtection="1">
      <alignment horizontal="left"/>
    </xf>
    <xf numFmtId="165" fontId="21" fillId="2" borderId="0" xfId="0" applyNumberFormat="1" applyFont="1" applyFill="1" applyBorder="1" applyAlignment="1" applyProtection="1">
      <alignment horizontal="left" vertical="center"/>
    </xf>
    <xf numFmtId="0" fontId="21" fillId="2" borderId="0" xfId="0" applyFont="1" applyFill="1" applyBorder="1" applyAlignment="1" applyProtection="1">
      <alignment vertical="center"/>
    </xf>
    <xf numFmtId="0" fontId="21" fillId="2" borderId="0" xfId="0" applyFont="1" applyFill="1" applyBorder="1" applyAlignment="1" applyProtection="1">
      <alignment horizontal="left" vertical="center"/>
    </xf>
    <xf numFmtId="0" fontId="19" fillId="2" borderId="0" xfId="0" applyFont="1" applyFill="1" applyBorder="1" applyAlignment="1">
      <alignment horizontal="left" indent="1"/>
    </xf>
    <xf numFmtId="0" fontId="19" fillId="2" borderId="0" xfId="0" applyFont="1" applyFill="1" applyBorder="1"/>
    <xf numFmtId="0" fontId="14" fillId="2" borderId="0" xfId="0" applyNumberFormat="1" applyFont="1" applyFill="1" applyBorder="1"/>
    <xf numFmtId="0" fontId="13" fillId="2" borderId="0" xfId="0" applyNumberFormat="1" applyFont="1" applyFill="1" applyBorder="1" applyAlignment="1" applyProtection="1">
      <alignment horizontal="left"/>
    </xf>
    <xf numFmtId="0" fontId="4" fillId="3" borderId="3" xfId="0" applyNumberFormat="1" applyFont="1" applyFill="1" applyBorder="1" applyAlignment="1" applyProtection="1">
      <alignment horizontal="left" vertical="center"/>
    </xf>
    <xf numFmtId="0" fontId="4" fillId="3" borderId="3" xfId="0" applyNumberFormat="1" applyFont="1" applyFill="1" applyBorder="1" applyAlignment="1" applyProtection="1">
      <alignment vertical="center"/>
    </xf>
    <xf numFmtId="0" fontId="3" fillId="2" borderId="0" xfId="0" applyNumberFormat="1" applyFont="1" applyFill="1" applyAlignment="1" applyProtection="1">
      <alignment vertical="center"/>
    </xf>
    <xf numFmtId="0" fontId="3" fillId="4" borderId="13" xfId="0" applyNumberFormat="1" applyFont="1" applyFill="1" applyBorder="1" applyAlignment="1" applyProtection="1">
      <alignment horizontal="left" vertical="center" indent="1"/>
    </xf>
    <xf numFmtId="17" fontId="18" fillId="4" borderId="2" xfId="0" applyNumberFormat="1" applyFont="1" applyFill="1" applyBorder="1" applyAlignment="1">
      <alignment wrapText="1"/>
    </xf>
    <xf numFmtId="0" fontId="0" fillId="2" borderId="0" xfId="0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 applyProtection="1">
      <alignment vertical="center"/>
    </xf>
    <xf numFmtId="0" fontId="4" fillId="2" borderId="0" xfId="0" applyNumberFormat="1" applyFont="1" applyFill="1" applyBorder="1" applyAlignment="1" applyProtection="1">
      <alignment horizontal="center" vertical="center"/>
    </xf>
    <xf numFmtId="1" fontId="3" fillId="2" borderId="0" xfId="0" applyNumberFormat="1" applyFont="1" applyFill="1" applyBorder="1" applyAlignment="1" applyProtection="1">
      <alignment horizontal="center" vertical="center"/>
    </xf>
    <xf numFmtId="0" fontId="4" fillId="4" borderId="11" xfId="0" applyFont="1" applyFill="1" applyBorder="1" applyAlignment="1" applyProtection="1">
      <alignment horizontal="center" vertical="center"/>
    </xf>
    <xf numFmtId="0" fontId="5" fillId="4" borderId="2" xfId="1" applyFont="1" applyFill="1" applyBorder="1" applyAlignment="1" applyProtection="1">
      <alignment horizontal="left" vertical="center" indent="1"/>
    </xf>
    <xf numFmtId="49" fontId="3" fillId="4" borderId="5" xfId="0" applyNumberFormat="1" applyFont="1" applyFill="1" applyBorder="1" applyAlignment="1">
      <alignment horizontal="right" vertical="center"/>
    </xf>
    <xf numFmtId="1" fontId="3" fillId="4" borderId="8" xfId="0" applyNumberFormat="1" applyFont="1" applyFill="1" applyBorder="1" applyAlignment="1">
      <alignment horizontal="center" vertical="center"/>
    </xf>
    <xf numFmtId="49" fontId="3" fillId="4" borderId="13" xfId="0" applyNumberFormat="1" applyFont="1" applyFill="1" applyBorder="1" applyAlignment="1">
      <alignment horizontal="right" vertical="center"/>
    </xf>
    <xf numFmtId="1" fontId="3" fillId="4" borderId="10" xfId="0" applyNumberFormat="1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left" vertical="center" indent="1"/>
    </xf>
    <xf numFmtId="0" fontId="4" fillId="3" borderId="4" xfId="0" applyFont="1" applyFill="1" applyBorder="1" applyAlignment="1" applyProtection="1">
      <alignment horizontal="left" vertical="center" indent="1"/>
    </xf>
    <xf numFmtId="0" fontId="3" fillId="4" borderId="14" xfId="0" applyFont="1" applyFill="1" applyBorder="1"/>
    <xf numFmtId="0" fontId="3" fillId="4" borderId="5" xfId="0" applyFont="1" applyFill="1" applyBorder="1"/>
    <xf numFmtId="0" fontId="3" fillId="4" borderId="13" xfId="0" applyFont="1" applyFill="1" applyBorder="1"/>
    <xf numFmtId="0" fontId="3" fillId="4" borderId="14" xfId="0" applyNumberFormat="1" applyFont="1" applyFill="1" applyBorder="1" applyAlignment="1" applyProtection="1">
      <alignment horizontal="left" vertical="center" indent="1"/>
    </xf>
    <xf numFmtId="0" fontId="3" fillId="4" borderId="15" xfId="0" applyNumberFormat="1" applyFont="1" applyFill="1" applyBorder="1" applyAlignment="1" applyProtection="1">
      <alignment horizontal="left" vertical="center"/>
    </xf>
    <xf numFmtId="166" fontId="3" fillId="4" borderId="11" xfId="0" applyNumberFormat="1" applyFont="1" applyFill="1" applyBorder="1" applyAlignment="1" applyProtection="1">
      <alignment horizontal="right" vertical="center"/>
    </xf>
    <xf numFmtId="0" fontId="18" fillId="2" borderId="5" xfId="0" applyFont="1" applyFill="1" applyBorder="1" applyAlignment="1" applyProtection="1">
      <alignment vertical="center"/>
    </xf>
    <xf numFmtId="0" fontId="3" fillId="4" borderId="11" xfId="0" applyFont="1" applyFill="1" applyBorder="1" applyAlignment="1" applyProtection="1">
      <alignment horizontal="left" vertical="center" indent="1"/>
    </xf>
    <xf numFmtId="0" fontId="23" fillId="3" borderId="14" xfId="0" applyNumberFormat="1" applyFont="1" applyFill="1" applyBorder="1" applyAlignment="1" applyProtection="1">
      <alignment horizontal="center" vertical="center"/>
    </xf>
    <xf numFmtId="0" fontId="5" fillId="4" borderId="2" xfId="0" applyNumberFormat="1" applyFont="1" applyFill="1" applyBorder="1" applyAlignment="1" applyProtection="1">
      <alignment horizontal="left" vertical="center"/>
    </xf>
    <xf numFmtId="0" fontId="4" fillId="4" borderId="5" xfId="0" applyFont="1" applyFill="1" applyBorder="1" applyAlignment="1" applyProtection="1">
      <alignment horizontal="right" vertical="center"/>
    </xf>
    <xf numFmtId="0" fontId="23" fillId="3" borderId="11" xfId="0" applyNumberFormat="1" applyFont="1" applyFill="1" applyBorder="1" applyAlignment="1" applyProtection="1">
      <alignment horizontal="center" vertical="center"/>
    </xf>
    <xf numFmtId="0" fontId="23" fillId="3" borderId="5" xfId="0" applyNumberFormat="1" applyFont="1" applyFill="1" applyBorder="1" applyAlignment="1" applyProtection="1">
      <alignment horizontal="center" vertical="center"/>
    </xf>
    <xf numFmtId="0" fontId="0" fillId="3" borderId="15" xfId="0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23" fillId="3" borderId="14" xfId="0" applyNumberFormat="1" applyFont="1" applyFill="1" applyBorder="1" applyAlignment="1" applyProtection="1">
      <alignment vertical="center"/>
    </xf>
    <xf numFmtId="0" fontId="23" fillId="3" borderId="13" xfId="0" applyNumberFormat="1" applyFont="1" applyFill="1" applyBorder="1" applyAlignment="1" applyProtection="1">
      <alignment vertical="center"/>
    </xf>
    <xf numFmtId="0" fontId="18" fillId="4" borderId="12" xfId="0" applyFont="1" applyFill="1" applyBorder="1" applyAlignment="1">
      <alignment wrapText="1"/>
    </xf>
    <xf numFmtId="0" fontId="18" fillId="4" borderId="12" xfId="0" applyFont="1" applyFill="1" applyBorder="1" applyAlignment="1">
      <alignment horizontal="left" wrapText="1"/>
    </xf>
    <xf numFmtId="0" fontId="18" fillId="4" borderId="15" xfId="0" applyFont="1" applyFill="1" applyBorder="1" applyAlignment="1">
      <alignment wrapText="1"/>
    </xf>
    <xf numFmtId="0" fontId="18" fillId="4" borderId="6" xfId="0" applyFont="1" applyFill="1" applyBorder="1" applyAlignment="1">
      <alignment horizontal="left" wrapText="1"/>
    </xf>
    <xf numFmtId="0" fontId="18" fillId="4" borderId="7" xfId="0" applyFont="1" applyFill="1" applyBorder="1" applyAlignment="1">
      <alignment wrapText="1"/>
    </xf>
    <xf numFmtId="0" fontId="18" fillId="4" borderId="15" xfId="0" applyFont="1" applyFill="1" applyBorder="1" applyAlignment="1">
      <alignment horizontal="left" wrapText="1"/>
    </xf>
    <xf numFmtId="49" fontId="41" fillId="4" borderId="11" xfId="0" applyNumberFormat="1" applyFont="1" applyFill="1" applyBorder="1" applyAlignment="1" applyProtection="1">
      <alignment horizontal="left" vertical="center"/>
    </xf>
    <xf numFmtId="0" fontId="3" fillId="4" borderId="0" xfId="0" applyNumberFormat="1" applyFont="1" applyFill="1" applyBorder="1" applyAlignment="1" applyProtection="1">
      <alignment horizontal="center" vertical="center"/>
    </xf>
    <xf numFmtId="166" fontId="3" fillId="2" borderId="0" xfId="0" applyNumberFormat="1" applyFont="1" applyFill="1" applyBorder="1" applyAlignment="1" applyProtection="1">
      <alignment horizontal="right" vertical="center"/>
    </xf>
    <xf numFmtId="0" fontId="23" fillId="3" borderId="3" xfId="0" applyNumberFormat="1" applyFont="1" applyFill="1" applyBorder="1" applyAlignment="1" applyProtection="1">
      <alignment horizontal="center" vertical="center"/>
    </xf>
    <xf numFmtId="0" fontId="3" fillId="4" borderId="5" xfId="0" applyNumberFormat="1" applyFont="1" applyFill="1" applyBorder="1" applyAlignment="1" applyProtection="1">
      <alignment horizontal="center" vertical="center"/>
    </xf>
    <xf numFmtId="1" fontId="4" fillId="4" borderId="5" xfId="0" applyNumberFormat="1" applyFont="1" applyFill="1" applyBorder="1" applyAlignment="1" applyProtection="1">
      <alignment horizontal="right" vertical="center"/>
    </xf>
    <xf numFmtId="167" fontId="3" fillId="4" borderId="2" xfId="0" applyNumberFormat="1" applyFont="1" applyFill="1" applyBorder="1" applyAlignment="1" applyProtection="1">
      <alignment horizontal="right" vertical="center"/>
    </xf>
    <xf numFmtId="166" fontId="3" fillId="4" borderId="11" xfId="0" applyNumberFormat="1" applyFont="1" applyFill="1" applyBorder="1" applyAlignment="1" applyProtection="1">
      <alignment vertical="center"/>
    </xf>
    <xf numFmtId="0" fontId="5" fillId="4" borderId="2" xfId="1" applyFont="1" applyFill="1" applyBorder="1" applyAlignment="1" applyProtection="1">
      <alignment vertical="center"/>
    </xf>
    <xf numFmtId="49" fontId="3" fillId="4" borderId="0" xfId="0" applyNumberFormat="1" applyFont="1" applyFill="1" applyBorder="1" applyAlignment="1">
      <alignment horizontal="right" vertical="center"/>
    </xf>
    <xf numFmtId="49" fontId="3" fillId="4" borderId="14" xfId="0" applyNumberFormat="1" applyFont="1" applyFill="1" applyBorder="1" applyAlignment="1">
      <alignment horizontal="right" vertical="center"/>
    </xf>
    <xf numFmtId="1" fontId="3" fillId="4" borderId="8" xfId="0" applyNumberFormat="1" applyFont="1" applyFill="1" applyBorder="1" applyAlignment="1">
      <alignment horizontal="center"/>
    </xf>
    <xf numFmtId="1" fontId="3" fillId="4" borderId="11" xfId="0" applyNumberFormat="1" applyFont="1" applyFill="1" applyBorder="1" applyAlignment="1">
      <alignment horizontal="center"/>
    </xf>
    <xf numFmtId="49" fontId="3" fillId="4" borderId="12" xfId="0" applyNumberFormat="1" applyFont="1" applyFill="1" applyBorder="1" applyAlignment="1">
      <alignment horizontal="right" vertical="center"/>
    </xf>
    <xf numFmtId="49" fontId="3" fillId="4" borderId="6" xfId="0" applyNumberFormat="1" applyFont="1" applyFill="1" applyBorder="1" applyAlignment="1">
      <alignment horizontal="right" vertical="center"/>
    </xf>
    <xf numFmtId="1" fontId="3" fillId="4" borderId="10" xfId="0" applyNumberFormat="1" applyFont="1" applyFill="1" applyBorder="1" applyAlignment="1">
      <alignment horizontal="center"/>
    </xf>
    <xf numFmtId="0" fontId="3" fillId="4" borderId="10" xfId="0" applyNumberFormat="1" applyFont="1" applyFill="1" applyBorder="1" applyAlignment="1" applyProtection="1">
      <alignment horizontal="center" vertical="center"/>
    </xf>
    <xf numFmtId="0" fontId="5" fillId="4" borderId="2" xfId="1" applyFont="1" applyFill="1" applyBorder="1" applyAlignment="1" applyProtection="1">
      <alignment horizontal="left" vertical="center"/>
    </xf>
    <xf numFmtId="0" fontId="0" fillId="0" borderId="0" xfId="0" applyFill="1" applyAlignment="1" applyProtection="1">
      <alignment vertical="center"/>
    </xf>
    <xf numFmtId="0" fontId="4" fillId="3" borderId="0" xfId="0" applyNumberFormat="1" applyFont="1" applyFill="1" applyBorder="1" applyAlignment="1" applyProtection="1">
      <alignment horizontal="center" vertical="center"/>
    </xf>
    <xf numFmtId="1" fontId="3" fillId="4" borderId="0" xfId="0" applyNumberFormat="1" applyFont="1" applyFill="1" applyBorder="1" applyAlignment="1" applyProtection="1">
      <alignment horizontal="center" vertical="center"/>
    </xf>
    <xf numFmtId="49" fontId="24" fillId="4" borderId="10" xfId="0" applyNumberFormat="1" applyFont="1" applyFill="1" applyBorder="1" applyAlignment="1" applyProtection="1">
      <alignment vertical="center"/>
    </xf>
    <xf numFmtId="0" fontId="18" fillId="4" borderId="6" xfId="0" applyFont="1" applyFill="1" applyBorder="1" applyAlignment="1"/>
    <xf numFmtId="0" fontId="37" fillId="4" borderId="12" xfId="0" applyFont="1" applyFill="1" applyBorder="1" applyAlignment="1">
      <alignment wrapText="1"/>
    </xf>
    <xf numFmtId="0" fontId="18" fillId="4" borderId="12" xfId="0" applyFont="1" applyFill="1" applyBorder="1" applyAlignment="1"/>
    <xf numFmtId="0" fontId="3" fillId="4" borderId="14" xfId="0" applyFont="1" applyFill="1" applyBorder="1" applyAlignment="1">
      <alignment horizontal="left" vertical="center" indent="1"/>
    </xf>
    <xf numFmtId="0" fontId="3" fillId="4" borderId="13" xfId="0" applyFont="1" applyFill="1" applyBorder="1" applyAlignment="1">
      <alignment horizontal="left" vertical="center" indent="1"/>
    </xf>
    <xf numFmtId="0" fontId="3" fillId="4" borderId="0" xfId="0" applyNumberFormat="1" applyFont="1" applyFill="1" applyBorder="1" applyAlignment="1" applyProtection="1">
      <alignment horizontal="left" vertical="center"/>
    </xf>
    <xf numFmtId="0" fontId="3" fillId="4" borderId="15" xfId="0" applyFont="1" applyFill="1" applyBorder="1" applyAlignment="1">
      <alignment horizontal="left" vertical="center" indent="1"/>
    </xf>
    <xf numFmtId="0" fontId="3" fillId="4" borderId="7" xfId="0" applyFont="1" applyFill="1" applyBorder="1" applyAlignment="1">
      <alignment horizontal="left" vertical="center" indent="1"/>
    </xf>
    <xf numFmtId="1" fontId="3" fillId="2" borderId="0" xfId="0" applyNumberFormat="1" applyFont="1" applyFill="1" applyBorder="1" applyAlignment="1" applyProtection="1">
      <alignment horizontal="right" vertical="center"/>
    </xf>
    <xf numFmtId="0" fontId="3" fillId="2" borderId="0" xfId="0" applyFont="1" applyFill="1" applyBorder="1" applyAlignment="1">
      <alignment vertical="center"/>
    </xf>
    <xf numFmtId="0" fontId="3" fillId="4" borderId="0" xfId="0" applyNumberFormat="1" applyFont="1" applyFill="1" applyBorder="1" applyAlignment="1" applyProtection="1">
      <alignment horizontal="left" vertical="center"/>
    </xf>
    <xf numFmtId="0" fontId="3" fillId="2" borderId="0" xfId="0" applyFont="1" applyFill="1" applyAlignment="1">
      <alignment vertical="center"/>
    </xf>
    <xf numFmtId="0" fontId="4" fillId="2" borderId="0" xfId="0" applyNumberFormat="1" applyFont="1" applyFill="1" applyBorder="1" applyAlignment="1" applyProtection="1">
      <alignment horizontal="left" vertical="center"/>
    </xf>
    <xf numFmtId="166" fontId="3" fillId="2" borderId="12" xfId="0" applyNumberFormat="1" applyFont="1" applyFill="1" applyBorder="1" applyAlignment="1" applyProtection="1">
      <alignment horizontal="right" vertical="center"/>
    </xf>
    <xf numFmtId="166" fontId="4" fillId="3" borderId="1" xfId="0" applyNumberFormat="1" applyFont="1" applyFill="1" applyBorder="1" applyAlignment="1" applyProtection="1">
      <alignment horizontal="center" vertical="center"/>
    </xf>
    <xf numFmtId="0" fontId="4" fillId="4" borderId="11" xfId="0" applyNumberFormat="1" applyFont="1" applyFill="1" applyBorder="1" applyAlignment="1" applyProtection="1">
      <alignment horizontal="center" vertical="center"/>
    </xf>
    <xf numFmtId="0" fontId="3" fillId="4" borderId="0" xfId="0" applyNumberFormat="1" applyFont="1" applyFill="1" applyBorder="1" applyAlignment="1" applyProtection="1">
      <alignment horizontal="left" vertical="center"/>
    </xf>
    <xf numFmtId="0" fontId="3" fillId="4" borderId="2" xfId="0" applyNumberFormat="1" applyFont="1" applyFill="1" applyBorder="1" applyAlignment="1" applyProtection="1">
      <alignment horizontal="left" vertical="center"/>
    </xf>
    <xf numFmtId="0" fontId="18" fillId="4" borderId="0" xfId="0" applyFont="1" applyFill="1" applyAlignment="1">
      <alignment wrapText="1"/>
    </xf>
    <xf numFmtId="0" fontId="3" fillId="2" borderId="0" xfId="0" applyFont="1" applyFill="1" applyAlignment="1">
      <alignment vertical="center"/>
    </xf>
    <xf numFmtId="0" fontId="3" fillId="2" borderId="0" xfId="0" applyNumberFormat="1" applyFont="1" applyFill="1" applyBorder="1" applyAlignment="1" applyProtection="1">
      <alignment horizontal="left" vertical="center"/>
    </xf>
    <xf numFmtId="166" fontId="4" fillId="4" borderId="15" xfId="0" applyNumberFormat="1" applyFont="1" applyFill="1" applyBorder="1" applyAlignment="1" applyProtection="1">
      <alignment horizontal="right" vertical="center"/>
    </xf>
    <xf numFmtId="166" fontId="4" fillId="4" borderId="2" xfId="0" applyNumberFormat="1" applyFont="1" applyFill="1" applyBorder="1" applyAlignment="1" applyProtection="1">
      <alignment horizontal="right" vertical="center"/>
    </xf>
    <xf numFmtId="166" fontId="4" fillId="4" borderId="7" xfId="0" applyNumberFormat="1" applyFont="1" applyFill="1" applyBorder="1" applyAlignment="1" applyProtection="1">
      <alignment horizontal="right" vertical="center"/>
    </xf>
    <xf numFmtId="1" fontId="3" fillId="2" borderId="12" xfId="0" applyNumberFormat="1" applyFont="1" applyFill="1" applyBorder="1" applyAlignment="1" applyProtection="1">
      <alignment horizontal="right" vertical="center"/>
    </xf>
    <xf numFmtId="165" fontId="4" fillId="3" borderId="12" xfId="0" applyNumberFormat="1" applyFont="1" applyFill="1" applyBorder="1" applyAlignment="1" applyProtection="1">
      <alignment horizontal="left" vertical="center"/>
    </xf>
    <xf numFmtId="0" fontId="18" fillId="4" borderId="2" xfId="0" applyFont="1" applyFill="1" applyBorder="1" applyAlignment="1">
      <alignment horizontal="left" wrapText="1"/>
    </xf>
    <xf numFmtId="49" fontId="24" fillId="5" borderId="11" xfId="0" applyNumberFormat="1" applyFont="1" applyFill="1" applyBorder="1" applyAlignment="1" applyProtection="1">
      <alignment horizontal="left" vertical="center"/>
    </xf>
    <xf numFmtId="49" fontId="24" fillId="5" borderId="11" xfId="0" applyNumberFormat="1" applyFont="1" applyFill="1" applyBorder="1" applyAlignment="1" applyProtection="1">
      <alignment vertical="center"/>
    </xf>
    <xf numFmtId="49" fontId="24" fillId="5" borderId="0" xfId="0" applyNumberFormat="1" applyFont="1" applyFill="1" applyBorder="1" applyAlignment="1" applyProtection="1">
      <alignment horizontal="left" vertical="center"/>
    </xf>
    <xf numFmtId="0" fontId="0" fillId="6" borderId="0" xfId="0" applyFill="1"/>
    <xf numFmtId="1" fontId="43" fillId="2" borderId="12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4" borderId="0" xfId="0" applyNumberFormat="1" applyFont="1" applyFill="1" applyBorder="1" applyAlignment="1" applyProtection="1">
      <alignment horizontal="left" vertical="center"/>
    </xf>
    <xf numFmtId="0" fontId="3" fillId="4" borderId="5" xfId="0" applyNumberFormat="1" applyFont="1" applyFill="1" applyBorder="1" applyAlignment="1" applyProtection="1">
      <alignment horizontal="center" vertical="center"/>
    </xf>
    <xf numFmtId="0" fontId="3" fillId="4" borderId="2" xfId="0" applyNumberFormat="1" applyFont="1" applyFill="1" applyBorder="1" applyAlignment="1" applyProtection="1">
      <alignment horizontal="center" vertical="center"/>
    </xf>
    <xf numFmtId="0" fontId="3" fillId="2" borderId="0" xfId="0" applyFont="1" applyFill="1" applyAlignment="1">
      <alignment vertical="center"/>
    </xf>
    <xf numFmtId="0" fontId="3" fillId="4" borderId="0" xfId="0" applyNumberFormat="1" applyFont="1" applyFill="1" applyBorder="1" applyAlignment="1" applyProtection="1">
      <alignment horizontal="left" vertical="center"/>
    </xf>
    <xf numFmtId="0" fontId="3" fillId="4" borderId="2" xfId="0" applyNumberFormat="1" applyFont="1" applyFill="1" applyBorder="1" applyAlignment="1" applyProtection="1">
      <alignment horizontal="center" vertical="center"/>
    </xf>
    <xf numFmtId="0" fontId="3" fillId="4" borderId="0" xfId="0" applyNumberFormat="1" applyFont="1" applyFill="1" applyBorder="1" applyAlignment="1" applyProtection="1">
      <alignment horizontal="left" vertical="center"/>
    </xf>
    <xf numFmtId="0" fontId="3" fillId="4" borderId="2" xfId="0" applyNumberFormat="1" applyFont="1" applyFill="1" applyBorder="1" applyAlignment="1" applyProtection="1">
      <alignment horizontal="center" vertical="center"/>
    </xf>
    <xf numFmtId="0" fontId="3" fillId="4" borderId="2" xfId="0" applyNumberFormat="1" applyFont="1" applyFill="1" applyBorder="1" applyAlignment="1" applyProtection="1">
      <alignment horizontal="center" vertical="center"/>
    </xf>
    <xf numFmtId="0" fontId="17" fillId="2" borderId="5" xfId="0" applyFont="1" applyFill="1" applyBorder="1" applyAlignment="1" applyProtection="1">
      <alignment vertical="center"/>
    </xf>
    <xf numFmtId="0" fontId="17" fillId="2" borderId="0" xfId="0" applyFont="1" applyFill="1" applyBorder="1" applyAlignment="1" applyProtection="1">
      <alignment vertical="center"/>
    </xf>
    <xf numFmtId="0" fontId="2" fillId="2" borderId="12" xfId="0" applyFont="1" applyFill="1" applyBorder="1" applyAlignment="1">
      <alignment vertical="center"/>
    </xf>
    <xf numFmtId="49" fontId="24" fillId="4" borderId="11" xfId="0" applyNumberFormat="1" applyFont="1" applyFill="1" applyBorder="1" applyAlignment="1">
      <alignment horizontal="left" vertical="center"/>
    </xf>
    <xf numFmtId="0" fontId="18" fillId="4" borderId="12" xfId="0" applyFont="1" applyFill="1" applyBorder="1" applyAlignment="1">
      <alignment horizontal="left"/>
    </xf>
    <xf numFmtId="0" fontId="3" fillId="4" borderId="12" xfId="0" applyFont="1" applyFill="1" applyBorder="1" applyAlignment="1">
      <alignment horizontal="left" vertical="center"/>
    </xf>
    <xf numFmtId="0" fontId="3" fillId="4" borderId="6" xfId="0" applyFont="1" applyFill="1" applyBorder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3" fillId="4" borderId="0" xfId="0" applyFont="1" applyFill="1" applyAlignment="1">
      <alignment horizontal="left" vertical="center"/>
    </xf>
    <xf numFmtId="0" fontId="3" fillId="4" borderId="2" xfId="0" applyFont="1" applyFill="1" applyBorder="1" applyAlignment="1">
      <alignment horizontal="left" vertical="center"/>
    </xf>
    <xf numFmtId="0" fontId="18" fillId="4" borderId="0" xfId="0" applyFont="1" applyFill="1" applyBorder="1" applyAlignment="1">
      <alignment wrapText="1"/>
    </xf>
    <xf numFmtId="0" fontId="18" fillId="4" borderId="0" xfId="0" applyFont="1" applyFill="1" applyBorder="1" applyAlignment="1"/>
    <xf numFmtId="0" fontId="7" fillId="4" borderId="12" xfId="0" applyFont="1" applyFill="1" applyBorder="1" applyAlignment="1">
      <alignment horizontal="left" vertical="center"/>
    </xf>
    <xf numFmtId="49" fontId="24" fillId="4" borderId="0" xfId="0" applyNumberFormat="1" applyFont="1" applyFill="1" applyAlignment="1">
      <alignment horizontal="left" vertical="center"/>
    </xf>
    <xf numFmtId="0" fontId="3" fillId="4" borderId="11" xfId="0" applyFont="1" applyFill="1" applyBorder="1" applyAlignment="1">
      <alignment horizontal="center" vertical="center"/>
    </xf>
    <xf numFmtId="49" fontId="4" fillId="3" borderId="14" xfId="0" applyNumberFormat="1" applyFont="1" applyFill="1" applyBorder="1" applyAlignment="1" applyProtection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Border="1" applyAlignment="1">
      <alignment vertical="center"/>
    </xf>
    <xf numFmtId="0" fontId="0" fillId="0" borderId="0" xfId="0" applyAlignment="1"/>
    <xf numFmtId="0" fontId="3" fillId="4" borderId="0" xfId="0" applyNumberFormat="1" applyFont="1" applyFill="1" applyBorder="1" applyAlignment="1" applyProtection="1">
      <alignment horizontal="left" vertical="center"/>
    </xf>
    <xf numFmtId="0" fontId="3" fillId="4" borderId="2" xfId="0" applyNumberFormat="1" applyFont="1" applyFill="1" applyBorder="1" applyAlignment="1" applyProtection="1">
      <alignment horizontal="left" vertical="center"/>
    </xf>
    <xf numFmtId="0" fontId="4" fillId="3" borderId="14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8" fillId="4" borderId="0" xfId="0" applyFont="1" applyFill="1" applyAlignment="1">
      <alignment wrapText="1"/>
    </xf>
    <xf numFmtId="0" fontId="18" fillId="4" borderId="16" xfId="0" applyFont="1" applyFill="1" applyBorder="1" applyAlignment="1">
      <alignment wrapText="1"/>
    </xf>
    <xf numFmtId="0" fontId="3" fillId="4" borderId="5" xfId="0" applyNumberFormat="1" applyFont="1" applyFill="1" applyBorder="1" applyAlignment="1" applyProtection="1">
      <alignment horizontal="center" vertical="center"/>
    </xf>
    <xf numFmtId="0" fontId="3" fillId="4" borderId="0" xfId="0" applyNumberFormat="1" applyFont="1" applyFill="1" applyBorder="1" applyAlignment="1" applyProtection="1">
      <alignment horizontal="center" vertical="center"/>
    </xf>
    <xf numFmtId="0" fontId="3" fillId="4" borderId="2" xfId="0" applyNumberFormat="1" applyFont="1" applyFill="1" applyBorder="1" applyAlignment="1" applyProtection="1">
      <alignment horizontal="center" vertical="center"/>
    </xf>
    <xf numFmtId="0" fontId="40" fillId="4" borderId="5" xfId="0" applyNumberFormat="1" applyFont="1" applyFill="1" applyBorder="1" applyAlignment="1" applyProtection="1">
      <alignment horizontal="center" vertical="center"/>
    </xf>
    <xf numFmtId="0" fontId="40" fillId="4" borderId="0" xfId="0" applyNumberFormat="1" applyFont="1" applyFill="1" applyBorder="1" applyAlignment="1" applyProtection="1">
      <alignment horizontal="center" vertical="center"/>
    </xf>
    <xf numFmtId="0" fontId="40" fillId="4" borderId="2" xfId="0" applyNumberFormat="1" applyFont="1" applyFill="1" applyBorder="1" applyAlignment="1" applyProtection="1">
      <alignment horizontal="center" vertical="center"/>
    </xf>
    <xf numFmtId="0" fontId="17" fillId="3" borderId="14" xfId="0" applyNumberFormat="1" applyFont="1" applyFill="1" applyBorder="1" applyAlignment="1" applyProtection="1">
      <alignment horizontal="center" textRotation="90"/>
    </xf>
    <xf numFmtId="0" fontId="18" fillId="3" borderId="15" xfId="0" applyFont="1" applyFill="1" applyBorder="1" applyAlignment="1">
      <alignment horizontal="center" textRotation="90"/>
    </xf>
    <xf numFmtId="0" fontId="17" fillId="3" borderId="5" xfId="0" applyNumberFormat="1" applyFont="1" applyFill="1" applyBorder="1" applyAlignment="1" applyProtection="1">
      <alignment horizontal="center" textRotation="90"/>
    </xf>
    <xf numFmtId="0" fontId="18" fillId="3" borderId="2" xfId="0" applyFont="1" applyFill="1" applyBorder="1" applyAlignment="1">
      <alignment horizontal="center" textRotation="90"/>
    </xf>
    <xf numFmtId="0" fontId="18" fillId="3" borderId="13" xfId="0" applyFont="1" applyFill="1" applyBorder="1" applyAlignment="1" applyProtection="1">
      <alignment horizontal="center" textRotation="90"/>
    </xf>
    <xf numFmtId="0" fontId="18" fillId="3" borderId="7" xfId="0" applyFont="1" applyFill="1" applyBorder="1" applyAlignment="1">
      <alignment horizontal="center" textRotation="90"/>
    </xf>
    <xf numFmtId="0" fontId="4" fillId="3" borderId="14" xfId="0" applyNumberFormat="1" applyFont="1" applyFill="1" applyBorder="1" applyAlignment="1" applyProtection="1">
      <alignment horizontal="center" textRotation="90"/>
    </xf>
    <xf numFmtId="0" fontId="3" fillId="3" borderId="15" xfId="0" applyFont="1" applyFill="1" applyBorder="1" applyAlignment="1">
      <alignment horizontal="center" textRotation="90"/>
    </xf>
    <xf numFmtId="0" fontId="4" fillId="3" borderId="5" xfId="0" applyNumberFormat="1" applyFont="1" applyFill="1" applyBorder="1" applyAlignment="1" applyProtection="1">
      <alignment horizontal="center" textRotation="90"/>
    </xf>
    <xf numFmtId="0" fontId="3" fillId="3" borderId="2" xfId="0" applyFont="1" applyFill="1" applyBorder="1" applyAlignment="1">
      <alignment horizontal="center" textRotation="90"/>
    </xf>
    <xf numFmtId="0" fontId="3" fillId="3" borderId="13" xfId="0" applyFont="1" applyFill="1" applyBorder="1" applyAlignment="1" applyProtection="1">
      <alignment horizontal="center" textRotation="90"/>
    </xf>
    <xf numFmtId="0" fontId="3" fillId="3" borderId="7" xfId="0" applyFont="1" applyFill="1" applyBorder="1" applyAlignment="1">
      <alignment horizontal="center" textRotation="90"/>
    </xf>
    <xf numFmtId="0" fontId="4" fillId="2" borderId="0" xfId="0" applyFont="1" applyFill="1" applyAlignment="1" applyProtection="1">
      <alignment horizontal="center"/>
    </xf>
    <xf numFmtId="0" fontId="22" fillId="2" borderId="0" xfId="0" applyFont="1" applyFill="1" applyAlignment="1">
      <alignment horizontal="center"/>
    </xf>
    <xf numFmtId="0" fontId="4" fillId="3" borderId="9" xfId="0" applyFont="1" applyFill="1" applyBorder="1" applyAlignment="1" applyProtection="1">
      <alignment horizontal="center"/>
    </xf>
    <xf numFmtId="0" fontId="0" fillId="0" borderId="3" xfId="0" applyBorder="1" applyAlignment="1"/>
    <xf numFmtId="0" fontId="0" fillId="0" borderId="4" xfId="0" applyBorder="1" applyAlignment="1"/>
    <xf numFmtId="0" fontId="17" fillId="3" borderId="15" xfId="0" applyNumberFormat="1" applyFont="1" applyFill="1" applyBorder="1" applyAlignment="1" applyProtection="1">
      <alignment horizontal="center" textRotation="90"/>
    </xf>
    <xf numFmtId="0" fontId="17" fillId="3" borderId="2" xfId="0" applyNumberFormat="1" applyFont="1" applyFill="1" applyBorder="1" applyAlignment="1" applyProtection="1">
      <alignment horizontal="center" textRotation="90"/>
    </xf>
    <xf numFmtId="0" fontId="17" fillId="3" borderId="13" xfId="0" applyNumberFormat="1" applyFont="1" applyFill="1" applyBorder="1" applyAlignment="1" applyProtection="1">
      <alignment horizontal="center" textRotation="90"/>
    </xf>
    <xf numFmtId="0" fontId="17" fillId="3" borderId="7" xfId="0" applyNumberFormat="1" applyFont="1" applyFill="1" applyBorder="1" applyAlignment="1" applyProtection="1">
      <alignment horizontal="center" textRotation="90"/>
    </xf>
    <xf numFmtId="0" fontId="4" fillId="2" borderId="0" xfId="0" applyNumberFormat="1" applyFont="1" applyFill="1" applyBorder="1" applyAlignment="1" applyProtection="1">
      <alignment horizontal="center" textRotation="90"/>
    </xf>
    <xf numFmtId="0" fontId="3" fillId="2" borderId="0" xfId="0" applyFont="1" applyFill="1" applyBorder="1" applyAlignment="1">
      <alignment horizontal="center" textRotation="90"/>
    </xf>
    <xf numFmtId="0" fontId="3" fillId="2" borderId="0" xfId="0" applyFont="1" applyFill="1" applyBorder="1" applyAlignment="1" applyProtection="1">
      <alignment horizontal="center" textRotation="90"/>
    </xf>
    <xf numFmtId="0" fontId="21" fillId="2" borderId="0" xfId="0" applyNumberFormat="1" applyFont="1" applyFill="1" applyBorder="1" applyAlignment="1" applyProtection="1">
      <alignment horizontal="center" textRotation="90"/>
    </xf>
    <xf numFmtId="0" fontId="19" fillId="2" borderId="0" xfId="0" applyFont="1" applyFill="1" applyBorder="1" applyAlignment="1">
      <alignment horizontal="center" textRotation="90"/>
    </xf>
    <xf numFmtId="0" fontId="19" fillId="2" borderId="0" xfId="0" applyFont="1" applyFill="1" applyBorder="1" applyAlignment="1" applyProtection="1">
      <alignment horizontal="center" textRotation="90"/>
    </xf>
    <xf numFmtId="0" fontId="4" fillId="3" borderId="15" xfId="0" applyNumberFormat="1" applyFont="1" applyFill="1" applyBorder="1" applyAlignment="1" applyProtection="1">
      <alignment horizontal="center" textRotation="90"/>
    </xf>
    <xf numFmtId="0" fontId="4" fillId="3" borderId="2" xfId="0" applyNumberFormat="1" applyFont="1" applyFill="1" applyBorder="1" applyAlignment="1" applyProtection="1">
      <alignment horizontal="center" textRotation="90"/>
    </xf>
    <xf numFmtId="0" fontId="4" fillId="3" borderId="13" xfId="0" applyNumberFormat="1" applyFont="1" applyFill="1" applyBorder="1" applyAlignment="1" applyProtection="1">
      <alignment horizontal="center" textRotation="90"/>
    </xf>
    <xf numFmtId="0" fontId="4" fillId="3" borderId="7" xfId="0" applyNumberFormat="1" applyFont="1" applyFill="1" applyBorder="1" applyAlignment="1" applyProtection="1">
      <alignment horizontal="center" textRotation="90"/>
    </xf>
    <xf numFmtId="0" fontId="3" fillId="2" borderId="0" xfId="0" applyFont="1" applyFill="1" applyAlignment="1">
      <alignment vertical="center"/>
    </xf>
    <xf numFmtId="0" fontId="23" fillId="3" borderId="13" xfId="0" applyNumberFormat="1" applyFont="1" applyFill="1" applyBorder="1" applyAlignment="1" applyProtection="1">
      <alignment horizontal="center" vertical="center"/>
    </xf>
    <xf numFmtId="0" fontId="0" fillId="2" borderId="7" xfId="0" applyFill="1" applyBorder="1" applyAlignment="1" applyProtection="1">
      <alignment horizontal="center" vertical="center"/>
    </xf>
    <xf numFmtId="0" fontId="23" fillId="3" borderId="8" xfId="0" applyNumberFormat="1" applyFont="1" applyFill="1" applyBorder="1" applyAlignment="1" applyProtection="1">
      <alignment horizontal="center" vertical="center" wrapText="1"/>
    </xf>
    <xf numFmtId="0" fontId="0" fillId="0" borderId="11" xfId="0" applyFill="1" applyBorder="1" applyAlignment="1" applyProtection="1">
      <alignment horizontal="center" vertical="center" wrapText="1"/>
    </xf>
    <xf numFmtId="0" fontId="7" fillId="2" borderId="0" xfId="0" applyFont="1" applyFill="1" applyAlignment="1">
      <alignment vertical="center"/>
    </xf>
    <xf numFmtId="0" fontId="23" fillId="3" borderId="14" xfId="0" applyNumberFormat="1" applyFont="1" applyFill="1" applyBorder="1" applyAlignment="1" applyProtection="1">
      <alignment horizontal="center" vertical="center"/>
    </xf>
    <xf numFmtId="0" fontId="0" fillId="2" borderId="15" xfId="0" applyFill="1" applyBorder="1" applyAlignment="1" applyProtection="1">
      <alignment horizontal="center" vertical="center"/>
    </xf>
    <xf numFmtId="0" fontId="27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4" fillId="3" borderId="9" xfId="0" applyFont="1" applyFill="1" applyBorder="1" applyAlignment="1" applyProtection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31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" fillId="2" borderId="0" xfId="0" applyNumberFormat="1" applyFont="1" applyFill="1" applyBorder="1" applyAlignment="1" applyProtection="1">
      <alignment horizontal="left" vertical="center"/>
    </xf>
    <xf numFmtId="0" fontId="3" fillId="0" borderId="0" xfId="0" applyFont="1" applyBorder="1" applyAlignment="1">
      <alignment vertical="center"/>
    </xf>
    <xf numFmtId="0" fontId="4" fillId="2" borderId="0" xfId="0" applyNumberFormat="1" applyFont="1" applyFill="1" applyBorder="1" applyAlignment="1" applyProtection="1">
      <alignment horizontal="left" vertical="center"/>
    </xf>
    <xf numFmtId="0" fontId="4" fillId="3" borderId="9" xfId="0" applyNumberFormat="1" applyFont="1" applyFill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3" borderId="3" xfId="0" applyFont="1" applyFill="1" applyBorder="1" applyAlignment="1" applyProtection="1">
      <alignment horizontal="center" vertical="center"/>
    </xf>
    <xf numFmtId="0" fontId="4" fillId="3" borderId="9" xfId="0" applyNumberFormat="1" applyFont="1" applyFill="1" applyBorder="1" applyAlignment="1" applyProtection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23" fillId="3" borderId="9" xfId="0" applyNumberFormat="1" applyFont="1" applyFill="1" applyBorder="1" applyAlignment="1" applyProtection="1">
      <alignment horizontal="center" vertical="center"/>
    </xf>
    <xf numFmtId="0" fontId="0" fillId="0" borderId="4" xfId="0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7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J45"/>
  <sheetViews>
    <sheetView showRowColHeaders="0" tabSelected="1" zoomScaleNormal="100" workbookViewId="0">
      <selection activeCell="A82" sqref="A82"/>
    </sheetView>
  </sheetViews>
  <sheetFormatPr defaultRowHeight="12.75" x14ac:dyDescent="0.2"/>
  <cols>
    <col min="1" max="1" width="1.85546875" style="3" customWidth="1"/>
    <col min="2" max="2" width="12.7109375" style="3" customWidth="1"/>
    <col min="3" max="3" width="12" style="3" customWidth="1"/>
    <col min="4" max="4" width="11.5703125" style="3" customWidth="1"/>
    <col min="5" max="5" width="9.85546875" style="3" customWidth="1"/>
    <col min="6" max="6" width="14.42578125" style="3" customWidth="1"/>
    <col min="7" max="8" width="12.140625" style="3" customWidth="1"/>
    <col min="9" max="9" width="14.42578125" style="3" customWidth="1"/>
    <col min="10" max="16384" width="9.140625" style="3"/>
  </cols>
  <sheetData>
    <row r="1" spans="1:9" ht="13.5" customHeight="1" x14ac:dyDescent="0.2">
      <c r="A1" s="1"/>
      <c r="B1" s="2"/>
      <c r="C1" s="2"/>
      <c r="D1" s="2"/>
      <c r="E1" s="2"/>
      <c r="F1" s="2"/>
      <c r="G1" s="189"/>
      <c r="H1" s="189"/>
      <c r="I1" s="189"/>
    </row>
    <row r="2" spans="1:9" ht="13.5" customHeight="1" x14ac:dyDescent="0.2">
      <c r="A2" s="1"/>
      <c r="B2" s="127" t="s">
        <v>0</v>
      </c>
      <c r="C2" s="127" t="s">
        <v>1</v>
      </c>
      <c r="D2" s="290"/>
      <c r="E2" s="290" t="s">
        <v>2</v>
      </c>
      <c r="F2" s="4" t="s">
        <v>3</v>
      </c>
      <c r="G2" s="4" t="s">
        <v>4</v>
      </c>
      <c r="H2" s="4"/>
      <c r="I2" s="4"/>
    </row>
    <row r="3" spans="1:9" ht="13.5" customHeight="1" x14ac:dyDescent="0.2">
      <c r="A3" s="5"/>
      <c r="B3" s="289" t="s">
        <v>229</v>
      </c>
      <c r="C3" s="339" t="s">
        <v>5</v>
      </c>
      <c r="D3" s="342"/>
      <c r="E3" s="6" t="s">
        <v>133</v>
      </c>
      <c r="F3" s="6" t="s">
        <v>7</v>
      </c>
      <c r="G3" s="6" t="s">
        <v>176</v>
      </c>
      <c r="H3" s="284"/>
      <c r="I3" s="284"/>
    </row>
    <row r="4" spans="1:9" ht="13.5" customHeight="1" x14ac:dyDescent="0.2">
      <c r="A4" s="5"/>
      <c r="B4" s="289" t="s">
        <v>230</v>
      </c>
      <c r="C4" s="289" t="s">
        <v>8</v>
      </c>
      <c r="D4" s="6"/>
      <c r="E4" s="6" t="s">
        <v>133</v>
      </c>
      <c r="F4" s="6" t="s">
        <v>231</v>
      </c>
      <c r="G4" s="6" t="s">
        <v>193</v>
      </c>
      <c r="H4" s="284"/>
      <c r="I4" s="284"/>
    </row>
    <row r="5" spans="1:9" ht="13.5" customHeight="1" x14ac:dyDescent="0.2">
      <c r="A5" s="5"/>
      <c r="B5" s="289" t="s">
        <v>232</v>
      </c>
      <c r="C5" s="289" t="s">
        <v>233</v>
      </c>
      <c r="D5" s="6"/>
      <c r="E5" s="6" t="s">
        <v>133</v>
      </c>
      <c r="F5" s="6" t="s">
        <v>7</v>
      </c>
      <c r="G5" s="6" t="s">
        <v>176</v>
      </c>
      <c r="H5" s="284"/>
      <c r="I5" s="284"/>
    </row>
    <row r="6" spans="1:9" ht="13.5" customHeight="1" x14ac:dyDescent="0.2">
      <c r="A6" s="5"/>
      <c r="B6" s="289" t="s">
        <v>234</v>
      </c>
      <c r="C6" s="289" t="s">
        <v>10</v>
      </c>
      <c r="D6" s="6"/>
      <c r="E6" s="6" t="s">
        <v>6</v>
      </c>
      <c r="F6" s="6" t="s">
        <v>7</v>
      </c>
      <c r="G6" s="6" t="s">
        <v>176</v>
      </c>
      <c r="H6" s="284"/>
      <c r="I6" s="284"/>
    </row>
    <row r="7" spans="1:9" ht="13.5" customHeight="1" x14ac:dyDescent="0.2">
      <c r="A7" s="5"/>
      <c r="B7" s="289" t="s">
        <v>235</v>
      </c>
      <c r="C7" s="289" t="s">
        <v>11</v>
      </c>
      <c r="D7" s="6"/>
      <c r="E7" s="6" t="s">
        <v>6</v>
      </c>
      <c r="F7" s="6" t="s">
        <v>7</v>
      </c>
      <c r="G7" s="6" t="s">
        <v>193</v>
      </c>
      <c r="H7" s="284"/>
      <c r="I7" s="284"/>
    </row>
    <row r="8" spans="1:9" ht="13.5" customHeight="1" x14ac:dyDescent="0.2">
      <c r="A8" s="5"/>
      <c r="B8" s="289" t="s">
        <v>236</v>
      </c>
      <c r="C8" s="289" t="s">
        <v>13</v>
      </c>
      <c r="D8" s="6"/>
      <c r="E8" s="6" t="s">
        <v>9</v>
      </c>
      <c r="F8" s="6" t="s">
        <v>163</v>
      </c>
      <c r="G8" s="6" t="s">
        <v>176</v>
      </c>
      <c r="H8" s="284"/>
      <c r="I8" s="284"/>
    </row>
    <row r="9" spans="1:9" ht="13.5" customHeight="1" x14ac:dyDescent="0.2">
      <c r="A9" s="5"/>
      <c r="B9" s="289" t="s">
        <v>237</v>
      </c>
      <c r="C9" s="289" t="s">
        <v>125</v>
      </c>
      <c r="D9" s="6"/>
      <c r="E9" s="6" t="s">
        <v>133</v>
      </c>
      <c r="F9" s="6" t="s">
        <v>7</v>
      </c>
      <c r="G9" s="6" t="s">
        <v>176</v>
      </c>
      <c r="H9" s="284"/>
      <c r="I9" s="284"/>
    </row>
    <row r="10" spans="1:9" ht="13.5" customHeight="1" x14ac:dyDescent="0.2">
      <c r="A10" s="5"/>
      <c r="B10" s="289" t="s">
        <v>238</v>
      </c>
      <c r="C10" s="289" t="s">
        <v>172</v>
      </c>
      <c r="D10" s="6"/>
      <c r="E10" s="6" t="s">
        <v>6</v>
      </c>
      <c r="F10" s="6" t="s">
        <v>7</v>
      </c>
      <c r="G10" s="6" t="s">
        <v>184</v>
      </c>
      <c r="H10" s="284"/>
      <c r="I10" s="284"/>
    </row>
    <row r="11" spans="1:9" ht="13.5" customHeight="1" x14ac:dyDescent="0.2">
      <c r="A11" s="5"/>
      <c r="B11" s="289" t="s">
        <v>239</v>
      </c>
      <c r="C11" s="289" t="s">
        <v>240</v>
      </c>
      <c r="D11" s="6"/>
      <c r="E11" s="6" t="s">
        <v>6</v>
      </c>
      <c r="F11" s="6" t="s">
        <v>7</v>
      </c>
      <c r="G11" s="6" t="s">
        <v>176</v>
      </c>
      <c r="H11" s="284"/>
      <c r="I11" s="284"/>
    </row>
    <row r="12" spans="1:9" ht="13.5" customHeight="1" x14ac:dyDescent="0.2">
      <c r="A12" s="5"/>
      <c r="B12" s="289" t="s">
        <v>241</v>
      </c>
      <c r="C12" s="289" t="s">
        <v>15</v>
      </c>
      <c r="D12" s="6"/>
      <c r="E12" s="6" t="s">
        <v>133</v>
      </c>
      <c r="F12" s="6" t="s">
        <v>7</v>
      </c>
      <c r="G12" s="6" t="s">
        <v>193</v>
      </c>
      <c r="H12" s="284"/>
      <c r="I12" s="284"/>
    </row>
    <row r="13" spans="1:9" ht="13.5" customHeight="1" x14ac:dyDescent="0.2">
      <c r="A13" s="5"/>
      <c r="B13" s="289" t="s">
        <v>242</v>
      </c>
      <c r="C13" s="289" t="s">
        <v>222</v>
      </c>
      <c r="D13" s="6"/>
      <c r="E13" s="6" t="s">
        <v>9</v>
      </c>
      <c r="F13" s="6" t="s">
        <v>163</v>
      </c>
      <c r="G13" s="6" t="s">
        <v>363</v>
      </c>
      <c r="H13" s="284"/>
      <c r="I13" s="284"/>
    </row>
    <row r="14" spans="1:9" ht="13.5" customHeight="1" x14ac:dyDescent="0.2">
      <c r="A14" s="5"/>
      <c r="B14" s="289" t="s">
        <v>243</v>
      </c>
      <c r="C14" s="289" t="s">
        <v>12</v>
      </c>
      <c r="D14" s="6"/>
      <c r="E14" s="6" t="s">
        <v>9</v>
      </c>
      <c r="F14" s="6" t="s">
        <v>7</v>
      </c>
      <c r="G14" s="6" t="s">
        <v>193</v>
      </c>
      <c r="H14" s="284"/>
      <c r="I14" s="284"/>
    </row>
    <row r="15" spans="1:9" ht="13.5" customHeight="1" x14ac:dyDescent="0.2">
      <c r="A15" s="5"/>
      <c r="B15" s="289" t="s">
        <v>244</v>
      </c>
      <c r="C15" s="289" t="s">
        <v>245</v>
      </c>
      <c r="D15" s="6"/>
      <c r="E15" s="6" t="s">
        <v>133</v>
      </c>
      <c r="F15" s="6" t="s">
        <v>7</v>
      </c>
      <c r="G15" s="6" t="s">
        <v>176</v>
      </c>
      <c r="H15" s="284"/>
      <c r="I15" s="284"/>
    </row>
    <row r="16" spans="1:9" ht="13.5" customHeight="1" x14ac:dyDescent="0.2">
      <c r="A16" s="5"/>
      <c r="B16" s="289" t="s">
        <v>246</v>
      </c>
      <c r="C16" s="289" t="s">
        <v>174</v>
      </c>
      <c r="D16" s="6"/>
      <c r="E16" s="6" t="s">
        <v>6</v>
      </c>
      <c r="F16" s="6" t="s">
        <v>7</v>
      </c>
      <c r="G16" s="6" t="s">
        <v>193</v>
      </c>
      <c r="H16" s="284"/>
      <c r="I16" s="284"/>
    </row>
    <row r="17" spans="1:10" ht="13.5" customHeight="1" x14ac:dyDescent="0.2">
      <c r="A17" s="5"/>
      <c r="B17" s="289" t="s">
        <v>247</v>
      </c>
      <c r="C17" s="289" t="s">
        <v>219</v>
      </c>
      <c r="D17" s="6"/>
      <c r="E17" s="6" t="s">
        <v>6</v>
      </c>
      <c r="F17" s="6" t="s">
        <v>7</v>
      </c>
      <c r="G17" s="6" t="s">
        <v>176</v>
      </c>
      <c r="H17" s="284"/>
      <c r="I17" s="284"/>
    </row>
    <row r="18" spans="1:10" ht="13.5" customHeight="1" x14ac:dyDescent="0.2">
      <c r="A18" s="5"/>
      <c r="B18" s="289" t="s">
        <v>248</v>
      </c>
      <c r="C18" s="289" t="s">
        <v>400</v>
      </c>
      <c r="D18" s="6"/>
      <c r="E18" s="6" t="s">
        <v>6</v>
      </c>
      <c r="F18" s="6" t="s">
        <v>7</v>
      </c>
      <c r="G18" s="6" t="s">
        <v>176</v>
      </c>
      <c r="H18" s="284"/>
      <c r="I18" s="284"/>
    </row>
    <row r="19" spans="1:10" ht="13.5" customHeight="1" x14ac:dyDescent="0.2">
      <c r="A19" s="5"/>
      <c r="B19" s="289" t="s">
        <v>249</v>
      </c>
      <c r="C19" s="289" t="s">
        <v>173</v>
      </c>
      <c r="D19" s="6"/>
      <c r="E19" s="6" t="s">
        <v>6</v>
      </c>
      <c r="F19" s="6" t="s">
        <v>7</v>
      </c>
      <c r="G19" s="6" t="s">
        <v>193</v>
      </c>
      <c r="H19" s="284"/>
      <c r="I19" s="284"/>
    </row>
    <row r="20" spans="1:10" ht="13.5" customHeight="1" x14ac:dyDescent="0.2">
      <c r="A20" s="5"/>
      <c r="B20" s="289" t="s">
        <v>250</v>
      </c>
      <c r="C20" s="289" t="s">
        <v>415</v>
      </c>
      <c r="D20" s="6"/>
      <c r="E20" s="6" t="s">
        <v>14</v>
      </c>
      <c r="F20" s="6" t="s">
        <v>7</v>
      </c>
      <c r="G20" s="6" t="s">
        <v>176</v>
      </c>
      <c r="H20" s="284"/>
      <c r="I20" s="284"/>
    </row>
    <row r="21" spans="1:10" ht="13.5" customHeight="1" x14ac:dyDescent="0.2">
      <c r="A21" s="5"/>
      <c r="B21" s="289" t="s">
        <v>251</v>
      </c>
      <c r="C21" s="289" t="s">
        <v>416</v>
      </c>
      <c r="D21" s="6"/>
      <c r="E21" s="6" t="s">
        <v>14</v>
      </c>
      <c r="F21" s="6" t="s">
        <v>7</v>
      </c>
      <c r="G21" s="6" t="s">
        <v>417</v>
      </c>
      <c r="H21" s="284"/>
      <c r="I21" s="284"/>
    </row>
    <row r="22" spans="1:10" ht="13.5" customHeight="1" x14ac:dyDescent="0.2">
      <c r="A22" s="5"/>
      <c r="B22" s="289" t="s">
        <v>252</v>
      </c>
      <c r="C22" s="340" t="s">
        <v>13</v>
      </c>
      <c r="D22" s="343"/>
      <c r="E22" s="6" t="s">
        <v>6</v>
      </c>
      <c r="F22" s="6" t="s">
        <v>163</v>
      </c>
      <c r="G22" s="6" t="s">
        <v>176</v>
      </c>
      <c r="H22" s="284"/>
      <c r="I22" s="284"/>
    </row>
    <row r="23" spans="1:10" ht="13.5" customHeight="1" x14ac:dyDescent="0.2">
      <c r="A23" s="1"/>
      <c r="B23" s="190"/>
      <c r="C23" s="100"/>
      <c r="D23" s="100"/>
      <c r="E23" s="190"/>
      <c r="F23" s="190"/>
      <c r="G23" s="190"/>
      <c r="H23" s="190"/>
      <c r="I23" s="190"/>
    </row>
    <row r="24" spans="1:10" ht="13.5" customHeight="1" x14ac:dyDescent="0.2">
      <c r="A24" s="1"/>
      <c r="B24" s="393" t="s">
        <v>177</v>
      </c>
      <c r="C24" s="394"/>
      <c r="D24" s="100"/>
      <c r="E24" s="100"/>
      <c r="F24" s="100"/>
      <c r="G24" s="103"/>
      <c r="H24" s="103"/>
      <c r="I24" s="103"/>
    </row>
    <row r="25" spans="1:10" ht="13.5" customHeight="1" x14ac:dyDescent="0.2">
      <c r="A25" s="1"/>
      <c r="B25" s="324" t="s">
        <v>178</v>
      </c>
      <c r="C25" s="286">
        <f>COUNTA(B3:B22)</f>
        <v>20</v>
      </c>
      <c r="D25" s="100"/>
      <c r="E25" s="100"/>
      <c r="F25" s="100"/>
      <c r="G25" s="103"/>
      <c r="H25" s="103"/>
      <c r="I25" s="103"/>
    </row>
    <row r="26" spans="1:10" ht="13.5" customHeight="1" x14ac:dyDescent="0.2">
      <c r="A26" s="1"/>
      <c r="B26" s="285" t="s">
        <v>179</v>
      </c>
      <c r="C26" s="237">
        <f>COUNTA(G3:G22)-C31</f>
        <v>19</v>
      </c>
      <c r="D26" s="100"/>
      <c r="E26" s="100"/>
      <c r="F26" s="100"/>
      <c r="G26" s="103"/>
      <c r="H26" s="103"/>
      <c r="I26" s="103"/>
    </row>
    <row r="27" spans="1:10" ht="13.5" customHeight="1" x14ac:dyDescent="0.2">
      <c r="A27" s="1"/>
      <c r="B27" s="285" t="s">
        <v>180</v>
      </c>
      <c r="C27" s="237">
        <f>COUNTIF(G3:G22, "Win")</f>
        <v>11</v>
      </c>
      <c r="D27" s="100"/>
      <c r="E27" s="100"/>
      <c r="F27" s="100"/>
      <c r="G27" s="103"/>
      <c r="H27" s="103"/>
      <c r="I27" s="103"/>
    </row>
    <row r="28" spans="1:10" ht="13.5" customHeight="1" x14ac:dyDescent="0.2">
      <c r="A28" s="1"/>
      <c r="B28" s="285" t="s">
        <v>181</v>
      </c>
      <c r="C28" s="237">
        <f>COUNTIF(G3:G22, "Loss")</f>
        <v>6</v>
      </c>
      <c r="D28" s="100"/>
      <c r="E28" s="100"/>
      <c r="F28" s="100"/>
      <c r="G28" s="103"/>
      <c r="H28" s="103"/>
      <c r="I28" s="103"/>
    </row>
    <row r="29" spans="1:10" ht="13.5" customHeight="1" x14ac:dyDescent="0.2">
      <c r="A29" s="1"/>
      <c r="B29" s="285" t="s">
        <v>364</v>
      </c>
      <c r="C29" s="237">
        <f>COUNTIF(G3:G22, "Draw")</f>
        <v>1</v>
      </c>
      <c r="D29" s="368"/>
      <c r="E29" s="368"/>
      <c r="F29" s="368"/>
      <c r="G29" s="103"/>
      <c r="H29" s="103"/>
      <c r="I29" s="103"/>
    </row>
    <row r="30" spans="1:10" ht="13.5" customHeight="1" x14ac:dyDescent="0.2">
      <c r="A30" s="1"/>
      <c r="B30" s="285" t="s">
        <v>223</v>
      </c>
      <c r="C30" s="237">
        <f>COUNTIF(G3:G22, "Abandoned")</f>
        <v>1</v>
      </c>
      <c r="D30" s="100"/>
      <c r="E30" s="100"/>
      <c r="F30" s="100"/>
      <c r="G30" s="103"/>
      <c r="H30" s="103"/>
      <c r="I30" s="103"/>
    </row>
    <row r="31" spans="1:10" ht="13.5" customHeight="1" x14ac:dyDescent="0.2">
      <c r="A31" s="1"/>
      <c r="B31" s="287" t="s">
        <v>182</v>
      </c>
      <c r="C31" s="288">
        <f>COUNTIF(G3:G22, "Cancelled")</f>
        <v>1</v>
      </c>
      <c r="D31" s="396"/>
      <c r="E31" s="397"/>
      <c r="F31" s="397"/>
      <c r="G31" s="397"/>
      <c r="H31" s="397"/>
      <c r="I31" s="397"/>
      <c r="J31" s="397"/>
    </row>
    <row r="32" spans="1:10" ht="13.5" customHeight="1" x14ac:dyDescent="0.2">
      <c r="A32" s="5"/>
      <c r="B32" s="100"/>
      <c r="C32" s="100"/>
      <c r="D32" s="100"/>
      <c r="E32" s="100"/>
      <c r="F32" s="100"/>
      <c r="G32" s="103"/>
      <c r="H32" s="103"/>
      <c r="I32" s="103"/>
    </row>
    <row r="33" spans="1:9" ht="13.5" customHeight="1" x14ac:dyDescent="0.2">
      <c r="A33" s="5"/>
      <c r="B33" s="191" t="s">
        <v>16</v>
      </c>
      <c r="C33" s="100"/>
      <c r="D33" s="100"/>
      <c r="E33" s="100"/>
      <c r="F33" s="100"/>
      <c r="G33" s="103"/>
      <c r="H33" s="103"/>
      <c r="I33" s="103"/>
    </row>
    <row r="34" spans="1:9" ht="13.5" customHeight="1" x14ac:dyDescent="0.2">
      <c r="A34" s="5"/>
      <c r="B34" s="192" t="s">
        <v>253</v>
      </c>
      <c r="C34" s="193" t="s">
        <v>171</v>
      </c>
      <c r="D34" s="193"/>
      <c r="E34" s="193"/>
      <c r="F34" s="100"/>
      <c r="G34" s="100"/>
      <c r="H34" s="189"/>
      <c r="I34" s="103"/>
    </row>
    <row r="35" spans="1:9" ht="13.5" customHeight="1" x14ac:dyDescent="0.25">
      <c r="A35" s="8"/>
      <c r="B35" s="195" t="s">
        <v>254</v>
      </c>
      <c r="C35" s="248" t="s">
        <v>17</v>
      </c>
      <c r="D35" s="248"/>
      <c r="E35" s="100"/>
      <c r="F35" s="100"/>
      <c r="G35" s="100"/>
      <c r="H35" s="189"/>
      <c r="I35" s="103"/>
    </row>
    <row r="36" spans="1:9" x14ac:dyDescent="0.2">
      <c r="B36" s="195" t="s">
        <v>255</v>
      </c>
      <c r="C36" s="395" t="s">
        <v>18</v>
      </c>
      <c r="D36" s="395"/>
      <c r="E36" s="395"/>
      <c r="F36" s="100"/>
      <c r="G36" s="86"/>
      <c r="H36" s="86"/>
      <c r="I36" s="103"/>
    </row>
    <row r="37" spans="1:9" x14ac:dyDescent="0.2">
      <c r="B37" s="194">
        <v>42594</v>
      </c>
      <c r="C37" s="395" t="s">
        <v>256</v>
      </c>
      <c r="D37" s="395"/>
      <c r="E37" s="395"/>
      <c r="F37" s="395"/>
      <c r="G37" s="104"/>
      <c r="H37" s="103"/>
      <c r="I37" s="103"/>
    </row>
    <row r="38" spans="1:9" x14ac:dyDescent="0.2">
      <c r="B38" s="194"/>
      <c r="C38" s="395"/>
      <c r="D38" s="395"/>
      <c r="E38" s="395"/>
      <c r="F38" s="103"/>
      <c r="G38" s="103"/>
      <c r="H38" s="103"/>
      <c r="I38" s="103"/>
    </row>
    <row r="39" spans="1:9" x14ac:dyDescent="0.2">
      <c r="B39" s="188"/>
      <c r="C39" s="196"/>
      <c r="D39" s="196"/>
      <c r="E39" s="103"/>
      <c r="F39" s="103"/>
      <c r="G39" s="103"/>
      <c r="H39" s="103"/>
      <c r="I39" s="103"/>
    </row>
    <row r="40" spans="1:9" x14ac:dyDescent="0.2">
      <c r="B40" s="188"/>
      <c r="C40" s="196"/>
      <c r="D40" s="196"/>
      <c r="E40" s="103"/>
      <c r="F40" s="103"/>
      <c r="G40" s="103"/>
      <c r="H40" s="103"/>
      <c r="I40" s="103"/>
    </row>
    <row r="41" spans="1:9" x14ac:dyDescent="0.2">
      <c r="B41" s="188"/>
      <c r="C41" s="196"/>
      <c r="D41" s="196"/>
      <c r="E41" s="103"/>
      <c r="F41" s="103"/>
      <c r="G41" s="103"/>
      <c r="H41" s="103"/>
      <c r="I41" s="103"/>
    </row>
    <row r="42" spans="1:9" x14ac:dyDescent="0.2">
      <c r="B42" s="188"/>
      <c r="C42" s="196"/>
      <c r="D42" s="196"/>
      <c r="E42" s="103"/>
      <c r="F42" s="103"/>
      <c r="G42" s="103"/>
      <c r="H42" s="103"/>
      <c r="I42" s="103"/>
    </row>
    <row r="43" spans="1:9" x14ac:dyDescent="0.2">
      <c r="B43" s="188"/>
      <c r="C43" s="196"/>
      <c r="D43" s="196"/>
      <c r="E43" s="103"/>
      <c r="F43" s="103"/>
      <c r="G43" s="103"/>
      <c r="H43" s="103"/>
      <c r="I43" s="103"/>
    </row>
    <row r="44" spans="1:9" x14ac:dyDescent="0.2">
      <c r="B44" s="103"/>
      <c r="C44" s="103"/>
      <c r="D44" s="103"/>
      <c r="E44" s="103"/>
      <c r="F44" s="103"/>
      <c r="G44" s="103"/>
      <c r="H44" s="103"/>
      <c r="I44" s="103"/>
    </row>
    <row r="45" spans="1:9" x14ac:dyDescent="0.2">
      <c r="I45" s="103"/>
    </row>
  </sheetData>
  <mergeCells count="5">
    <mergeCell ref="B24:C24"/>
    <mergeCell ref="C38:E38"/>
    <mergeCell ref="C36:E36"/>
    <mergeCell ref="C37:F37"/>
    <mergeCell ref="D31:J31"/>
  </mergeCells>
  <phoneticPr fontId="9" type="noConversion"/>
  <pageMargins left="0" right="0" top="0.39370078740157483" bottom="0" header="0" footer="0"/>
  <pageSetup paperSize="9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D243"/>
  <sheetViews>
    <sheetView showRowColHeaders="0" zoomScaleNormal="100" workbookViewId="0">
      <selection activeCell="A302" sqref="A302"/>
    </sheetView>
  </sheetViews>
  <sheetFormatPr defaultRowHeight="12.6" customHeight="1" x14ac:dyDescent="0.2"/>
  <cols>
    <col min="1" max="1" width="2.7109375" style="16" customWidth="1"/>
    <col min="2" max="2" width="1.85546875" style="16" customWidth="1"/>
    <col min="3" max="3" width="9.85546875" style="16" customWidth="1"/>
    <col min="4" max="4" width="8.7109375" style="16" customWidth="1"/>
    <col min="5" max="5" width="9.85546875" style="16" customWidth="1"/>
    <col min="6" max="6" width="16.7109375" style="16" customWidth="1"/>
    <col min="7" max="7" width="2.7109375" style="39" customWidth="1"/>
    <col min="8" max="8" width="1.85546875" style="16" customWidth="1"/>
    <col min="9" max="9" width="9.85546875" style="16" customWidth="1"/>
    <col min="10" max="10" width="8.7109375" style="16" customWidth="1"/>
    <col min="11" max="11" width="9.85546875" style="16" customWidth="1"/>
    <col min="12" max="12" width="16.7109375" style="16" customWidth="1"/>
    <col min="13" max="13" width="1.85546875" style="16" customWidth="1"/>
    <col min="14" max="16" width="7" style="16" customWidth="1"/>
    <col min="17" max="17" width="12.140625" style="16" customWidth="1"/>
    <col min="18" max="16384" width="9.140625" style="16"/>
  </cols>
  <sheetData>
    <row r="2" spans="1:30" ht="12.6" customHeight="1" x14ac:dyDescent="0.2">
      <c r="B2" s="400" t="s">
        <v>183</v>
      </c>
      <c r="C2" s="401"/>
      <c r="D2" s="402"/>
    </row>
    <row r="3" spans="1:30" ht="12.6" customHeight="1" x14ac:dyDescent="0.2">
      <c r="B3" s="291"/>
      <c r="C3" s="327" t="s">
        <v>178</v>
      </c>
      <c r="D3" s="325">
        <f>Fixtures!C25</f>
        <v>20</v>
      </c>
    </row>
    <row r="4" spans="1:30" ht="12.6" customHeight="1" x14ac:dyDescent="0.2">
      <c r="B4" s="292"/>
      <c r="C4" s="323" t="s">
        <v>179</v>
      </c>
      <c r="D4" s="326">
        <f>Fixtures!C26</f>
        <v>19</v>
      </c>
    </row>
    <row r="5" spans="1:30" ht="12.6" customHeight="1" x14ac:dyDescent="0.2">
      <c r="B5" s="292"/>
      <c r="C5" s="323" t="s">
        <v>180</v>
      </c>
      <c r="D5" s="326">
        <f>Fixtures!C27</f>
        <v>11</v>
      </c>
    </row>
    <row r="6" spans="1:30" ht="12.6" customHeight="1" x14ac:dyDescent="0.2">
      <c r="B6" s="292"/>
      <c r="C6" s="323" t="s">
        <v>181</v>
      </c>
      <c r="D6" s="326">
        <f>Fixtures!C28</f>
        <v>6</v>
      </c>
    </row>
    <row r="7" spans="1:30" ht="12.6" customHeight="1" x14ac:dyDescent="0.2">
      <c r="B7" s="292"/>
      <c r="C7" s="323" t="s">
        <v>223</v>
      </c>
      <c r="D7" s="237">
        <f>Fixtures!C30</f>
        <v>1</v>
      </c>
    </row>
    <row r="8" spans="1:30" ht="12.6" customHeight="1" x14ac:dyDescent="0.2">
      <c r="B8" s="293"/>
      <c r="C8" s="328" t="s">
        <v>182</v>
      </c>
      <c r="D8" s="329">
        <f>Fixtures!C31</f>
        <v>1</v>
      </c>
    </row>
    <row r="10" spans="1:30" ht="13.5" customHeight="1" x14ac:dyDescent="0.2">
      <c r="A10" s="2"/>
      <c r="B10" s="185"/>
      <c r="C10" s="186" t="str">
        <f>Fixtures!B3</f>
        <v>Sun 24 Apr</v>
      </c>
      <c r="D10" s="186"/>
      <c r="E10" s="17" t="str">
        <f>Fixtures!E3</f>
        <v>1.00 pm</v>
      </c>
      <c r="F10" s="18" t="str">
        <f>Fixtures!F3</f>
        <v>40 overs a side</v>
      </c>
      <c r="G10" s="33"/>
      <c r="M10" s="19"/>
      <c r="N10" s="20"/>
      <c r="O10" s="20"/>
      <c r="P10" s="21"/>
      <c r="Q10" s="22"/>
      <c r="S10" s="12"/>
      <c r="T10" s="12"/>
      <c r="U10" s="14"/>
      <c r="V10" s="12"/>
      <c r="W10" s="12"/>
      <c r="X10" s="12"/>
      <c r="Y10" s="12"/>
      <c r="Z10" s="15"/>
      <c r="AA10" s="15"/>
      <c r="AB10" s="12"/>
      <c r="AC10" s="12"/>
      <c r="AD10" s="12"/>
    </row>
    <row r="11" spans="1:30" ht="13.5" customHeight="1" x14ac:dyDescent="0.2">
      <c r="A11" s="2"/>
      <c r="B11" s="260"/>
      <c r="C11" s="308" t="str">
        <f>Fixtures!C3</f>
        <v>Highgate</v>
      </c>
      <c r="D11" s="309"/>
      <c r="E11" s="309" t="s">
        <v>278</v>
      </c>
      <c r="F11" s="313" t="s">
        <v>194</v>
      </c>
      <c r="G11" s="2"/>
      <c r="M11" s="19"/>
      <c r="N11" s="13"/>
      <c r="O11" s="13"/>
      <c r="P11" s="13"/>
      <c r="Q11" s="13"/>
      <c r="S11" s="12"/>
      <c r="T11" s="12"/>
      <c r="U11" s="10"/>
      <c r="V11" s="10"/>
      <c r="W11" s="10"/>
      <c r="X11" s="10"/>
      <c r="Y11" s="10"/>
      <c r="Z11" s="10"/>
      <c r="AA11" s="10"/>
      <c r="AB11" s="12"/>
      <c r="AC11" s="12"/>
      <c r="AD11" s="12"/>
    </row>
    <row r="12" spans="1:30" ht="13.5" customHeight="1" x14ac:dyDescent="0.2">
      <c r="A12" s="2"/>
      <c r="B12" s="254"/>
      <c r="C12" s="255" t="s">
        <v>150</v>
      </c>
      <c r="D12" s="311"/>
      <c r="E12" s="255" t="s">
        <v>279</v>
      </c>
      <c r="F12" s="312" t="s">
        <v>216</v>
      </c>
      <c r="G12" s="2"/>
      <c r="M12" s="19"/>
      <c r="N12" s="13"/>
      <c r="O12" s="13"/>
      <c r="P12" s="13"/>
      <c r="Q12" s="13"/>
      <c r="S12" s="12"/>
      <c r="T12" s="12"/>
      <c r="U12" s="10"/>
      <c r="V12" s="10"/>
      <c r="W12" s="10"/>
      <c r="X12" s="10"/>
      <c r="Y12" s="10"/>
      <c r="Z12" s="10"/>
      <c r="AA12" s="10"/>
      <c r="AB12" s="12"/>
      <c r="AC12" s="12"/>
      <c r="AD12" s="12"/>
    </row>
    <row r="13" spans="1:30" ht="13.5" customHeight="1" x14ac:dyDescent="0.2">
      <c r="A13" s="7"/>
      <c r="B13" s="251"/>
      <c r="C13" s="252" t="s">
        <v>19</v>
      </c>
      <c r="D13" s="257"/>
      <c r="E13" s="252" t="s">
        <v>20</v>
      </c>
      <c r="F13" s="250"/>
      <c r="G13" s="2"/>
      <c r="M13" s="19"/>
      <c r="N13" s="13"/>
      <c r="O13" s="13"/>
      <c r="P13" s="13"/>
      <c r="Q13" s="13"/>
      <c r="S13" s="12"/>
      <c r="T13" s="12"/>
      <c r="U13" s="10"/>
      <c r="V13" s="10"/>
      <c r="W13" s="10"/>
      <c r="X13" s="10"/>
      <c r="Y13" s="10"/>
      <c r="Z13" s="10"/>
      <c r="AA13" s="10"/>
      <c r="AB13" s="12"/>
      <c r="AC13" s="12"/>
      <c r="AD13" s="12"/>
    </row>
    <row r="14" spans="1:30" ht="13.5" customHeight="1" x14ac:dyDescent="0.2">
      <c r="A14" s="2"/>
      <c r="B14" s="251"/>
      <c r="C14" s="249" t="s">
        <v>280</v>
      </c>
      <c r="D14" s="256">
        <v>34</v>
      </c>
      <c r="E14" s="249" t="s">
        <v>226</v>
      </c>
      <c r="F14" s="250" t="s">
        <v>283</v>
      </c>
      <c r="G14" s="7"/>
      <c r="M14" s="19"/>
      <c r="N14" s="13"/>
      <c r="O14" s="13"/>
      <c r="P14" s="13"/>
      <c r="Q14" s="13"/>
      <c r="S14" s="12"/>
      <c r="T14" s="12"/>
      <c r="U14" s="10"/>
      <c r="V14" s="10"/>
      <c r="W14" s="10"/>
      <c r="X14" s="10"/>
      <c r="Y14" s="10"/>
      <c r="Z14" s="10"/>
      <c r="AA14" s="10"/>
      <c r="AB14" s="12"/>
      <c r="AC14" s="12"/>
      <c r="AD14" s="12"/>
    </row>
    <row r="15" spans="1:30" ht="13.5" customHeight="1" x14ac:dyDescent="0.2">
      <c r="A15" s="2"/>
      <c r="B15" s="251"/>
      <c r="C15" s="249" t="s">
        <v>196</v>
      </c>
      <c r="D15" s="256" t="s">
        <v>281</v>
      </c>
      <c r="E15" s="249" t="s">
        <v>213</v>
      </c>
      <c r="F15" s="250" t="s">
        <v>284</v>
      </c>
      <c r="G15" s="2"/>
      <c r="M15" s="19"/>
      <c r="N15" s="13"/>
      <c r="O15" s="13"/>
      <c r="P15" s="13"/>
      <c r="Q15" s="13"/>
      <c r="S15" s="12"/>
      <c r="T15" s="12"/>
      <c r="U15" s="10"/>
      <c r="V15" s="10"/>
      <c r="W15" s="10"/>
      <c r="X15" s="10"/>
      <c r="Y15" s="10"/>
      <c r="Z15" s="10"/>
      <c r="AA15" s="10"/>
      <c r="AB15" s="12"/>
      <c r="AC15" s="12"/>
      <c r="AD15" s="12"/>
    </row>
    <row r="16" spans="1:30" ht="13.5" customHeight="1" x14ac:dyDescent="0.2">
      <c r="A16" s="2"/>
      <c r="B16" s="251"/>
      <c r="C16" s="249" t="s">
        <v>215</v>
      </c>
      <c r="D16" s="256" t="s">
        <v>282</v>
      </c>
      <c r="E16" s="249" t="s">
        <v>280</v>
      </c>
      <c r="F16" s="250" t="s">
        <v>285</v>
      </c>
      <c r="G16" s="2"/>
      <c r="M16" s="19"/>
      <c r="N16" s="13"/>
      <c r="O16" s="13"/>
      <c r="P16" s="13"/>
      <c r="Q16" s="13"/>
      <c r="S16" s="12"/>
      <c r="T16" s="12"/>
      <c r="U16" s="10"/>
      <c r="V16" s="10"/>
      <c r="W16" s="10"/>
      <c r="X16" s="10"/>
      <c r="Y16" s="10"/>
      <c r="Z16" s="10"/>
      <c r="AA16" s="10"/>
      <c r="AB16" s="12"/>
      <c r="AC16" s="12"/>
      <c r="AD16" s="12"/>
    </row>
    <row r="17" spans="1:30" ht="13.5" customHeight="1" x14ac:dyDescent="0.2">
      <c r="A17" s="2"/>
      <c r="B17" s="251"/>
      <c r="C17" s="26" t="s">
        <v>202</v>
      </c>
      <c r="D17" s="252"/>
      <c r="E17" s="252"/>
      <c r="F17" s="253"/>
      <c r="G17" s="2"/>
      <c r="M17" s="19"/>
      <c r="N17" s="13"/>
      <c r="O17" s="13"/>
      <c r="P17" s="13"/>
      <c r="Q17" s="13"/>
      <c r="R17" s="12"/>
      <c r="S17" s="12"/>
      <c r="T17" s="12"/>
      <c r="U17" s="10"/>
      <c r="V17" s="10"/>
      <c r="W17" s="10"/>
      <c r="X17" s="10"/>
      <c r="Y17" s="10"/>
      <c r="Z17" s="10"/>
      <c r="AA17" s="10"/>
      <c r="AB17" s="12"/>
      <c r="AC17" s="12"/>
      <c r="AD17" s="12"/>
    </row>
    <row r="18" spans="1:30" ht="13.5" customHeight="1" x14ac:dyDescent="0.2">
      <c r="A18" s="2"/>
      <c r="B18" s="251"/>
      <c r="C18" s="403" t="s">
        <v>286</v>
      </c>
      <c r="D18" s="403"/>
      <c r="E18" s="403"/>
      <c r="F18" s="404"/>
      <c r="G18" s="2"/>
      <c r="M18" s="19"/>
      <c r="N18" s="13"/>
      <c r="O18" s="13"/>
      <c r="P18" s="13"/>
      <c r="Q18" s="13"/>
      <c r="S18" s="12"/>
      <c r="T18" s="12"/>
      <c r="U18" s="10"/>
      <c r="V18" s="10"/>
      <c r="W18" s="10"/>
      <c r="X18" s="10"/>
      <c r="Y18" s="10"/>
      <c r="Z18" s="10"/>
      <c r="AA18" s="10"/>
      <c r="AB18" s="12"/>
      <c r="AC18" s="12"/>
      <c r="AD18" s="12"/>
    </row>
    <row r="19" spans="1:30" ht="13.5" customHeight="1" x14ac:dyDescent="0.2">
      <c r="A19" s="2"/>
      <c r="B19" s="251"/>
      <c r="C19" s="252" t="s">
        <v>21</v>
      </c>
      <c r="D19" s="252"/>
      <c r="E19" s="252" t="s">
        <v>4</v>
      </c>
      <c r="F19" s="300"/>
      <c r="G19" s="2"/>
      <c r="M19" s="19"/>
      <c r="N19" s="13"/>
      <c r="O19" s="13"/>
      <c r="P19" s="13"/>
      <c r="Q19" s="13"/>
      <c r="S19" s="12"/>
      <c r="T19" s="12"/>
      <c r="U19" s="10"/>
      <c r="V19" s="10"/>
      <c r="W19" s="10"/>
      <c r="X19" s="10"/>
      <c r="Y19" s="10"/>
      <c r="Z19" s="10"/>
      <c r="AA19" s="10"/>
      <c r="AB19" s="12"/>
      <c r="AC19" s="12"/>
      <c r="AD19" s="12"/>
    </row>
    <row r="20" spans="1:30" ht="13.5" customHeight="1" x14ac:dyDescent="0.2">
      <c r="A20" s="7"/>
      <c r="B20" s="254"/>
      <c r="C20" s="255" t="s">
        <v>175</v>
      </c>
      <c r="D20" s="255"/>
      <c r="E20" s="255" t="str">
        <f>Fixtures!G3</f>
        <v>Win</v>
      </c>
      <c r="F20" s="28"/>
      <c r="G20" s="2"/>
      <c r="M20" s="19"/>
      <c r="N20" s="13"/>
      <c r="O20" s="13"/>
      <c r="P20" s="13"/>
      <c r="Q20" s="13"/>
      <c r="S20" s="12"/>
      <c r="T20" s="12"/>
      <c r="U20" s="10"/>
      <c r="V20" s="10"/>
      <c r="W20" s="10"/>
      <c r="X20" s="10"/>
      <c r="Y20" s="10"/>
      <c r="Z20" s="10"/>
      <c r="AA20" s="10"/>
      <c r="AB20" s="12"/>
      <c r="AC20" s="12"/>
      <c r="AD20" s="12"/>
    </row>
    <row r="21" spans="1:30" ht="13.5" customHeight="1" x14ac:dyDescent="0.2">
      <c r="A21" s="2"/>
      <c r="B21" s="29"/>
      <c r="C21" s="29"/>
      <c r="D21" s="29"/>
      <c r="E21" s="29"/>
      <c r="F21" s="29"/>
      <c r="G21" s="7"/>
      <c r="M21" s="19"/>
      <c r="N21" s="13"/>
      <c r="O21" s="13"/>
      <c r="P21" s="13"/>
      <c r="Q21" s="13"/>
      <c r="S21" s="12"/>
      <c r="T21" s="12"/>
      <c r="U21" s="10"/>
      <c r="V21" s="10"/>
      <c r="W21" s="10"/>
      <c r="X21" s="10"/>
      <c r="Y21" s="10"/>
      <c r="Z21" s="10"/>
      <c r="AA21" s="10"/>
      <c r="AB21" s="12"/>
      <c r="AC21" s="12"/>
      <c r="AD21" s="12"/>
    </row>
    <row r="22" spans="1:30" ht="13.5" customHeight="1" x14ac:dyDescent="0.2">
      <c r="A22" s="2"/>
      <c r="B22" s="185"/>
      <c r="C22" s="186" t="str">
        <f>Fixtures!B4</f>
        <v>Sun 01 May</v>
      </c>
      <c r="D22" s="186"/>
      <c r="E22" s="17" t="str">
        <f>Fixtures!E4</f>
        <v>1.00 pm</v>
      </c>
      <c r="F22" s="18" t="str">
        <f>Fixtures!F4</f>
        <v>45 overs a side</v>
      </c>
      <c r="M22" s="19"/>
      <c r="N22" s="13"/>
      <c r="O22" s="13"/>
      <c r="P22" s="13"/>
      <c r="Q22" s="13"/>
      <c r="S22" s="12"/>
      <c r="T22" s="12"/>
      <c r="U22" s="10"/>
      <c r="V22" s="10"/>
      <c r="W22" s="10"/>
      <c r="X22" s="10"/>
      <c r="Y22" s="10"/>
      <c r="Z22" s="10"/>
      <c r="AA22" s="10"/>
      <c r="AB22" s="12"/>
      <c r="AC22" s="12"/>
      <c r="AD22" s="12"/>
    </row>
    <row r="23" spans="1:30" ht="13.5" customHeight="1" x14ac:dyDescent="0.2">
      <c r="A23" s="2"/>
      <c r="B23" s="260"/>
      <c r="C23" s="338" t="str">
        <f>Fixtures!C4</f>
        <v>Harrow St. Mary's</v>
      </c>
      <c r="D23" s="309"/>
      <c r="E23" s="309">
        <v>190</v>
      </c>
      <c r="F23" s="313" t="s">
        <v>212</v>
      </c>
      <c r="M23" s="19"/>
      <c r="N23" s="13"/>
      <c r="O23" s="13"/>
      <c r="P23" s="13"/>
      <c r="Q23" s="13"/>
      <c r="S23" s="12"/>
      <c r="T23" s="12"/>
      <c r="U23" s="10"/>
      <c r="V23" s="10"/>
      <c r="W23" s="10"/>
      <c r="X23" s="10"/>
      <c r="Y23" s="10"/>
      <c r="Z23" s="10"/>
      <c r="AA23" s="10"/>
      <c r="AB23" s="12"/>
      <c r="AC23" s="12"/>
      <c r="AD23" s="12"/>
    </row>
    <row r="24" spans="1:30" ht="13.5" customHeight="1" x14ac:dyDescent="0.2">
      <c r="A24" s="2"/>
      <c r="B24" s="254"/>
      <c r="C24" s="255" t="s">
        <v>150</v>
      </c>
      <c r="D24" s="311"/>
      <c r="E24" s="255" t="s">
        <v>287</v>
      </c>
      <c r="F24" s="312" t="s">
        <v>288</v>
      </c>
      <c r="M24" s="19"/>
      <c r="N24" s="13"/>
      <c r="O24" s="13"/>
      <c r="P24" s="13"/>
      <c r="Q24" s="13"/>
      <c r="S24" s="12"/>
      <c r="T24" s="12"/>
      <c r="U24" s="10"/>
      <c r="V24" s="10"/>
      <c r="W24" s="10"/>
      <c r="X24" s="10"/>
      <c r="Y24" s="10"/>
      <c r="Z24" s="10"/>
      <c r="AA24" s="10"/>
      <c r="AB24" s="12"/>
      <c r="AC24" s="12"/>
      <c r="AD24" s="12"/>
    </row>
    <row r="25" spans="1:30" ht="13.5" customHeight="1" x14ac:dyDescent="0.2">
      <c r="A25" s="2"/>
      <c r="B25" s="251"/>
      <c r="C25" s="252" t="s">
        <v>19</v>
      </c>
      <c r="D25" s="257"/>
      <c r="E25" s="252" t="s">
        <v>20</v>
      </c>
      <c r="F25" s="250"/>
      <c r="M25" s="19"/>
      <c r="N25" s="13"/>
      <c r="O25" s="13"/>
      <c r="P25" s="13"/>
      <c r="Q25" s="13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</row>
    <row r="26" spans="1:30" ht="13.5" customHeight="1" x14ac:dyDescent="0.2">
      <c r="A26" s="2"/>
      <c r="B26" s="251"/>
      <c r="C26" s="354" t="s">
        <v>195</v>
      </c>
      <c r="D26" s="256">
        <v>44</v>
      </c>
      <c r="E26" s="354" t="s">
        <v>291</v>
      </c>
      <c r="F26" s="250" t="s">
        <v>293</v>
      </c>
      <c r="M26" s="19"/>
      <c r="N26" s="13"/>
      <c r="O26" s="13"/>
      <c r="P26" s="13"/>
      <c r="Q26" s="13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</row>
    <row r="27" spans="1:30" ht="13.5" customHeight="1" x14ac:dyDescent="0.2">
      <c r="A27" s="2"/>
      <c r="B27" s="251"/>
      <c r="C27" s="354" t="s">
        <v>175</v>
      </c>
      <c r="D27" s="256">
        <v>34</v>
      </c>
      <c r="E27" s="354" t="s">
        <v>220</v>
      </c>
      <c r="F27" s="250" t="s">
        <v>294</v>
      </c>
      <c r="M27" s="19"/>
      <c r="N27" s="13"/>
      <c r="O27" s="13"/>
      <c r="P27" s="13"/>
      <c r="Q27" s="13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</row>
    <row r="28" spans="1:30" ht="13.5" customHeight="1" x14ac:dyDescent="0.2">
      <c r="A28" s="2"/>
      <c r="B28" s="251"/>
      <c r="C28" s="354" t="s">
        <v>291</v>
      </c>
      <c r="D28" s="256" t="s">
        <v>292</v>
      </c>
      <c r="E28" s="354" t="s">
        <v>295</v>
      </c>
      <c r="F28" s="250" t="s">
        <v>296</v>
      </c>
      <c r="M28" s="19"/>
      <c r="N28" s="13"/>
      <c r="O28" s="13"/>
      <c r="P28" s="13"/>
      <c r="Q28" s="13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</row>
    <row r="29" spans="1:30" ht="13.5" customHeight="1" x14ac:dyDescent="0.2">
      <c r="A29" s="2"/>
      <c r="B29" s="251"/>
      <c r="C29" s="26" t="s">
        <v>289</v>
      </c>
      <c r="D29" s="252"/>
      <c r="E29" s="252"/>
      <c r="F29" s="253"/>
      <c r="M29" s="19"/>
      <c r="N29" s="13"/>
      <c r="O29" s="13"/>
      <c r="P29" s="13"/>
      <c r="Q29" s="13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</row>
    <row r="30" spans="1:30" ht="13.5" customHeight="1" x14ac:dyDescent="0.2">
      <c r="A30" s="2"/>
      <c r="B30" s="251"/>
      <c r="C30" s="403" t="s">
        <v>290</v>
      </c>
      <c r="D30" s="403"/>
      <c r="E30" s="403"/>
      <c r="F30" s="404"/>
      <c r="M30" s="19"/>
      <c r="N30" s="13"/>
      <c r="O30" s="13"/>
      <c r="P30" s="13"/>
      <c r="Q30" s="13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</row>
    <row r="31" spans="1:30" ht="13.5" customHeight="1" x14ac:dyDescent="0.2">
      <c r="A31" s="2"/>
      <c r="B31" s="251"/>
      <c r="C31" s="252" t="s">
        <v>21</v>
      </c>
      <c r="D31" s="252"/>
      <c r="E31" s="252" t="s">
        <v>4</v>
      </c>
      <c r="F31" s="300"/>
      <c r="M31" s="19"/>
      <c r="N31" s="13"/>
      <c r="O31" s="13"/>
      <c r="P31" s="13"/>
      <c r="Q31" s="13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</row>
    <row r="32" spans="1:30" ht="13.5" customHeight="1" x14ac:dyDescent="0.2">
      <c r="A32" s="2"/>
      <c r="B32" s="254"/>
      <c r="C32" s="255" t="s">
        <v>175</v>
      </c>
      <c r="D32" s="255"/>
      <c r="E32" s="255" t="str">
        <f>Fixtures!G4</f>
        <v>Loss</v>
      </c>
      <c r="F32" s="28"/>
      <c r="M32" s="19"/>
      <c r="N32" s="31"/>
      <c r="O32" s="32"/>
      <c r="P32" s="32"/>
      <c r="Q32" s="31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</row>
    <row r="33" spans="1:30" ht="13.5" customHeight="1" x14ac:dyDescent="0.2">
      <c r="A33" s="2"/>
      <c r="B33" s="29"/>
      <c r="C33" s="29"/>
      <c r="D33" s="29"/>
      <c r="E33" s="29"/>
      <c r="F33" s="29"/>
      <c r="M33" s="19"/>
      <c r="N33" s="31"/>
      <c r="O33" s="32"/>
      <c r="P33" s="32"/>
      <c r="Q33" s="33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</row>
    <row r="34" spans="1:30" ht="13.5" customHeight="1" x14ac:dyDescent="0.2">
      <c r="A34" s="2"/>
      <c r="B34" s="185"/>
      <c r="C34" s="361" t="str">
        <f>Fixtures!B5</f>
        <v>Sun 08 May</v>
      </c>
      <c r="D34" s="186"/>
      <c r="E34" s="17" t="str">
        <f>Fixtures!E5</f>
        <v>1.00 pm</v>
      </c>
      <c r="F34" s="18" t="str">
        <f>Fixtures!F5</f>
        <v>40 overs a side</v>
      </c>
      <c r="M34" s="19"/>
      <c r="N34" s="13"/>
      <c r="O34" s="13"/>
      <c r="P34" s="13"/>
      <c r="Q34" s="13"/>
      <c r="S34" s="12"/>
      <c r="T34" s="12"/>
      <c r="U34" s="10"/>
      <c r="V34" s="10"/>
      <c r="W34" s="10"/>
      <c r="X34" s="10"/>
      <c r="Y34" s="10"/>
      <c r="Z34" s="10"/>
      <c r="AA34" s="10"/>
      <c r="AB34" s="12"/>
      <c r="AC34" s="12"/>
      <c r="AD34" s="12"/>
    </row>
    <row r="35" spans="1:30" ht="13.5" customHeight="1" x14ac:dyDescent="0.2">
      <c r="A35" s="2"/>
      <c r="B35" s="260"/>
      <c r="C35" s="338" t="s">
        <v>150</v>
      </c>
      <c r="D35" s="309"/>
      <c r="E35" s="309" t="s">
        <v>298</v>
      </c>
      <c r="F35" s="313" t="s">
        <v>194</v>
      </c>
      <c r="M35" s="19"/>
      <c r="N35" s="13"/>
      <c r="O35" s="13"/>
      <c r="P35" s="13"/>
      <c r="Q35" s="13"/>
      <c r="S35" s="12"/>
      <c r="T35" s="12"/>
      <c r="U35" s="10"/>
      <c r="V35" s="10"/>
      <c r="W35" s="10"/>
      <c r="X35" s="10"/>
      <c r="Y35" s="10"/>
      <c r="Z35" s="10"/>
      <c r="AA35" s="10"/>
      <c r="AB35" s="12"/>
      <c r="AC35" s="12"/>
      <c r="AD35" s="12"/>
    </row>
    <row r="36" spans="1:30" ht="13.5" customHeight="1" x14ac:dyDescent="0.2">
      <c r="A36" s="2"/>
      <c r="B36" s="254"/>
      <c r="C36" s="336" t="str">
        <f>Fixtures!C5</f>
        <v>Bessborough</v>
      </c>
      <c r="D36" s="311"/>
      <c r="E36" s="255" t="s">
        <v>299</v>
      </c>
      <c r="F36" s="312" t="s">
        <v>194</v>
      </c>
      <c r="M36" s="19"/>
      <c r="N36" s="13"/>
      <c r="O36" s="13"/>
      <c r="P36" s="13"/>
      <c r="Q36" s="13"/>
      <c r="S36" s="12"/>
      <c r="T36" s="12"/>
      <c r="U36" s="10"/>
      <c r="V36" s="10"/>
      <c r="W36" s="10"/>
      <c r="X36" s="10"/>
      <c r="Y36" s="10"/>
      <c r="Z36" s="10"/>
      <c r="AA36" s="10"/>
      <c r="AB36" s="12"/>
      <c r="AC36" s="12"/>
      <c r="AD36" s="12"/>
    </row>
    <row r="37" spans="1:30" ht="13.5" customHeight="1" x14ac:dyDescent="0.2">
      <c r="A37" s="2"/>
      <c r="B37" s="251"/>
      <c r="C37" s="252" t="s">
        <v>19</v>
      </c>
      <c r="D37" s="257"/>
      <c r="E37" s="252" t="s">
        <v>20</v>
      </c>
      <c r="F37" s="250"/>
      <c r="M37" s="19"/>
      <c r="N37" s="13"/>
      <c r="O37" s="13"/>
      <c r="P37" s="13"/>
      <c r="Q37" s="13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</row>
    <row r="38" spans="1:30" ht="13.5" customHeight="1" x14ac:dyDescent="0.2">
      <c r="A38" s="2"/>
      <c r="B38" s="251"/>
      <c r="C38" s="354" t="s">
        <v>214</v>
      </c>
      <c r="D38" s="256">
        <v>55</v>
      </c>
      <c r="E38" s="354" t="s">
        <v>213</v>
      </c>
      <c r="F38" s="250" t="s">
        <v>300</v>
      </c>
      <c r="M38" s="19"/>
      <c r="N38" s="13"/>
      <c r="O38" s="13"/>
      <c r="P38" s="13"/>
      <c r="Q38" s="13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</row>
    <row r="39" spans="1:30" ht="13.5" customHeight="1" x14ac:dyDescent="0.2">
      <c r="A39" s="2"/>
      <c r="B39" s="251"/>
      <c r="C39" s="354" t="s">
        <v>195</v>
      </c>
      <c r="D39" s="256">
        <v>48</v>
      </c>
      <c r="E39" s="354" t="s">
        <v>175</v>
      </c>
      <c r="F39" s="362" t="s">
        <v>301</v>
      </c>
      <c r="M39" s="19"/>
      <c r="N39" s="13"/>
      <c r="O39" s="13"/>
      <c r="P39" s="13"/>
      <c r="Q39" s="13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</row>
    <row r="40" spans="1:30" ht="13.5" customHeight="1" x14ac:dyDescent="0.2">
      <c r="A40" s="2"/>
      <c r="B40" s="251"/>
      <c r="C40" s="354" t="s">
        <v>218</v>
      </c>
      <c r="D40" s="256">
        <v>43</v>
      </c>
      <c r="E40" s="354" t="s">
        <v>280</v>
      </c>
      <c r="F40" s="250" t="s">
        <v>302</v>
      </c>
      <c r="M40" s="19"/>
      <c r="N40" s="13"/>
      <c r="O40" s="13"/>
      <c r="P40" s="13"/>
      <c r="Q40" s="13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</row>
    <row r="41" spans="1:30" ht="13.5" customHeight="1" x14ac:dyDescent="0.2">
      <c r="A41" s="2"/>
      <c r="B41" s="251"/>
      <c r="C41" s="26" t="s">
        <v>217</v>
      </c>
      <c r="D41" s="252"/>
      <c r="E41" s="252"/>
      <c r="F41" s="253"/>
      <c r="M41" s="19"/>
      <c r="N41" s="13"/>
      <c r="O41" s="13"/>
      <c r="P41" s="13"/>
      <c r="Q41" s="13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</row>
    <row r="42" spans="1:30" ht="13.5" customHeight="1" x14ac:dyDescent="0.2">
      <c r="A42" s="2"/>
      <c r="B42" s="251"/>
      <c r="C42" s="403" t="s">
        <v>303</v>
      </c>
      <c r="D42" s="403"/>
      <c r="E42" s="403"/>
      <c r="F42" s="404"/>
      <c r="M42" s="19"/>
      <c r="N42" s="13"/>
      <c r="O42" s="13"/>
      <c r="P42" s="13"/>
      <c r="Q42" s="13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</row>
    <row r="43" spans="1:30" ht="13.5" customHeight="1" x14ac:dyDescent="0.2">
      <c r="A43" s="2"/>
      <c r="B43" s="251"/>
      <c r="C43" s="252" t="s">
        <v>21</v>
      </c>
      <c r="D43" s="252"/>
      <c r="E43" s="252" t="s">
        <v>4</v>
      </c>
      <c r="F43" s="300"/>
      <c r="M43" s="19"/>
      <c r="N43" s="13"/>
      <c r="O43" s="13"/>
      <c r="P43" s="13"/>
      <c r="Q43" s="13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</row>
    <row r="44" spans="1:30" ht="13.5" customHeight="1" x14ac:dyDescent="0.2">
      <c r="A44" s="2"/>
      <c r="B44" s="254"/>
      <c r="C44" s="255" t="s">
        <v>175</v>
      </c>
      <c r="D44" s="255"/>
      <c r="E44" s="255" t="str">
        <f>Fixtures!G5</f>
        <v>Win</v>
      </c>
      <c r="F44" s="28"/>
      <c r="M44" s="19"/>
      <c r="N44" s="31"/>
      <c r="O44" s="32"/>
      <c r="P44" s="32"/>
      <c r="Q44" s="31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</row>
    <row r="45" spans="1:30" ht="13.5" customHeight="1" x14ac:dyDescent="0.2">
      <c r="A45" s="2"/>
      <c r="B45" s="356"/>
      <c r="C45" s="356"/>
      <c r="D45" s="356"/>
      <c r="E45" s="356"/>
      <c r="F45" s="356"/>
      <c r="M45" s="19"/>
      <c r="N45" s="31"/>
      <c r="O45" s="32"/>
      <c r="P45" s="32"/>
      <c r="Q45" s="33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</row>
    <row r="46" spans="1:30" ht="13.5" customHeight="1" x14ac:dyDescent="0.2">
      <c r="A46" s="2"/>
      <c r="B46" s="185"/>
      <c r="C46" s="186" t="str">
        <f>Fixtures!B6</f>
        <v>Sun 15 May</v>
      </c>
      <c r="D46" s="186"/>
      <c r="E46" s="17" t="str">
        <f>Fixtures!E6</f>
        <v>1.30 pm</v>
      </c>
      <c r="F46" s="18" t="str">
        <f>Fixtures!F6</f>
        <v>40 overs a side</v>
      </c>
      <c r="G46" s="30"/>
      <c r="M46" s="19"/>
      <c r="N46" s="20"/>
      <c r="O46" s="13"/>
      <c r="P46" s="32"/>
      <c r="Q46" s="22"/>
    </row>
    <row r="47" spans="1:30" ht="13.5" customHeight="1" x14ac:dyDescent="0.2">
      <c r="A47" s="2"/>
      <c r="B47" s="260"/>
      <c r="C47" s="308" t="s">
        <v>150</v>
      </c>
      <c r="D47" s="261"/>
      <c r="E47" s="309" t="s">
        <v>305</v>
      </c>
      <c r="F47" s="310" t="s">
        <v>194</v>
      </c>
      <c r="G47" s="30"/>
      <c r="M47" s="19"/>
      <c r="N47" s="31"/>
      <c r="O47" s="32"/>
      <c r="P47" s="32"/>
      <c r="Q47" s="31"/>
    </row>
    <row r="48" spans="1:30" ht="13.5" customHeight="1" x14ac:dyDescent="0.2">
      <c r="A48" s="2"/>
      <c r="B48" s="187"/>
      <c r="C48" s="27" t="str">
        <f>Fixtures!C6</f>
        <v>Northwood</v>
      </c>
      <c r="D48" s="27"/>
      <c r="E48" s="255" t="s">
        <v>306</v>
      </c>
      <c r="F48" s="312" t="s">
        <v>194</v>
      </c>
      <c r="G48" s="30"/>
      <c r="M48" s="19"/>
      <c r="N48" s="31"/>
      <c r="O48" s="32"/>
      <c r="P48" s="32"/>
      <c r="Q48" s="31"/>
    </row>
    <row r="49" spans="1:17" ht="13.5" customHeight="1" x14ac:dyDescent="0.2">
      <c r="A49" s="2"/>
      <c r="B49" s="184"/>
      <c r="C49" s="26" t="s">
        <v>19</v>
      </c>
      <c r="D49" s="24"/>
      <c r="E49" s="26" t="s">
        <v>20</v>
      </c>
      <c r="F49" s="25"/>
      <c r="G49" s="30"/>
      <c r="M49" s="19"/>
      <c r="N49" s="35"/>
      <c r="O49" s="32"/>
      <c r="P49" s="32"/>
      <c r="Q49" s="35"/>
    </row>
    <row r="50" spans="1:17" ht="13.5" customHeight="1" x14ac:dyDescent="0.2">
      <c r="A50" s="2"/>
      <c r="B50" s="184"/>
      <c r="C50" s="249" t="s">
        <v>304</v>
      </c>
      <c r="D50" s="256">
        <v>100</v>
      </c>
      <c r="E50" s="249" t="s">
        <v>226</v>
      </c>
      <c r="F50" s="250" t="s">
        <v>307</v>
      </c>
      <c r="G50" s="30"/>
      <c r="M50" s="19"/>
      <c r="N50" s="31"/>
      <c r="O50" s="32"/>
      <c r="P50" s="32"/>
      <c r="Q50" s="31"/>
    </row>
    <row r="51" spans="1:17" ht="13.5" customHeight="1" x14ac:dyDescent="0.2">
      <c r="A51" s="2"/>
      <c r="B51" s="184"/>
      <c r="C51" s="249" t="s">
        <v>195</v>
      </c>
      <c r="D51" s="256">
        <v>65</v>
      </c>
      <c r="E51" s="249" t="s">
        <v>280</v>
      </c>
      <c r="F51" s="250" t="s">
        <v>308</v>
      </c>
      <c r="G51" s="30"/>
      <c r="M51" s="19"/>
      <c r="N51" s="31"/>
      <c r="O51" s="32"/>
      <c r="P51" s="32"/>
      <c r="Q51" s="31"/>
    </row>
    <row r="52" spans="1:17" ht="13.5" customHeight="1" x14ac:dyDescent="0.2">
      <c r="A52" s="2"/>
      <c r="B52" s="184"/>
      <c r="C52" s="249" t="s">
        <v>280</v>
      </c>
      <c r="D52" s="256">
        <v>34</v>
      </c>
      <c r="E52" s="249" t="s">
        <v>196</v>
      </c>
      <c r="F52" s="250" t="s">
        <v>309</v>
      </c>
      <c r="G52" s="30"/>
      <c r="M52" s="19"/>
      <c r="N52" s="31"/>
      <c r="O52" s="32"/>
      <c r="P52" s="32"/>
      <c r="Q52" s="31"/>
    </row>
    <row r="53" spans="1:17" ht="13.5" customHeight="1" x14ac:dyDescent="0.2">
      <c r="A53" s="2"/>
      <c r="B53" s="184"/>
      <c r="C53" s="26" t="s">
        <v>311</v>
      </c>
      <c r="D53" s="24"/>
      <c r="E53" s="24"/>
      <c r="F53" s="25"/>
      <c r="G53" s="30"/>
      <c r="M53" s="19"/>
      <c r="N53" s="31"/>
      <c r="O53" s="32"/>
      <c r="P53" s="32"/>
    </row>
    <row r="54" spans="1:17" ht="13.5" customHeight="1" x14ac:dyDescent="0.2">
      <c r="A54" s="2"/>
      <c r="B54" s="184"/>
      <c r="C54" s="398" t="s">
        <v>310</v>
      </c>
      <c r="D54" s="398"/>
      <c r="E54" s="398"/>
      <c r="F54" s="399"/>
      <c r="G54" s="30"/>
      <c r="M54" s="33"/>
      <c r="N54" s="36"/>
      <c r="O54" s="32"/>
      <c r="P54" s="32"/>
    </row>
    <row r="55" spans="1:17" ht="13.5" customHeight="1" x14ac:dyDescent="0.2">
      <c r="A55" s="2"/>
      <c r="B55" s="184"/>
      <c r="C55" s="26" t="s">
        <v>21</v>
      </c>
      <c r="D55" s="24"/>
      <c r="E55" s="26" t="s">
        <v>4</v>
      </c>
      <c r="F55" s="300"/>
      <c r="G55" s="30"/>
      <c r="M55" s="33"/>
      <c r="N55" s="37"/>
      <c r="O55" s="32"/>
      <c r="P55" s="32"/>
    </row>
    <row r="56" spans="1:17" ht="13.5" customHeight="1" x14ac:dyDescent="0.2">
      <c r="A56" s="2"/>
      <c r="B56" s="187"/>
      <c r="C56" s="27" t="s">
        <v>304</v>
      </c>
      <c r="D56" s="27"/>
      <c r="E56" s="27" t="str">
        <f>Fixtures!G6</f>
        <v>Win</v>
      </c>
      <c r="F56" s="28"/>
      <c r="G56" s="30"/>
      <c r="M56" s="33"/>
      <c r="N56" s="37"/>
      <c r="O56" s="32"/>
      <c r="P56" s="32"/>
    </row>
    <row r="57" spans="1:17" ht="13.5" customHeight="1" x14ac:dyDescent="0.2">
      <c r="A57" s="2"/>
      <c r="B57" s="13"/>
      <c r="C57" s="13"/>
      <c r="D57" s="13"/>
      <c r="E57" s="13"/>
      <c r="F57" s="13"/>
      <c r="G57" s="30"/>
      <c r="M57" s="33"/>
      <c r="N57" s="33"/>
      <c r="O57" s="32"/>
      <c r="P57" s="32"/>
    </row>
    <row r="58" spans="1:17" ht="13.5" customHeight="1" x14ac:dyDescent="0.2">
      <c r="A58" s="2"/>
      <c r="B58" s="185"/>
      <c r="C58" s="186" t="str">
        <f>Fixtures!B7</f>
        <v>Sun 22 May</v>
      </c>
      <c r="D58" s="186"/>
      <c r="E58" s="17" t="str">
        <f>Fixtures!E7</f>
        <v>1.30 pm</v>
      </c>
      <c r="F58" s="18" t="str">
        <f>Fixtures!F7</f>
        <v>40 overs a side</v>
      </c>
      <c r="G58" s="7"/>
      <c r="M58" s="33"/>
      <c r="N58" s="33"/>
      <c r="O58" s="32"/>
      <c r="P58" s="32"/>
    </row>
    <row r="59" spans="1:17" ht="13.5" customHeight="1" x14ac:dyDescent="0.2">
      <c r="A59" s="2"/>
      <c r="B59" s="260"/>
      <c r="C59" s="308" t="str">
        <f>+Fixtures!C7</f>
        <v>Kew</v>
      </c>
      <c r="D59" s="261"/>
      <c r="E59" s="309" t="s">
        <v>312</v>
      </c>
      <c r="F59" s="310" t="s">
        <v>194</v>
      </c>
      <c r="G59" s="34"/>
      <c r="M59" s="33"/>
      <c r="N59" s="33"/>
      <c r="O59" s="32"/>
      <c r="P59" s="32"/>
    </row>
    <row r="60" spans="1:17" ht="13.5" customHeight="1" x14ac:dyDescent="0.2">
      <c r="A60" s="2"/>
      <c r="B60" s="187"/>
      <c r="C60" s="27" t="s">
        <v>150</v>
      </c>
      <c r="D60" s="27"/>
      <c r="E60" s="311">
        <v>196</v>
      </c>
      <c r="F60" s="312" t="s">
        <v>216</v>
      </c>
      <c r="G60" s="34"/>
      <c r="M60" s="33"/>
      <c r="N60" s="33"/>
      <c r="O60" s="32"/>
      <c r="P60" s="32"/>
    </row>
    <row r="61" spans="1:17" ht="13.5" customHeight="1" x14ac:dyDescent="0.2">
      <c r="A61" s="2"/>
      <c r="B61" s="184"/>
      <c r="C61" s="26" t="s">
        <v>19</v>
      </c>
      <c r="D61" s="24"/>
      <c r="E61" s="26" t="s">
        <v>20</v>
      </c>
      <c r="F61" s="25"/>
      <c r="G61" s="34"/>
      <c r="O61" s="32"/>
      <c r="P61" s="32"/>
    </row>
    <row r="62" spans="1:17" ht="13.5" customHeight="1" x14ac:dyDescent="0.2">
      <c r="A62" s="2"/>
      <c r="B62" s="184"/>
      <c r="C62" s="249" t="s">
        <v>195</v>
      </c>
      <c r="D62" s="256">
        <v>70</v>
      </c>
      <c r="E62" s="249" t="s">
        <v>280</v>
      </c>
      <c r="F62" s="250" t="s">
        <v>313</v>
      </c>
      <c r="G62" s="34"/>
      <c r="O62" s="32"/>
    </row>
    <row r="63" spans="1:17" ht="13.5" customHeight="1" x14ac:dyDescent="0.2">
      <c r="A63" s="2"/>
      <c r="B63" s="184"/>
      <c r="C63" s="249" t="s">
        <v>197</v>
      </c>
      <c r="D63" s="256">
        <v>43</v>
      </c>
      <c r="E63" s="249" t="s">
        <v>314</v>
      </c>
      <c r="F63" s="250" t="s">
        <v>315</v>
      </c>
      <c r="G63" s="34"/>
      <c r="O63" s="32"/>
    </row>
    <row r="64" spans="1:17" ht="13.5" customHeight="1" x14ac:dyDescent="0.2">
      <c r="A64" s="2"/>
      <c r="B64" s="184"/>
      <c r="C64" s="249" t="s">
        <v>280</v>
      </c>
      <c r="D64" s="256">
        <v>30</v>
      </c>
      <c r="E64" s="249" t="s">
        <v>151</v>
      </c>
      <c r="F64" s="250" t="s">
        <v>316</v>
      </c>
      <c r="G64" s="34"/>
      <c r="O64" s="32"/>
    </row>
    <row r="65" spans="1:15" ht="13.5" customHeight="1" x14ac:dyDescent="0.2">
      <c r="A65" s="2"/>
      <c r="B65" s="184"/>
      <c r="C65" s="26" t="s">
        <v>317</v>
      </c>
      <c r="D65" s="24"/>
      <c r="E65" s="24"/>
      <c r="F65" s="25"/>
      <c r="G65" s="34"/>
      <c r="O65" s="32"/>
    </row>
    <row r="66" spans="1:15" ht="13.5" customHeight="1" x14ac:dyDescent="0.2">
      <c r="A66" s="2"/>
      <c r="B66" s="184"/>
      <c r="C66" s="398" t="s">
        <v>318</v>
      </c>
      <c r="D66" s="398"/>
      <c r="E66" s="398"/>
      <c r="F66" s="399"/>
      <c r="G66" s="34"/>
      <c r="O66" s="32"/>
    </row>
    <row r="67" spans="1:15" ht="13.5" customHeight="1" x14ac:dyDescent="0.2">
      <c r="A67" s="2"/>
      <c r="B67" s="184"/>
      <c r="C67" s="26" t="s">
        <v>21</v>
      </c>
      <c r="D67" s="24"/>
      <c r="E67" s="26" t="s">
        <v>4</v>
      </c>
      <c r="F67" s="300"/>
      <c r="G67" s="34"/>
    </row>
    <row r="68" spans="1:15" ht="13.5" customHeight="1" x14ac:dyDescent="0.2">
      <c r="A68" s="2"/>
      <c r="B68" s="187"/>
      <c r="C68" s="27" t="s">
        <v>175</v>
      </c>
      <c r="D68" s="27"/>
      <c r="E68" s="27" t="str">
        <f>Fixtures!G7</f>
        <v>Loss</v>
      </c>
      <c r="F68" s="28"/>
      <c r="G68" s="34"/>
    </row>
    <row r="69" spans="1:15" ht="13.5" customHeight="1" x14ac:dyDescent="0.2">
      <c r="A69" s="2"/>
      <c r="B69" s="13"/>
      <c r="C69" s="13"/>
      <c r="D69" s="13"/>
      <c r="E69" s="13"/>
      <c r="F69" s="13"/>
      <c r="G69" s="34"/>
    </row>
    <row r="70" spans="1:15" ht="13.5" customHeight="1" x14ac:dyDescent="0.2">
      <c r="A70" s="2"/>
      <c r="B70" s="185"/>
      <c r="C70" s="186" t="str">
        <f>Fixtures!B8</f>
        <v>Sun 29 May</v>
      </c>
      <c r="D70" s="186"/>
      <c r="E70" s="17" t="str">
        <f>Fixtures!E8</f>
        <v>2.00 pm</v>
      </c>
      <c r="F70" s="18" t="str">
        <f>Fixtures!F8</f>
        <v>Time Game</v>
      </c>
      <c r="G70" s="7"/>
    </row>
    <row r="71" spans="1:15" ht="13.5" customHeight="1" x14ac:dyDescent="0.2">
      <c r="A71" s="2"/>
      <c r="B71" s="260"/>
      <c r="C71" s="261" t="str">
        <f>Fixtures!C8</f>
        <v>Wembley</v>
      </c>
      <c r="D71" s="261"/>
      <c r="E71" s="261" t="s">
        <v>319</v>
      </c>
      <c r="F71" s="310" t="s">
        <v>320</v>
      </c>
      <c r="G71" s="34"/>
    </row>
    <row r="72" spans="1:15" ht="13.5" customHeight="1" x14ac:dyDescent="0.2">
      <c r="A72" s="2"/>
      <c r="B72" s="187"/>
      <c r="C72" s="27" t="s">
        <v>150</v>
      </c>
      <c r="D72" s="27"/>
      <c r="E72" s="27" t="s">
        <v>321</v>
      </c>
      <c r="F72" s="312" t="s">
        <v>322</v>
      </c>
      <c r="G72" s="34"/>
    </row>
    <row r="73" spans="1:15" ht="13.5" customHeight="1" x14ac:dyDescent="0.2">
      <c r="A73" s="2"/>
      <c r="B73" s="184"/>
      <c r="C73" s="26" t="s">
        <v>19</v>
      </c>
      <c r="D73" s="24"/>
      <c r="E73" s="26" t="s">
        <v>20</v>
      </c>
      <c r="F73" s="25"/>
      <c r="G73" s="34"/>
    </row>
    <row r="74" spans="1:15" ht="13.5" customHeight="1" x14ac:dyDescent="0.2">
      <c r="A74" s="2"/>
      <c r="B74" s="184"/>
      <c r="C74" s="24" t="s">
        <v>323</v>
      </c>
      <c r="D74" s="24" t="s">
        <v>324</v>
      </c>
      <c r="E74" s="24" t="s">
        <v>196</v>
      </c>
      <c r="F74" s="250" t="s">
        <v>326</v>
      </c>
      <c r="G74" s="34"/>
    </row>
    <row r="75" spans="1:15" ht="13.5" customHeight="1" x14ac:dyDescent="0.2">
      <c r="A75" s="2"/>
      <c r="B75" s="184"/>
      <c r="C75" s="24" t="s">
        <v>195</v>
      </c>
      <c r="D75" s="24">
        <v>53</v>
      </c>
      <c r="E75" s="24" t="s">
        <v>175</v>
      </c>
      <c r="F75" s="25" t="s">
        <v>327</v>
      </c>
      <c r="G75" s="34"/>
    </row>
    <row r="76" spans="1:15" ht="13.5" customHeight="1" x14ac:dyDescent="0.2">
      <c r="A76" s="2"/>
      <c r="B76" s="184"/>
      <c r="C76" s="24" t="s">
        <v>196</v>
      </c>
      <c r="D76" s="24" t="s">
        <v>325</v>
      </c>
      <c r="E76" s="24" t="s">
        <v>323</v>
      </c>
      <c r="F76" s="25" t="s">
        <v>328</v>
      </c>
      <c r="G76" s="34"/>
    </row>
    <row r="77" spans="1:15" ht="13.5" customHeight="1" x14ac:dyDescent="0.2">
      <c r="A77" s="2"/>
      <c r="B77" s="184"/>
      <c r="C77" s="26" t="s">
        <v>330</v>
      </c>
      <c r="D77" s="24"/>
      <c r="E77" s="24"/>
      <c r="F77" s="25"/>
      <c r="G77" s="34"/>
    </row>
    <row r="78" spans="1:15" ht="13.5" customHeight="1" x14ac:dyDescent="0.2">
      <c r="A78" s="2"/>
      <c r="B78" s="184"/>
      <c r="C78" s="398" t="s">
        <v>329</v>
      </c>
      <c r="D78" s="398"/>
      <c r="E78" s="398"/>
      <c r="F78" s="399"/>
      <c r="G78" s="34"/>
    </row>
    <row r="79" spans="1:15" ht="13.5" customHeight="1" x14ac:dyDescent="0.2">
      <c r="A79" s="2"/>
      <c r="B79" s="184"/>
      <c r="C79" s="26" t="s">
        <v>21</v>
      </c>
      <c r="D79" s="24"/>
      <c r="E79" s="26" t="s">
        <v>4</v>
      </c>
      <c r="F79" s="300"/>
      <c r="G79" s="34"/>
    </row>
    <row r="80" spans="1:15" ht="13.5" customHeight="1" x14ac:dyDescent="0.2">
      <c r="A80" s="2"/>
      <c r="B80" s="187"/>
      <c r="C80" s="27" t="s">
        <v>175</v>
      </c>
      <c r="D80" s="27"/>
      <c r="E80" s="27" t="str">
        <f>Fixtures!G8</f>
        <v>Win</v>
      </c>
      <c r="F80" s="28"/>
      <c r="G80" s="34"/>
    </row>
    <row r="81" spans="1:7" ht="13.5" customHeight="1" x14ac:dyDescent="0.2">
      <c r="A81" s="2"/>
      <c r="B81" s="13"/>
      <c r="C81" s="13"/>
      <c r="D81" s="13"/>
      <c r="E81" s="13"/>
      <c r="F81" s="13"/>
      <c r="G81" s="34"/>
    </row>
    <row r="82" spans="1:7" ht="13.5" customHeight="1" x14ac:dyDescent="0.2">
      <c r="A82" s="2"/>
      <c r="B82" s="185"/>
      <c r="C82" s="186" t="str">
        <f>Fixtures!B9</f>
        <v>Sun 05 Jun</v>
      </c>
      <c r="D82" s="186"/>
      <c r="E82" s="17" t="str">
        <f>Fixtures!E9</f>
        <v>1.00 pm</v>
      </c>
      <c r="F82" s="18" t="str">
        <f>Fixtures!F9</f>
        <v>40 overs a side</v>
      </c>
      <c r="G82" s="34"/>
    </row>
    <row r="83" spans="1:7" ht="13.5" customHeight="1" x14ac:dyDescent="0.2">
      <c r="A83" s="2"/>
      <c r="B83" s="260"/>
      <c r="C83" s="261" t="s">
        <v>150</v>
      </c>
      <c r="D83" s="261"/>
      <c r="E83" s="261" t="s">
        <v>331</v>
      </c>
      <c r="F83" s="310" t="s">
        <v>194</v>
      </c>
      <c r="G83" s="34"/>
    </row>
    <row r="84" spans="1:7" ht="13.5" customHeight="1" x14ac:dyDescent="0.2">
      <c r="A84" s="2"/>
      <c r="B84" s="187"/>
      <c r="C84" s="27" t="str">
        <f>Fixtures!C9</f>
        <v>Ealing Three Bridges</v>
      </c>
      <c r="D84" s="27"/>
      <c r="E84" s="27">
        <v>66</v>
      </c>
      <c r="F84" s="312" t="s">
        <v>332</v>
      </c>
      <c r="G84" s="34"/>
    </row>
    <row r="85" spans="1:7" ht="13.5" customHeight="1" x14ac:dyDescent="0.2">
      <c r="A85" s="2"/>
      <c r="B85" s="184"/>
      <c r="C85" s="26" t="s">
        <v>19</v>
      </c>
      <c r="D85" s="352"/>
      <c r="E85" s="26" t="s">
        <v>20</v>
      </c>
      <c r="F85" s="353"/>
      <c r="G85" s="34"/>
    </row>
    <row r="86" spans="1:7" ht="13.5" customHeight="1" x14ac:dyDescent="0.2">
      <c r="A86" s="2"/>
      <c r="B86" s="184"/>
      <c r="C86" s="352" t="s">
        <v>195</v>
      </c>
      <c r="D86" s="352">
        <v>63</v>
      </c>
      <c r="E86" s="352" t="s">
        <v>213</v>
      </c>
      <c r="F86" s="250" t="s">
        <v>333</v>
      </c>
      <c r="G86" s="34"/>
    </row>
    <row r="87" spans="1:7" ht="13.5" customHeight="1" x14ac:dyDescent="0.2">
      <c r="A87" s="2"/>
      <c r="B87" s="184"/>
      <c r="C87" s="352" t="s">
        <v>197</v>
      </c>
      <c r="D87" s="352">
        <v>37</v>
      </c>
      <c r="E87" s="352" t="s">
        <v>196</v>
      </c>
      <c r="F87" s="353" t="s">
        <v>334</v>
      </c>
      <c r="G87" s="34"/>
    </row>
    <row r="88" spans="1:7" ht="13.5" customHeight="1" x14ac:dyDescent="0.2">
      <c r="A88" s="2"/>
      <c r="B88" s="184"/>
      <c r="C88" s="352" t="s">
        <v>323</v>
      </c>
      <c r="D88" s="352" t="s">
        <v>281</v>
      </c>
      <c r="E88" s="352" t="s">
        <v>226</v>
      </c>
      <c r="F88" s="353" t="s">
        <v>335</v>
      </c>
      <c r="G88" s="34"/>
    </row>
    <row r="89" spans="1:7" ht="13.5" customHeight="1" x14ac:dyDescent="0.2">
      <c r="A89" s="2"/>
      <c r="B89" s="184"/>
      <c r="C89" s="26" t="s">
        <v>217</v>
      </c>
      <c r="D89" s="352"/>
      <c r="E89" s="352"/>
      <c r="F89" s="353"/>
      <c r="G89" s="34"/>
    </row>
    <row r="90" spans="1:7" ht="13.5" customHeight="1" x14ac:dyDescent="0.2">
      <c r="A90" s="2"/>
      <c r="B90" s="184"/>
      <c r="C90" s="398" t="s">
        <v>373</v>
      </c>
      <c r="D90" s="398"/>
      <c r="E90" s="398"/>
      <c r="F90" s="399"/>
      <c r="G90" s="34"/>
    </row>
    <row r="91" spans="1:7" ht="13.5" customHeight="1" x14ac:dyDescent="0.2">
      <c r="A91" s="2"/>
      <c r="B91" s="184"/>
      <c r="C91" s="26" t="s">
        <v>21</v>
      </c>
      <c r="D91" s="352"/>
      <c r="E91" s="26" t="s">
        <v>4</v>
      </c>
      <c r="F91" s="300"/>
      <c r="G91" s="34"/>
    </row>
    <row r="92" spans="1:7" ht="13.5" customHeight="1" x14ac:dyDescent="0.2">
      <c r="A92" s="2"/>
      <c r="B92" s="187"/>
      <c r="C92" s="27" t="s">
        <v>175</v>
      </c>
      <c r="D92" s="27"/>
      <c r="E92" s="27" t="str">
        <f>Fixtures!G9</f>
        <v>Win</v>
      </c>
      <c r="F92" s="28"/>
      <c r="G92" s="34"/>
    </row>
    <row r="93" spans="1:7" ht="13.5" customHeight="1" x14ac:dyDescent="0.2">
      <c r="A93" s="2"/>
      <c r="B93" s="13"/>
      <c r="C93" s="13"/>
      <c r="D93" s="13"/>
      <c r="E93" s="13"/>
      <c r="F93" s="13"/>
      <c r="G93" s="34"/>
    </row>
    <row r="94" spans="1:7" ht="13.5" customHeight="1" x14ac:dyDescent="0.2">
      <c r="A94" s="33"/>
      <c r="B94" s="185"/>
      <c r="C94" s="186" t="str">
        <f>Fixtures!B10</f>
        <v>Sun 12 Jun</v>
      </c>
      <c r="D94" s="186"/>
      <c r="E94" s="17" t="str">
        <f>Fixtures!E10</f>
        <v>1.30 pm</v>
      </c>
      <c r="F94" s="18" t="str">
        <f>Fixtures!F10</f>
        <v>40 overs a side</v>
      </c>
      <c r="G94" s="269"/>
    </row>
    <row r="95" spans="1:7" ht="13.5" customHeight="1" x14ac:dyDescent="0.2">
      <c r="A95" s="270"/>
      <c r="B95" s="294"/>
      <c r="C95" s="261"/>
      <c r="D95" s="261"/>
      <c r="E95" s="261"/>
      <c r="F95" s="295"/>
      <c r="G95" s="269"/>
    </row>
    <row r="96" spans="1:7" ht="13.5" customHeight="1" x14ac:dyDescent="0.2">
      <c r="A96" s="270"/>
      <c r="B96" s="405" t="s">
        <v>297</v>
      </c>
      <c r="C96" s="406"/>
      <c r="D96" s="406"/>
      <c r="E96" s="406"/>
      <c r="F96" s="407"/>
      <c r="G96" s="269"/>
    </row>
    <row r="97" spans="1:7" ht="13.5" customHeight="1" x14ac:dyDescent="0.2">
      <c r="A97" s="270"/>
      <c r="B97" s="23"/>
      <c r="C97" s="26"/>
      <c r="D97" s="352"/>
      <c r="E97" s="26"/>
      <c r="F97" s="353"/>
      <c r="G97" s="33"/>
    </row>
    <row r="98" spans="1:7" ht="13.5" customHeight="1" x14ac:dyDescent="0.2">
      <c r="A98" s="270"/>
      <c r="B98" s="408" t="s">
        <v>336</v>
      </c>
      <c r="C98" s="409"/>
      <c r="D98" s="409"/>
      <c r="E98" s="409"/>
      <c r="F98" s="410"/>
      <c r="G98" s="33"/>
    </row>
    <row r="99" spans="1:7" ht="13.5" customHeight="1" x14ac:dyDescent="0.2">
      <c r="A99" s="270"/>
      <c r="B99" s="276"/>
      <c r="C99" s="27"/>
      <c r="D99" s="27"/>
      <c r="E99" s="27"/>
      <c r="F99" s="247"/>
      <c r="G99" s="33"/>
    </row>
    <row r="100" spans="1:7" ht="13.5" customHeight="1" x14ac:dyDescent="0.2">
      <c r="A100" s="270"/>
      <c r="B100" s="265"/>
      <c r="C100" s="265"/>
      <c r="D100" s="265"/>
      <c r="E100" s="265"/>
      <c r="F100" s="265"/>
      <c r="G100" s="38"/>
    </row>
    <row r="101" spans="1:7" ht="13.5" customHeight="1" x14ac:dyDescent="0.2">
      <c r="A101" s="270"/>
      <c r="B101" s="185"/>
      <c r="C101" s="186" t="str">
        <f>Fixtures!B11</f>
        <v>Sun 19 Jun</v>
      </c>
      <c r="D101" s="186"/>
      <c r="E101" s="17" t="str">
        <f>Fixtures!E11</f>
        <v>1.30 pm</v>
      </c>
      <c r="F101" s="18" t="str">
        <f>Fixtures!F11</f>
        <v>40 overs a side</v>
      </c>
      <c r="G101" s="38"/>
    </row>
    <row r="102" spans="1:7" ht="13.5" customHeight="1" x14ac:dyDescent="0.2">
      <c r="A102" s="33"/>
      <c r="B102" s="260"/>
      <c r="C102" s="261" t="str">
        <f>Fixtures!C11</f>
        <v>Shepherds Bush</v>
      </c>
      <c r="D102" s="261"/>
      <c r="E102" s="261" t="s">
        <v>337</v>
      </c>
      <c r="F102" s="310" t="s">
        <v>194</v>
      </c>
      <c r="G102" s="38"/>
    </row>
    <row r="103" spans="1:7" ht="13.5" customHeight="1" x14ac:dyDescent="0.2">
      <c r="A103" s="33"/>
      <c r="B103" s="187"/>
      <c r="C103" s="27" t="s">
        <v>150</v>
      </c>
      <c r="D103" s="27"/>
      <c r="E103" s="27" t="s">
        <v>338</v>
      </c>
      <c r="F103" s="312" t="s">
        <v>225</v>
      </c>
      <c r="G103" s="38"/>
    </row>
    <row r="104" spans="1:7" ht="13.5" customHeight="1" x14ac:dyDescent="0.2">
      <c r="A104" s="33"/>
      <c r="B104" s="184"/>
      <c r="C104" s="26" t="s">
        <v>19</v>
      </c>
      <c r="D104" s="24"/>
      <c r="E104" s="26" t="s">
        <v>20</v>
      </c>
      <c r="F104" s="25"/>
      <c r="G104" s="38"/>
    </row>
    <row r="105" spans="1:7" ht="13.5" customHeight="1" x14ac:dyDescent="0.2">
      <c r="A105" s="33"/>
      <c r="B105" s="184"/>
      <c r="C105" s="24" t="s">
        <v>304</v>
      </c>
      <c r="D105" s="24">
        <v>45</v>
      </c>
      <c r="E105" s="24" t="s">
        <v>196</v>
      </c>
      <c r="F105" s="25" t="s">
        <v>339</v>
      </c>
      <c r="G105" s="38"/>
    </row>
    <row r="106" spans="1:7" ht="13.5" customHeight="1" x14ac:dyDescent="0.2">
      <c r="A106" s="33"/>
      <c r="B106" s="184"/>
      <c r="C106" s="24" t="s">
        <v>214</v>
      </c>
      <c r="D106" s="24">
        <v>41</v>
      </c>
      <c r="E106" s="24" t="s">
        <v>280</v>
      </c>
      <c r="F106" s="25" t="s">
        <v>340</v>
      </c>
      <c r="G106" s="38"/>
    </row>
    <row r="107" spans="1:7" ht="13.5" customHeight="1" x14ac:dyDescent="0.2">
      <c r="A107" s="33"/>
      <c r="B107" s="184"/>
      <c r="C107" s="24" t="s">
        <v>195</v>
      </c>
      <c r="D107" s="24">
        <v>27</v>
      </c>
      <c r="E107" s="24" t="s">
        <v>226</v>
      </c>
      <c r="F107" s="25" t="s">
        <v>341</v>
      </c>
      <c r="G107" s="38"/>
    </row>
    <row r="108" spans="1:7" ht="13.5" customHeight="1" x14ac:dyDescent="0.2">
      <c r="A108" s="33"/>
      <c r="B108" s="184"/>
      <c r="C108" s="26" t="s">
        <v>342</v>
      </c>
      <c r="D108" s="24"/>
      <c r="E108" s="24"/>
      <c r="F108" s="25"/>
      <c r="G108" s="38"/>
    </row>
    <row r="109" spans="1:7" ht="13.5" customHeight="1" x14ac:dyDescent="0.2">
      <c r="A109" s="33"/>
      <c r="B109" s="184"/>
      <c r="C109" s="398" t="s">
        <v>343</v>
      </c>
      <c r="D109" s="398"/>
      <c r="E109" s="398"/>
      <c r="F109" s="399"/>
      <c r="G109" s="38"/>
    </row>
    <row r="110" spans="1:7" ht="13.5" customHeight="1" x14ac:dyDescent="0.2">
      <c r="A110" s="33"/>
      <c r="B110" s="184"/>
      <c r="C110" s="26" t="s">
        <v>21</v>
      </c>
      <c r="D110" s="24"/>
      <c r="E110" s="26" t="s">
        <v>4</v>
      </c>
      <c r="F110" s="322"/>
      <c r="G110" s="38"/>
    </row>
    <row r="111" spans="1:7" ht="13.5" customHeight="1" x14ac:dyDescent="0.2">
      <c r="A111" s="33"/>
      <c r="B111" s="187"/>
      <c r="C111" s="27" t="s">
        <v>344</v>
      </c>
      <c r="D111" s="27"/>
      <c r="E111" s="27" t="str">
        <f>Fixtures!G11</f>
        <v>Win</v>
      </c>
      <c r="F111" s="28"/>
      <c r="G111" s="38"/>
    </row>
    <row r="112" spans="1:7" ht="13.5" customHeight="1" x14ac:dyDescent="0.2">
      <c r="A112" s="271"/>
      <c r="B112" s="272"/>
      <c r="C112" s="272"/>
      <c r="D112" s="272"/>
      <c r="E112" s="272"/>
      <c r="F112" s="272"/>
      <c r="G112" s="38"/>
    </row>
    <row r="113" spans="1:7" ht="13.5" customHeight="1" x14ac:dyDescent="0.2">
      <c r="A113" s="271"/>
      <c r="B113" s="185"/>
      <c r="C113" s="273" t="str">
        <f>Fixtures!B12</f>
        <v>Sun 26 Jun</v>
      </c>
      <c r="D113" s="273"/>
      <c r="E113" s="274" t="str">
        <f>Fixtures!E12</f>
        <v>1.00 pm</v>
      </c>
      <c r="F113" s="245" t="str">
        <f>Fixtures!F12</f>
        <v>40 overs a side</v>
      </c>
      <c r="G113" s="38"/>
    </row>
    <row r="114" spans="1:7" ht="13.5" customHeight="1" x14ac:dyDescent="0.2">
      <c r="A114" s="271"/>
      <c r="B114" s="260"/>
      <c r="C114" s="261" t="s">
        <v>150</v>
      </c>
      <c r="D114" s="261"/>
      <c r="E114" s="261" t="s">
        <v>345</v>
      </c>
      <c r="F114" s="310" t="s">
        <v>194</v>
      </c>
      <c r="G114" s="38"/>
    </row>
    <row r="115" spans="1:7" ht="13.5" customHeight="1" x14ac:dyDescent="0.2">
      <c r="A115" s="271"/>
      <c r="B115" s="187"/>
      <c r="C115" s="27" t="str">
        <f>Fixtures!C12</f>
        <v>Shepperton</v>
      </c>
      <c r="D115" s="27"/>
      <c r="E115" s="27" t="s">
        <v>346</v>
      </c>
      <c r="F115" s="312" t="s">
        <v>347</v>
      </c>
      <c r="G115" s="38"/>
    </row>
    <row r="116" spans="1:7" ht="13.5" customHeight="1" x14ac:dyDescent="0.2">
      <c r="A116" s="271"/>
      <c r="B116" s="184"/>
      <c r="C116" s="26" t="s">
        <v>19</v>
      </c>
      <c r="D116" s="24"/>
      <c r="E116" s="26" t="s">
        <v>20</v>
      </c>
      <c r="F116" s="25"/>
      <c r="G116" s="38"/>
    </row>
    <row r="117" spans="1:7" ht="13.5" customHeight="1" x14ac:dyDescent="0.2">
      <c r="A117" s="271"/>
      <c r="B117" s="184"/>
      <c r="C117" s="24" t="s">
        <v>280</v>
      </c>
      <c r="D117" s="24" t="s">
        <v>348</v>
      </c>
      <c r="E117" s="24" t="s">
        <v>213</v>
      </c>
      <c r="F117" s="25" t="s">
        <v>350</v>
      </c>
      <c r="G117" s="38"/>
    </row>
    <row r="118" spans="1:7" ht="13.5" customHeight="1" x14ac:dyDescent="0.2">
      <c r="A118" s="271"/>
      <c r="B118" s="184"/>
      <c r="C118" s="24" t="s">
        <v>195</v>
      </c>
      <c r="D118" s="24">
        <v>40</v>
      </c>
      <c r="E118" s="24" t="s">
        <v>196</v>
      </c>
      <c r="F118" s="25" t="s">
        <v>351</v>
      </c>
      <c r="G118" s="38"/>
    </row>
    <row r="119" spans="1:7" ht="13.5" customHeight="1" x14ac:dyDescent="0.2">
      <c r="A119" s="271"/>
      <c r="B119" s="184"/>
      <c r="C119" s="24" t="s">
        <v>218</v>
      </c>
      <c r="D119" s="24" t="s">
        <v>349</v>
      </c>
      <c r="E119" s="24" t="s">
        <v>280</v>
      </c>
      <c r="F119" s="25" t="s">
        <v>352</v>
      </c>
      <c r="G119" s="38"/>
    </row>
    <row r="120" spans="1:7" ht="13.5" customHeight="1" x14ac:dyDescent="0.2">
      <c r="A120" s="271"/>
      <c r="B120" s="184"/>
      <c r="C120" s="26" t="s">
        <v>221</v>
      </c>
      <c r="D120" s="24"/>
      <c r="E120" s="24"/>
      <c r="F120" s="25"/>
      <c r="G120" s="38"/>
    </row>
    <row r="121" spans="1:7" ht="13.5" customHeight="1" x14ac:dyDescent="0.2">
      <c r="A121" s="271"/>
      <c r="B121" s="184"/>
      <c r="C121" s="398" t="s">
        <v>353</v>
      </c>
      <c r="D121" s="398"/>
      <c r="E121" s="398"/>
      <c r="F121" s="399"/>
      <c r="G121" s="38"/>
    </row>
    <row r="122" spans="1:7" ht="13.5" customHeight="1" x14ac:dyDescent="0.2">
      <c r="A122" s="271"/>
      <c r="B122" s="184"/>
      <c r="C122" s="26" t="s">
        <v>21</v>
      </c>
      <c r="D122" s="24"/>
      <c r="E122" s="26" t="s">
        <v>4</v>
      </c>
      <c r="F122" s="322"/>
      <c r="G122" s="38"/>
    </row>
    <row r="123" spans="1:7" ht="13.5" customHeight="1" x14ac:dyDescent="0.2">
      <c r="A123" s="271"/>
      <c r="B123" s="187"/>
      <c r="C123" s="27" t="s">
        <v>226</v>
      </c>
      <c r="D123" s="27"/>
      <c r="E123" s="27" t="str">
        <f>Fixtures!G12</f>
        <v>Loss</v>
      </c>
      <c r="F123" s="28"/>
      <c r="G123" s="38"/>
    </row>
    <row r="124" spans="1:7" ht="13.5" customHeight="1" x14ac:dyDescent="0.2">
      <c r="A124" s="33"/>
      <c r="B124" s="265"/>
      <c r="C124" s="265"/>
      <c r="D124" s="265"/>
      <c r="E124" s="265"/>
      <c r="F124" s="265"/>
      <c r="G124" s="38"/>
    </row>
    <row r="125" spans="1:7" ht="13.5" customHeight="1" x14ac:dyDescent="0.2">
      <c r="A125" s="33"/>
      <c r="B125" s="185"/>
      <c r="C125" s="273" t="str">
        <f>Fixtures!B13</f>
        <v>Sat 02 Jul</v>
      </c>
      <c r="D125" s="273"/>
      <c r="E125" s="274" t="str">
        <f>Fixtures!E13</f>
        <v>2.00 pm</v>
      </c>
      <c r="F125" s="245" t="str">
        <f>Fixtures!F13</f>
        <v>Time Game</v>
      </c>
      <c r="G125" s="38"/>
    </row>
    <row r="126" spans="1:7" ht="13.5" customHeight="1" x14ac:dyDescent="0.2">
      <c r="A126" s="33"/>
      <c r="B126" s="260"/>
      <c r="C126" s="261" t="s">
        <v>150</v>
      </c>
      <c r="D126" s="261"/>
      <c r="E126" s="261">
        <v>181</v>
      </c>
      <c r="F126" s="310" t="s">
        <v>365</v>
      </c>
      <c r="G126" s="38"/>
    </row>
    <row r="127" spans="1:7" ht="13.5" customHeight="1" x14ac:dyDescent="0.2">
      <c r="A127" s="33"/>
      <c r="B127" s="187"/>
      <c r="C127" s="27" t="str">
        <f>Fixtures!C13</f>
        <v>Royal Household</v>
      </c>
      <c r="D127" s="27"/>
      <c r="E127" s="27" t="s">
        <v>366</v>
      </c>
      <c r="F127" s="312" t="s">
        <v>367</v>
      </c>
      <c r="G127" s="38"/>
    </row>
    <row r="128" spans="1:7" ht="13.5" customHeight="1" x14ac:dyDescent="0.2">
      <c r="A128" s="33"/>
      <c r="B128" s="184"/>
      <c r="C128" s="26" t="s">
        <v>19</v>
      </c>
      <c r="D128" s="24"/>
      <c r="E128" s="26" t="s">
        <v>20</v>
      </c>
      <c r="F128" s="25"/>
      <c r="G128" s="38"/>
    </row>
    <row r="129" spans="1:11" ht="13.5" customHeight="1" x14ac:dyDescent="0.2">
      <c r="A129" s="33"/>
      <c r="B129" s="184"/>
      <c r="C129" s="24" t="s">
        <v>197</v>
      </c>
      <c r="D129" s="24">
        <v>67</v>
      </c>
      <c r="E129" s="24" t="s">
        <v>280</v>
      </c>
      <c r="F129" s="25" t="s">
        <v>368</v>
      </c>
      <c r="G129" s="38"/>
    </row>
    <row r="130" spans="1:11" ht="13.5" customHeight="1" x14ac:dyDescent="0.2">
      <c r="A130" s="33"/>
      <c r="B130" s="184"/>
      <c r="C130" s="24" t="s">
        <v>304</v>
      </c>
      <c r="D130" s="24">
        <v>29</v>
      </c>
      <c r="E130" s="24" t="s">
        <v>213</v>
      </c>
      <c r="F130" s="25" t="s">
        <v>369</v>
      </c>
      <c r="G130" s="38"/>
    </row>
    <row r="131" spans="1:11" ht="13.5" customHeight="1" x14ac:dyDescent="0.2">
      <c r="A131" s="33"/>
      <c r="B131" s="184"/>
      <c r="C131" s="24" t="s">
        <v>213</v>
      </c>
      <c r="D131" s="24">
        <v>28</v>
      </c>
      <c r="E131" s="24" t="s">
        <v>196</v>
      </c>
      <c r="F131" s="25" t="s">
        <v>370</v>
      </c>
      <c r="G131" s="38"/>
    </row>
    <row r="132" spans="1:11" ht="13.5" customHeight="1" x14ac:dyDescent="0.2">
      <c r="A132" s="33"/>
      <c r="B132" s="184"/>
      <c r="C132" s="26" t="s">
        <v>372</v>
      </c>
      <c r="D132" s="24"/>
      <c r="E132" s="24"/>
      <c r="F132" s="25"/>
      <c r="G132" s="38"/>
    </row>
    <row r="133" spans="1:11" ht="13.5" customHeight="1" x14ac:dyDescent="0.2">
      <c r="A133" s="33"/>
      <c r="B133" s="184"/>
      <c r="C133" s="398" t="s">
        <v>371</v>
      </c>
      <c r="D133" s="398"/>
      <c r="E133" s="398"/>
      <c r="F133" s="399"/>
      <c r="G133" s="38"/>
    </row>
    <row r="134" spans="1:11" ht="13.5" customHeight="1" x14ac:dyDescent="0.2">
      <c r="A134" s="33"/>
      <c r="B134" s="184"/>
      <c r="C134" s="26" t="s">
        <v>21</v>
      </c>
      <c r="D134" s="24"/>
      <c r="E134" s="26" t="s">
        <v>4</v>
      </c>
      <c r="F134" s="322"/>
      <c r="G134" s="38"/>
    </row>
    <row r="135" spans="1:11" ht="13.5" customHeight="1" x14ac:dyDescent="0.2">
      <c r="A135" s="33"/>
      <c r="B135" s="187"/>
      <c r="C135" s="27" t="s">
        <v>280</v>
      </c>
      <c r="D135" s="27"/>
      <c r="E135" s="27" t="str">
        <f>Fixtures!G13</f>
        <v>Draw</v>
      </c>
      <c r="F135" s="28"/>
      <c r="G135" s="38"/>
    </row>
    <row r="136" spans="1:11" ht="13.5" customHeight="1" x14ac:dyDescent="0.2">
      <c r="A136" s="33"/>
      <c r="B136" s="13"/>
      <c r="C136" s="13"/>
      <c r="D136" s="13"/>
      <c r="E136" s="13"/>
      <c r="F136" s="13"/>
      <c r="G136" s="38"/>
    </row>
    <row r="137" spans="1:11" ht="13.5" customHeight="1" x14ac:dyDescent="0.2">
      <c r="B137" s="185"/>
      <c r="C137" s="273" t="str">
        <f>Fixtures!B14</f>
        <v>Sun 10  Jul</v>
      </c>
      <c r="D137" s="273"/>
      <c r="E137" s="274" t="str">
        <f>Fixtures!E14</f>
        <v>2.00 pm</v>
      </c>
      <c r="F137" s="245" t="str">
        <f>Fixtures!F14</f>
        <v>40 overs a side</v>
      </c>
      <c r="G137" s="38"/>
      <c r="H137" s="13"/>
      <c r="I137" s="13"/>
      <c r="J137" s="13"/>
      <c r="K137" s="13"/>
    </row>
    <row r="138" spans="1:11" ht="13.5" customHeight="1" x14ac:dyDescent="0.2">
      <c r="B138" s="260"/>
      <c r="C138" s="261" t="s">
        <v>150</v>
      </c>
      <c r="D138" s="261"/>
      <c r="E138" s="261">
        <v>165</v>
      </c>
      <c r="F138" s="310" t="s">
        <v>216</v>
      </c>
      <c r="G138" s="38"/>
      <c r="H138" s="13"/>
      <c r="I138" s="13"/>
      <c r="J138" s="13"/>
      <c r="K138" s="13"/>
    </row>
    <row r="139" spans="1:11" ht="13.5" customHeight="1" x14ac:dyDescent="0.2">
      <c r="B139" s="187"/>
      <c r="C139" s="27" t="str">
        <f>Fixtures!C14</f>
        <v>British Airways</v>
      </c>
      <c r="D139" s="27"/>
      <c r="E139" s="27" t="s">
        <v>375</v>
      </c>
      <c r="F139" s="312" t="s">
        <v>376</v>
      </c>
      <c r="G139" s="38"/>
      <c r="H139" s="13"/>
      <c r="I139" s="13"/>
      <c r="J139" s="13"/>
      <c r="K139" s="13"/>
    </row>
    <row r="140" spans="1:11" ht="13.5" customHeight="1" x14ac:dyDescent="0.2">
      <c r="B140" s="184"/>
      <c r="C140" s="26" t="s">
        <v>19</v>
      </c>
      <c r="D140" s="24"/>
      <c r="E140" s="26" t="s">
        <v>20</v>
      </c>
      <c r="F140" s="25"/>
      <c r="G140" s="38"/>
      <c r="H140" s="13"/>
      <c r="I140" s="13"/>
      <c r="J140" s="13"/>
      <c r="K140" s="13"/>
    </row>
    <row r="141" spans="1:11" ht="13.5" customHeight="1" x14ac:dyDescent="0.2">
      <c r="B141" s="184"/>
      <c r="C141" s="24" t="s">
        <v>215</v>
      </c>
      <c r="D141" s="24" t="s">
        <v>377</v>
      </c>
      <c r="E141" s="249" t="s">
        <v>378</v>
      </c>
      <c r="F141" s="25" t="s">
        <v>379</v>
      </c>
      <c r="G141" s="38"/>
      <c r="H141" s="13"/>
      <c r="I141" s="13"/>
      <c r="J141" s="13"/>
      <c r="K141" s="13"/>
    </row>
    <row r="142" spans="1:11" ht="13.5" customHeight="1" x14ac:dyDescent="0.2">
      <c r="B142" s="184"/>
      <c r="C142" s="24" t="s">
        <v>196</v>
      </c>
      <c r="D142" s="24">
        <v>29</v>
      </c>
      <c r="E142" s="24" t="s">
        <v>196</v>
      </c>
      <c r="F142" s="25" t="s">
        <v>380</v>
      </c>
      <c r="G142" s="38"/>
      <c r="H142" s="13"/>
      <c r="I142" s="13"/>
      <c r="J142" s="13"/>
      <c r="K142" s="13"/>
    </row>
    <row r="143" spans="1:11" ht="13.5" customHeight="1" x14ac:dyDescent="0.2">
      <c r="B143" s="184"/>
      <c r="C143" s="24" t="s">
        <v>323</v>
      </c>
      <c r="D143" s="24">
        <v>19</v>
      </c>
      <c r="E143" s="24" t="s">
        <v>280</v>
      </c>
      <c r="F143" s="25" t="s">
        <v>381</v>
      </c>
      <c r="G143" s="38"/>
      <c r="H143" s="13"/>
      <c r="I143" s="13"/>
      <c r="J143" s="13"/>
      <c r="K143" s="13"/>
    </row>
    <row r="144" spans="1:11" ht="13.5" customHeight="1" x14ac:dyDescent="0.2">
      <c r="B144" s="184"/>
      <c r="C144" s="26" t="s">
        <v>330</v>
      </c>
      <c r="D144" s="24"/>
      <c r="E144" s="24"/>
      <c r="F144" s="25"/>
      <c r="G144" s="38"/>
      <c r="H144" s="13"/>
      <c r="I144" s="13"/>
      <c r="J144" s="13"/>
      <c r="K144" s="13"/>
    </row>
    <row r="145" spans="1:11" ht="13.5" customHeight="1" x14ac:dyDescent="0.2">
      <c r="B145" s="184"/>
      <c r="C145" s="398"/>
      <c r="D145" s="398"/>
      <c r="E145" s="398"/>
      <c r="F145" s="399"/>
      <c r="G145" s="38"/>
      <c r="H145" s="13"/>
      <c r="I145" s="13"/>
      <c r="J145" s="13"/>
      <c r="K145" s="13"/>
    </row>
    <row r="146" spans="1:11" ht="13.5" customHeight="1" x14ac:dyDescent="0.2">
      <c r="B146" s="184"/>
      <c r="C146" s="26" t="s">
        <v>21</v>
      </c>
      <c r="D146" s="24"/>
      <c r="E146" s="26" t="s">
        <v>4</v>
      </c>
      <c r="F146" s="322"/>
      <c r="G146" s="33"/>
      <c r="H146" s="13"/>
      <c r="I146" s="13"/>
      <c r="J146" s="13"/>
      <c r="K146" s="13"/>
    </row>
    <row r="147" spans="1:11" ht="13.5" customHeight="1" x14ac:dyDescent="0.2">
      <c r="B147" s="187"/>
      <c r="C147" s="27" t="s">
        <v>196</v>
      </c>
      <c r="D147" s="27"/>
      <c r="E147" s="27" t="str">
        <f>Fixtures!G14</f>
        <v>Loss</v>
      </c>
      <c r="F147" s="28"/>
      <c r="G147" s="38"/>
      <c r="H147" s="13"/>
      <c r="I147" s="13"/>
      <c r="J147" s="13"/>
      <c r="K147" s="13"/>
    </row>
    <row r="148" spans="1:11" ht="13.5" customHeight="1" x14ac:dyDescent="0.2">
      <c r="B148" s="265"/>
      <c r="C148" s="265"/>
      <c r="D148" s="265"/>
      <c r="E148" s="265"/>
      <c r="F148" s="19"/>
      <c r="G148" s="38"/>
      <c r="H148" s="13"/>
      <c r="I148" s="13"/>
      <c r="J148" s="13"/>
      <c r="K148" s="13"/>
    </row>
    <row r="149" spans="1:11" ht="13.5" customHeight="1" x14ac:dyDescent="0.2">
      <c r="A149" s="30"/>
      <c r="B149" s="185"/>
      <c r="C149" s="273" t="str">
        <f>Fixtures!B15</f>
        <v>Sun 17 Jul</v>
      </c>
      <c r="D149" s="273"/>
      <c r="E149" s="274" t="str">
        <f>Fixtures!E15</f>
        <v>1.00 pm</v>
      </c>
      <c r="F149" s="245" t="str">
        <f>Fixtures!F15</f>
        <v>40 overs a side</v>
      </c>
      <c r="H149" s="13"/>
      <c r="I149" s="13"/>
      <c r="J149" s="13"/>
      <c r="K149" s="13"/>
    </row>
    <row r="150" spans="1:11" ht="13.5" customHeight="1" x14ac:dyDescent="0.2">
      <c r="B150" s="260"/>
      <c r="C150" s="261" t="s">
        <v>150</v>
      </c>
      <c r="D150" s="261"/>
      <c r="E150" s="261" t="s">
        <v>383</v>
      </c>
      <c r="F150" s="310" t="s">
        <v>194</v>
      </c>
      <c r="H150" s="13"/>
      <c r="I150" s="13"/>
      <c r="J150" s="13"/>
      <c r="K150" s="13"/>
    </row>
    <row r="151" spans="1:11" ht="13.5" customHeight="1" x14ac:dyDescent="0.2">
      <c r="B151" s="187"/>
      <c r="C151" s="255" t="str">
        <f>Fixtures!C15</f>
        <v>Crouch End</v>
      </c>
      <c r="D151" s="27"/>
      <c r="E151" s="27" t="s">
        <v>384</v>
      </c>
      <c r="F151" s="312" t="s">
        <v>194</v>
      </c>
      <c r="H151" s="13"/>
      <c r="I151" s="13"/>
      <c r="J151" s="13"/>
      <c r="K151" s="13"/>
    </row>
    <row r="152" spans="1:11" ht="13.5" customHeight="1" x14ac:dyDescent="0.2">
      <c r="B152" s="184"/>
      <c r="C152" s="26" t="s">
        <v>19</v>
      </c>
      <c r="D152" s="24"/>
      <c r="E152" s="26" t="s">
        <v>20</v>
      </c>
      <c r="F152" s="25"/>
      <c r="H152" s="13"/>
      <c r="I152" s="13"/>
      <c r="J152" s="13"/>
      <c r="K152" s="13"/>
    </row>
    <row r="153" spans="1:11" ht="13.5" customHeight="1" x14ac:dyDescent="0.2">
      <c r="B153" s="184"/>
      <c r="C153" s="24" t="s">
        <v>195</v>
      </c>
      <c r="D153" s="24">
        <v>109</v>
      </c>
      <c r="E153" s="24" t="s">
        <v>344</v>
      </c>
      <c r="F153" s="277" t="s">
        <v>385</v>
      </c>
      <c r="H153" s="13"/>
      <c r="I153" s="13"/>
      <c r="J153" s="13"/>
      <c r="K153" s="13"/>
    </row>
    <row r="154" spans="1:11" ht="13.5" customHeight="1" x14ac:dyDescent="0.2">
      <c r="B154" s="184"/>
      <c r="C154" s="24" t="s">
        <v>280</v>
      </c>
      <c r="D154" s="24">
        <v>60</v>
      </c>
      <c r="E154" s="24" t="s">
        <v>213</v>
      </c>
      <c r="F154" s="277" t="s">
        <v>386</v>
      </c>
      <c r="H154" s="13"/>
      <c r="I154" s="13"/>
      <c r="J154" s="13"/>
      <c r="K154" s="13"/>
    </row>
    <row r="155" spans="1:11" ht="13.5" customHeight="1" x14ac:dyDescent="0.2">
      <c r="B155" s="184"/>
      <c r="C155" s="24" t="s">
        <v>382</v>
      </c>
      <c r="D155" s="24" t="s">
        <v>292</v>
      </c>
      <c r="E155" s="24" t="s">
        <v>280</v>
      </c>
      <c r="F155" s="25" t="s">
        <v>387</v>
      </c>
      <c r="H155" s="13"/>
      <c r="I155" s="13"/>
      <c r="J155" s="13"/>
      <c r="K155" s="13"/>
    </row>
    <row r="156" spans="1:11" ht="13.5" customHeight="1" x14ac:dyDescent="0.2">
      <c r="B156" s="184"/>
      <c r="C156" s="26" t="s">
        <v>330</v>
      </c>
      <c r="D156" s="24"/>
      <c r="E156" s="24"/>
      <c r="F156" s="25"/>
      <c r="H156" s="13"/>
      <c r="I156" s="13"/>
      <c r="J156" s="13"/>
      <c r="K156" s="13"/>
    </row>
    <row r="157" spans="1:11" ht="13.5" customHeight="1" x14ac:dyDescent="0.2">
      <c r="B157" s="184"/>
      <c r="C157" s="24" t="s">
        <v>388</v>
      </c>
      <c r="D157" s="24"/>
      <c r="E157" s="24"/>
      <c r="F157" s="25"/>
      <c r="H157" s="13"/>
      <c r="I157" s="13"/>
      <c r="J157" s="13"/>
      <c r="K157" s="13"/>
    </row>
    <row r="158" spans="1:11" ht="13.5" customHeight="1" x14ac:dyDescent="0.2">
      <c r="B158" s="184"/>
      <c r="C158" s="26" t="s">
        <v>21</v>
      </c>
      <c r="D158" s="24"/>
      <c r="E158" s="26" t="s">
        <v>4</v>
      </c>
      <c r="F158" s="322"/>
      <c r="H158" s="13"/>
      <c r="I158" s="13"/>
      <c r="J158" s="13"/>
      <c r="K158" s="13"/>
    </row>
    <row r="159" spans="1:11" ht="13.5" customHeight="1" x14ac:dyDescent="0.2">
      <c r="B159" s="187"/>
      <c r="C159" s="27" t="s">
        <v>226</v>
      </c>
      <c r="D159" s="27"/>
      <c r="E159" s="27" t="str">
        <f>Fixtures!G15</f>
        <v>Win</v>
      </c>
      <c r="F159" s="28"/>
      <c r="H159" s="13"/>
      <c r="I159" s="13"/>
      <c r="J159" s="13"/>
      <c r="K159" s="13"/>
    </row>
    <row r="160" spans="1:11" ht="13.5" customHeight="1" x14ac:dyDescent="0.2">
      <c r="B160" s="265"/>
      <c r="C160" s="265"/>
      <c r="D160" s="265"/>
      <c r="E160" s="265"/>
      <c r="F160" s="19"/>
      <c r="H160" s="13"/>
      <c r="I160" s="13"/>
      <c r="J160" s="13"/>
      <c r="K160" s="13"/>
    </row>
    <row r="161" spans="2:11" ht="13.5" customHeight="1" x14ac:dyDescent="0.2">
      <c r="B161" s="185"/>
      <c r="C161" s="273" t="str">
        <f>Fixtures!B16</f>
        <v>Sun 24 Jul</v>
      </c>
      <c r="D161" s="273"/>
      <c r="E161" s="274" t="str">
        <f>Fixtures!E16</f>
        <v>1.30 pm</v>
      </c>
      <c r="F161" s="245" t="str">
        <f>Fixtures!F16</f>
        <v>40 overs a side</v>
      </c>
      <c r="H161" s="13"/>
      <c r="I161" s="13"/>
      <c r="J161" s="13"/>
      <c r="K161" s="13"/>
    </row>
    <row r="162" spans="2:11" ht="13.5" customHeight="1" x14ac:dyDescent="0.2">
      <c r="B162" s="260"/>
      <c r="C162" s="308" t="s">
        <v>150</v>
      </c>
      <c r="D162" s="261"/>
      <c r="E162" s="261" t="s">
        <v>390</v>
      </c>
      <c r="F162" s="310" t="s">
        <v>194</v>
      </c>
      <c r="H162" s="13"/>
      <c r="I162" s="13"/>
      <c r="J162" s="13"/>
      <c r="K162" s="13"/>
    </row>
    <row r="163" spans="2:11" ht="13.5" customHeight="1" x14ac:dyDescent="0.2">
      <c r="B163" s="187"/>
      <c r="C163" s="255" t="str">
        <f>Fixtures!C16</f>
        <v>Teddington</v>
      </c>
      <c r="D163" s="27"/>
      <c r="E163" s="27" t="s">
        <v>391</v>
      </c>
      <c r="F163" s="312" t="s">
        <v>392</v>
      </c>
      <c r="H163" s="13"/>
      <c r="I163" s="13"/>
      <c r="J163" s="13"/>
      <c r="K163" s="13"/>
    </row>
    <row r="164" spans="2:11" ht="13.5" customHeight="1" x14ac:dyDescent="0.2">
      <c r="B164" s="184"/>
      <c r="C164" s="26" t="s">
        <v>19</v>
      </c>
      <c r="D164" s="24"/>
      <c r="E164" s="26" t="s">
        <v>20</v>
      </c>
      <c r="F164" s="25"/>
      <c r="H164" s="13"/>
      <c r="I164" s="13"/>
      <c r="J164" s="13"/>
      <c r="K164" s="13"/>
    </row>
    <row r="165" spans="2:11" ht="13.5" customHeight="1" x14ac:dyDescent="0.2">
      <c r="B165" s="184"/>
      <c r="C165" s="24" t="s">
        <v>195</v>
      </c>
      <c r="D165" s="24">
        <v>84</v>
      </c>
      <c r="E165" s="24" t="s">
        <v>323</v>
      </c>
      <c r="F165" s="25" t="s">
        <v>395</v>
      </c>
      <c r="H165" s="13"/>
      <c r="I165" s="13"/>
      <c r="J165" s="13"/>
      <c r="K165" s="13"/>
    </row>
    <row r="166" spans="2:11" ht="13.5" customHeight="1" x14ac:dyDescent="0.2">
      <c r="B166" s="184"/>
      <c r="C166" s="24" t="s">
        <v>218</v>
      </c>
      <c r="D166" s="24">
        <v>32</v>
      </c>
      <c r="E166" s="24" t="s">
        <v>396</v>
      </c>
      <c r="F166" s="25" t="s">
        <v>397</v>
      </c>
      <c r="H166" s="13"/>
      <c r="I166" s="13"/>
      <c r="J166" s="13"/>
      <c r="K166" s="13"/>
    </row>
    <row r="167" spans="2:11" ht="13.5" customHeight="1" x14ac:dyDescent="0.2">
      <c r="B167" s="184"/>
      <c r="C167" s="24" t="s">
        <v>393</v>
      </c>
      <c r="D167" s="24">
        <v>21</v>
      </c>
      <c r="E167" s="24" t="s">
        <v>213</v>
      </c>
      <c r="F167" s="25" t="s">
        <v>398</v>
      </c>
      <c r="H167" s="13"/>
      <c r="I167" s="13"/>
      <c r="J167" s="13"/>
      <c r="K167" s="13"/>
    </row>
    <row r="168" spans="2:11" ht="13.5" customHeight="1" x14ac:dyDescent="0.2">
      <c r="B168" s="184"/>
      <c r="C168" s="26" t="s">
        <v>394</v>
      </c>
      <c r="D168" s="24"/>
      <c r="E168" s="24"/>
      <c r="F168" s="25"/>
      <c r="H168" s="13"/>
      <c r="I168" s="13"/>
      <c r="J168" s="13"/>
      <c r="K168" s="13"/>
    </row>
    <row r="169" spans="2:11" ht="13.5" customHeight="1" x14ac:dyDescent="0.2">
      <c r="B169" s="184"/>
      <c r="C169" s="24" t="s">
        <v>215</v>
      </c>
      <c r="D169" s="24"/>
      <c r="E169" s="24"/>
      <c r="F169" s="25"/>
      <c r="H169" s="13"/>
      <c r="I169" s="13"/>
      <c r="J169" s="13"/>
      <c r="K169" s="13"/>
    </row>
    <row r="170" spans="2:11" ht="13.5" customHeight="1" x14ac:dyDescent="0.2">
      <c r="B170" s="184"/>
      <c r="C170" s="26" t="s">
        <v>21</v>
      </c>
      <c r="D170" s="24"/>
      <c r="E170" s="26" t="s">
        <v>4</v>
      </c>
      <c r="F170" s="331"/>
      <c r="H170" s="13"/>
      <c r="I170" s="13"/>
      <c r="J170" s="13"/>
      <c r="K170" s="13"/>
    </row>
    <row r="171" spans="2:11" ht="13.5" customHeight="1" x14ac:dyDescent="0.2">
      <c r="B171" s="187"/>
      <c r="C171" s="27" t="s">
        <v>226</v>
      </c>
      <c r="D171" s="27"/>
      <c r="E171" s="27" t="str">
        <f>Fixtures!G16</f>
        <v>Loss</v>
      </c>
      <c r="F171" s="28"/>
      <c r="H171" s="13"/>
      <c r="I171" s="13"/>
      <c r="J171" s="13"/>
      <c r="K171" s="13"/>
    </row>
    <row r="172" spans="2:11" ht="13.5" customHeight="1" x14ac:dyDescent="0.2">
      <c r="B172" s="265"/>
      <c r="C172" s="265"/>
      <c r="D172" s="265"/>
      <c r="E172" s="265"/>
      <c r="F172" s="19"/>
      <c r="H172" s="13"/>
      <c r="I172" s="13"/>
      <c r="J172" s="13"/>
      <c r="K172" s="13"/>
    </row>
    <row r="173" spans="2:11" ht="13.5" customHeight="1" x14ac:dyDescent="0.2">
      <c r="B173" s="185"/>
      <c r="C173" s="273" t="str">
        <f>Fixtures!B17</f>
        <v>Sun 31 Jul</v>
      </c>
      <c r="D173" s="273"/>
      <c r="E173" s="274" t="str">
        <f>Fixtures!E17</f>
        <v>1.30 pm</v>
      </c>
      <c r="F173" s="245" t="str">
        <f>Fixtures!F17</f>
        <v>40 overs a side</v>
      </c>
      <c r="H173" s="13"/>
      <c r="I173" s="13"/>
      <c r="J173" s="13"/>
      <c r="K173" s="13"/>
    </row>
    <row r="174" spans="2:11" ht="13.5" customHeight="1" x14ac:dyDescent="0.2">
      <c r="B174" s="260"/>
      <c r="C174" s="382" t="str">
        <f>Fixtures!C17</f>
        <v>Old Actonians</v>
      </c>
      <c r="D174" s="261"/>
      <c r="E174" s="261">
        <v>125</v>
      </c>
      <c r="F174" s="310" t="s">
        <v>401</v>
      </c>
      <c r="H174" s="13"/>
      <c r="I174" s="13"/>
      <c r="J174" s="13"/>
      <c r="K174" s="13"/>
    </row>
    <row r="175" spans="2:11" ht="13.5" customHeight="1" x14ac:dyDescent="0.2">
      <c r="B175" s="187"/>
      <c r="C175" s="255" t="s">
        <v>150</v>
      </c>
      <c r="D175" s="27"/>
      <c r="E175" s="27" t="s">
        <v>402</v>
      </c>
      <c r="F175" s="312" t="s">
        <v>403</v>
      </c>
      <c r="H175" s="13"/>
      <c r="I175" s="13"/>
      <c r="J175" s="13"/>
      <c r="K175" s="13"/>
    </row>
    <row r="176" spans="2:11" ht="13.5" customHeight="1" x14ac:dyDescent="0.2">
      <c r="B176" s="184"/>
      <c r="C176" s="26" t="s">
        <v>19</v>
      </c>
      <c r="D176" s="352"/>
      <c r="E176" s="26" t="s">
        <v>20</v>
      </c>
      <c r="F176" s="353"/>
      <c r="H176" s="13"/>
      <c r="I176" s="13"/>
      <c r="J176" s="13"/>
      <c r="K176" s="13"/>
    </row>
    <row r="177" spans="2:11" ht="13.5" customHeight="1" x14ac:dyDescent="0.2">
      <c r="B177" s="184"/>
      <c r="C177" s="352" t="s">
        <v>195</v>
      </c>
      <c r="D177" s="352" t="s">
        <v>404</v>
      </c>
      <c r="E177" s="352" t="s">
        <v>323</v>
      </c>
      <c r="F177" s="353" t="s">
        <v>409</v>
      </c>
      <c r="H177" s="13"/>
      <c r="I177" s="13"/>
      <c r="J177" s="13"/>
      <c r="K177" s="13"/>
    </row>
    <row r="178" spans="2:11" ht="13.5" customHeight="1" x14ac:dyDescent="0.2">
      <c r="B178" s="184"/>
      <c r="C178" s="352" t="s">
        <v>226</v>
      </c>
      <c r="D178" s="352" t="s">
        <v>405</v>
      </c>
      <c r="E178" s="352" t="s">
        <v>406</v>
      </c>
      <c r="F178" s="353" t="s">
        <v>408</v>
      </c>
      <c r="H178" s="13"/>
      <c r="I178" s="13"/>
      <c r="J178" s="13"/>
      <c r="K178" s="13"/>
    </row>
    <row r="179" spans="2:11" ht="13.5" customHeight="1" x14ac:dyDescent="0.2">
      <c r="B179" s="184"/>
      <c r="C179" s="352" t="s">
        <v>197</v>
      </c>
      <c r="D179" s="352">
        <v>19</v>
      </c>
      <c r="E179" s="352" t="s">
        <v>396</v>
      </c>
      <c r="F179" s="353" t="s">
        <v>407</v>
      </c>
      <c r="H179" s="13"/>
      <c r="I179" s="13"/>
      <c r="J179" s="13"/>
      <c r="K179" s="13"/>
    </row>
    <row r="180" spans="2:11" ht="13.5" customHeight="1" x14ac:dyDescent="0.2">
      <c r="B180" s="184"/>
      <c r="C180" s="26" t="s">
        <v>410</v>
      </c>
      <c r="D180" s="352"/>
      <c r="E180" s="352"/>
      <c r="F180" s="353"/>
      <c r="H180" s="13"/>
      <c r="I180" s="13"/>
      <c r="J180" s="13"/>
      <c r="K180" s="13"/>
    </row>
    <row r="181" spans="2:11" ht="13.5" customHeight="1" x14ac:dyDescent="0.2">
      <c r="B181" s="184"/>
      <c r="C181" s="352" t="s">
        <v>411</v>
      </c>
      <c r="D181" s="352"/>
      <c r="E181" s="352"/>
      <c r="F181" s="353"/>
      <c r="H181" s="13"/>
      <c r="I181" s="13"/>
      <c r="J181" s="13"/>
      <c r="K181" s="13"/>
    </row>
    <row r="182" spans="2:11" ht="13.5" customHeight="1" x14ac:dyDescent="0.2">
      <c r="B182" s="184"/>
      <c r="C182" s="26" t="s">
        <v>21</v>
      </c>
      <c r="D182" s="352"/>
      <c r="E182" s="26" t="s">
        <v>4</v>
      </c>
      <c r="F182" s="331"/>
      <c r="H182" s="13"/>
      <c r="I182" s="13"/>
      <c r="J182" s="13"/>
      <c r="K182" s="13"/>
    </row>
    <row r="183" spans="2:11" ht="13.5" customHeight="1" x14ac:dyDescent="0.2">
      <c r="B183" s="187"/>
      <c r="C183" s="27" t="s">
        <v>226</v>
      </c>
      <c r="D183" s="27"/>
      <c r="E183" s="27" t="str">
        <f>Fixtures!G17</f>
        <v>Win</v>
      </c>
      <c r="F183" s="28"/>
      <c r="H183" s="13"/>
      <c r="I183" s="13"/>
      <c r="J183" s="13"/>
      <c r="K183" s="13"/>
    </row>
    <row r="184" spans="2:11" ht="13.5" customHeight="1" x14ac:dyDescent="0.2">
      <c r="B184" s="265"/>
      <c r="C184" s="265"/>
      <c r="D184" s="265"/>
      <c r="E184" s="265"/>
      <c r="F184" s="19"/>
      <c r="H184" s="13"/>
      <c r="I184" s="13"/>
      <c r="J184" s="13"/>
      <c r="K184" s="13"/>
    </row>
    <row r="185" spans="2:11" ht="13.5" customHeight="1" x14ac:dyDescent="0.2">
      <c r="B185" s="185"/>
      <c r="C185" s="273" t="str">
        <f>Fixtures!B18</f>
        <v>Sun 07 Aug</v>
      </c>
      <c r="D185" s="273"/>
      <c r="E185" s="274" t="str">
        <f>Fixtures!E18</f>
        <v>1.30 pm</v>
      </c>
      <c r="F185" s="245" t="str">
        <f>Fixtures!F18</f>
        <v>40 overs a side</v>
      </c>
      <c r="H185" s="13"/>
      <c r="I185" s="13"/>
      <c r="J185" s="13"/>
      <c r="K185" s="13"/>
    </row>
    <row r="186" spans="2:11" ht="13.5" customHeight="1" x14ac:dyDescent="0.2">
      <c r="B186" s="260"/>
      <c r="C186" s="388" t="str">
        <f>Fixtures!C18</f>
        <v>Hampstead</v>
      </c>
      <c r="D186" s="261"/>
      <c r="E186" s="383" t="s">
        <v>424</v>
      </c>
      <c r="F186" s="310" t="s">
        <v>194</v>
      </c>
    </row>
    <row r="187" spans="2:11" ht="13.5" customHeight="1" x14ac:dyDescent="0.2">
      <c r="B187" s="187"/>
      <c r="C187" s="255" t="s">
        <v>150</v>
      </c>
      <c r="D187" s="384"/>
      <c r="E187" s="384" t="s">
        <v>425</v>
      </c>
      <c r="F187" s="312" t="s">
        <v>426</v>
      </c>
    </row>
    <row r="188" spans="2:11" ht="13.5" customHeight="1" x14ac:dyDescent="0.2">
      <c r="B188" s="184"/>
      <c r="C188" s="385" t="s">
        <v>19</v>
      </c>
      <c r="D188" s="386"/>
      <c r="E188" s="385" t="s">
        <v>20</v>
      </c>
      <c r="F188" s="387"/>
    </row>
    <row r="189" spans="2:11" ht="13.5" customHeight="1" x14ac:dyDescent="0.2">
      <c r="B189" s="184"/>
      <c r="C189" s="386" t="s">
        <v>195</v>
      </c>
      <c r="D189" s="386" t="s">
        <v>324</v>
      </c>
      <c r="E189" s="386" t="s">
        <v>175</v>
      </c>
      <c r="F189" s="387" t="s">
        <v>427</v>
      </c>
    </row>
    <row r="190" spans="2:11" ht="13.5" customHeight="1" x14ac:dyDescent="0.2">
      <c r="B190" s="184"/>
      <c r="C190" s="386" t="s">
        <v>413</v>
      </c>
      <c r="D190" s="386">
        <v>36</v>
      </c>
      <c r="E190" s="386" t="s">
        <v>413</v>
      </c>
      <c r="F190" s="387" t="s">
        <v>428</v>
      </c>
    </row>
    <row r="191" spans="2:11" ht="13.5" customHeight="1" x14ac:dyDescent="0.2">
      <c r="B191" s="184"/>
      <c r="C191" s="386" t="s">
        <v>213</v>
      </c>
      <c r="D191" s="386" t="s">
        <v>281</v>
      </c>
      <c r="E191" s="386" t="s">
        <v>396</v>
      </c>
      <c r="F191" s="387" t="s">
        <v>429</v>
      </c>
    </row>
    <row r="192" spans="2:11" ht="13.5" customHeight="1" x14ac:dyDescent="0.2">
      <c r="B192" s="184"/>
      <c r="C192" s="385" t="s">
        <v>430</v>
      </c>
      <c r="D192" s="386"/>
      <c r="E192" s="386"/>
      <c r="F192" s="387"/>
    </row>
    <row r="193" spans="2:7" ht="13.5" customHeight="1" x14ac:dyDescent="0.2">
      <c r="B193" s="184"/>
      <c r="C193" s="386" t="s">
        <v>431</v>
      </c>
      <c r="D193" s="386"/>
      <c r="E193" s="386"/>
      <c r="F193" s="387"/>
    </row>
    <row r="194" spans="2:7" ht="13.5" customHeight="1" x14ac:dyDescent="0.2">
      <c r="B194" s="184"/>
      <c r="C194" s="26" t="s">
        <v>21</v>
      </c>
      <c r="D194" s="24"/>
      <c r="E194" s="26" t="s">
        <v>4</v>
      </c>
      <c r="F194" s="25"/>
    </row>
    <row r="195" spans="2:7" ht="13.5" customHeight="1" x14ac:dyDescent="0.2">
      <c r="B195" s="187"/>
      <c r="C195" s="384" t="s">
        <v>413</v>
      </c>
      <c r="D195" s="27"/>
      <c r="E195" s="27" t="str">
        <f>Fixtures!G18</f>
        <v>Win</v>
      </c>
      <c r="F195" s="28"/>
    </row>
    <row r="196" spans="2:7" ht="13.5" customHeight="1" x14ac:dyDescent="0.2"/>
    <row r="197" spans="2:7" ht="13.5" customHeight="1" x14ac:dyDescent="0.2">
      <c r="B197" s="185"/>
      <c r="C197" s="273" t="str">
        <f>Fixtures!B19</f>
        <v>Sun 14 Aug</v>
      </c>
      <c r="D197" s="273"/>
      <c r="E197" s="274" t="str">
        <f>Fixtures!E19</f>
        <v>1.30 pm</v>
      </c>
      <c r="F197" s="245" t="str">
        <f>Fixtures!F19</f>
        <v>40 overs a side</v>
      </c>
    </row>
    <row r="198" spans="2:7" ht="13.5" customHeight="1" x14ac:dyDescent="0.2">
      <c r="B198" s="260"/>
      <c r="C198" s="308" t="s">
        <v>150</v>
      </c>
      <c r="D198" s="261"/>
      <c r="E198" s="383" t="s">
        <v>432</v>
      </c>
      <c r="F198" s="310" t="s">
        <v>433</v>
      </c>
      <c r="G198" s="16"/>
    </row>
    <row r="199" spans="2:7" ht="13.5" customHeight="1" x14ac:dyDescent="0.2">
      <c r="B199" s="187"/>
      <c r="C199" s="336" t="str">
        <f>Fixtures!C19</f>
        <v>Edmonton</v>
      </c>
      <c r="D199" s="27"/>
      <c r="E199" s="384" t="s">
        <v>434</v>
      </c>
      <c r="F199" s="312" t="s">
        <v>212</v>
      </c>
      <c r="G199" s="16"/>
    </row>
    <row r="200" spans="2:7" ht="13.5" customHeight="1" x14ac:dyDescent="0.2">
      <c r="B200" s="184"/>
      <c r="C200" s="252" t="s">
        <v>19</v>
      </c>
      <c r="D200" s="24"/>
      <c r="E200" s="385" t="s">
        <v>20</v>
      </c>
      <c r="F200" s="250"/>
    </row>
    <row r="201" spans="2:7" ht="13.5" customHeight="1" x14ac:dyDescent="0.2">
      <c r="B201" s="184"/>
      <c r="C201" s="386" t="s">
        <v>226</v>
      </c>
      <c r="D201" s="24"/>
      <c r="E201" s="386" t="s">
        <v>435</v>
      </c>
      <c r="F201" s="387" t="s">
        <v>436</v>
      </c>
    </row>
    <row r="202" spans="2:7" ht="13.5" customHeight="1" x14ac:dyDescent="0.2">
      <c r="B202" s="184"/>
      <c r="C202" s="386" t="s">
        <v>195</v>
      </c>
      <c r="D202" s="24"/>
      <c r="E202" s="386" t="s">
        <v>396</v>
      </c>
      <c r="F202" s="387" t="s">
        <v>437</v>
      </c>
    </row>
    <row r="203" spans="2:7" ht="13.5" customHeight="1" x14ac:dyDescent="0.2">
      <c r="B203" s="184"/>
      <c r="C203" s="386" t="s">
        <v>440</v>
      </c>
      <c r="D203" s="24"/>
      <c r="E203" s="386" t="s">
        <v>438</v>
      </c>
      <c r="F203" s="387" t="s">
        <v>439</v>
      </c>
    </row>
    <row r="204" spans="2:7" ht="13.5" customHeight="1" x14ac:dyDescent="0.2">
      <c r="B204" s="184"/>
      <c r="C204" s="385" t="s">
        <v>441</v>
      </c>
      <c r="D204" s="24"/>
      <c r="E204" s="386"/>
      <c r="F204" s="387"/>
    </row>
    <row r="205" spans="2:7" ht="13.5" customHeight="1" x14ac:dyDescent="0.2">
      <c r="B205" s="184"/>
      <c r="C205" s="386" t="s">
        <v>396</v>
      </c>
      <c r="D205" s="24"/>
      <c r="E205" s="386"/>
      <c r="F205" s="387"/>
    </row>
    <row r="206" spans="2:7" ht="13.5" customHeight="1" x14ac:dyDescent="0.2">
      <c r="B206" s="184"/>
      <c r="C206" s="385" t="s">
        <v>21</v>
      </c>
      <c r="D206" s="24"/>
      <c r="E206" s="26" t="s">
        <v>4</v>
      </c>
      <c r="F206" s="300"/>
    </row>
    <row r="207" spans="2:7" ht="13.5" customHeight="1" x14ac:dyDescent="0.2">
      <c r="B207" s="187"/>
      <c r="C207" s="384" t="s">
        <v>323</v>
      </c>
      <c r="D207" s="27"/>
      <c r="E207" s="27" t="str">
        <f>Fixtures!G19</f>
        <v>Loss</v>
      </c>
      <c r="F207" s="28"/>
    </row>
    <row r="208" spans="2:7" ht="13.5" customHeight="1" x14ac:dyDescent="0.2">
      <c r="B208" s="124"/>
      <c r="C208" s="266"/>
      <c r="D208" s="266"/>
      <c r="E208" s="267"/>
      <c r="F208" s="268"/>
    </row>
    <row r="209" spans="2:7" ht="13.5" customHeight="1" x14ac:dyDescent="0.2">
      <c r="B209" s="185"/>
      <c r="C209" s="273" t="str">
        <f>Fixtures!B20</f>
        <v>Sat 20 Aug</v>
      </c>
      <c r="D209" s="273"/>
      <c r="E209" s="274" t="str">
        <f>Fixtures!E20</f>
        <v>12.00 pm</v>
      </c>
      <c r="F209" s="245" t="str">
        <f>Fixtures!F20</f>
        <v>40 overs a side</v>
      </c>
    </row>
    <row r="210" spans="2:7" ht="13.5" customHeight="1" x14ac:dyDescent="0.2">
      <c r="B210" s="260"/>
      <c r="C210" s="389" t="str">
        <f>Fixtures!C20</f>
        <v>Post Modernists  (ISIS Trophy)</v>
      </c>
      <c r="D210" s="261"/>
      <c r="E210" s="383">
        <f>30+34+20+16+16+15+0+8+10+4+25</f>
        <v>178</v>
      </c>
      <c r="F210" s="310" t="s">
        <v>442</v>
      </c>
    </row>
    <row r="211" spans="2:7" ht="13.5" customHeight="1" x14ac:dyDescent="0.2">
      <c r="B211" s="187"/>
      <c r="C211" s="255" t="s">
        <v>150</v>
      </c>
      <c r="D211" s="27"/>
      <c r="E211" s="384" t="s">
        <v>443</v>
      </c>
      <c r="F211" s="312" t="s">
        <v>444</v>
      </c>
    </row>
    <row r="212" spans="2:7" ht="13.5" customHeight="1" x14ac:dyDescent="0.2">
      <c r="B212" s="184"/>
      <c r="C212" s="252" t="s">
        <v>19</v>
      </c>
      <c r="D212" s="24"/>
      <c r="E212" s="385" t="s">
        <v>20</v>
      </c>
      <c r="F212" s="250"/>
    </row>
    <row r="213" spans="2:7" ht="13.5" customHeight="1" x14ac:dyDescent="0.2">
      <c r="B213" s="184"/>
      <c r="C213" s="386" t="s">
        <v>323</v>
      </c>
      <c r="D213" s="24"/>
      <c r="E213" s="386" t="s">
        <v>323</v>
      </c>
      <c r="F213" s="387" t="s">
        <v>445</v>
      </c>
    </row>
    <row r="214" spans="2:7" ht="13.5" customHeight="1" x14ac:dyDescent="0.2">
      <c r="B214" s="184"/>
      <c r="C214" s="386" t="s">
        <v>197</v>
      </c>
      <c r="D214" s="24"/>
      <c r="E214" s="386" t="s">
        <v>175</v>
      </c>
      <c r="F214" s="387" t="s">
        <v>446</v>
      </c>
    </row>
    <row r="215" spans="2:7" ht="13.5" customHeight="1" x14ac:dyDescent="0.2">
      <c r="B215" s="184"/>
      <c r="C215" s="386" t="s">
        <v>396</v>
      </c>
      <c r="D215" s="24"/>
      <c r="E215" s="386" t="s">
        <v>226</v>
      </c>
      <c r="F215" s="387" t="s">
        <v>447</v>
      </c>
    </row>
    <row r="216" spans="2:7" ht="13.5" customHeight="1" x14ac:dyDescent="0.2">
      <c r="B216" s="184"/>
      <c r="C216" s="385" t="s">
        <v>317</v>
      </c>
      <c r="D216" s="24"/>
      <c r="E216" s="386"/>
      <c r="F216" s="387"/>
    </row>
    <row r="217" spans="2:7" ht="13.5" customHeight="1" x14ac:dyDescent="0.2">
      <c r="B217" s="184"/>
      <c r="C217" s="386" t="s">
        <v>448</v>
      </c>
      <c r="D217" s="24"/>
      <c r="E217" s="386"/>
      <c r="F217" s="387"/>
    </row>
    <row r="218" spans="2:7" ht="13.5" customHeight="1" x14ac:dyDescent="0.2">
      <c r="B218" s="184"/>
      <c r="C218" s="385" t="s">
        <v>21</v>
      </c>
      <c r="D218" s="24"/>
      <c r="E218" s="26" t="s">
        <v>4</v>
      </c>
      <c r="F218" s="300"/>
    </row>
    <row r="219" spans="2:7" ht="13.5" customHeight="1" x14ac:dyDescent="0.2">
      <c r="B219" s="187"/>
      <c r="C219" s="384" t="s">
        <v>175</v>
      </c>
      <c r="D219" s="27"/>
      <c r="E219" s="27" t="str">
        <f>Fixtures!G20</f>
        <v>Win</v>
      </c>
      <c r="F219" s="28"/>
    </row>
    <row r="220" spans="2:7" ht="13.5" customHeight="1" x14ac:dyDescent="0.2">
      <c r="B220" s="124"/>
      <c r="C220" s="266"/>
      <c r="D220" s="266"/>
      <c r="E220" s="267"/>
      <c r="F220" s="268"/>
      <c r="G220" s="16"/>
    </row>
    <row r="221" spans="2:7" ht="13.5" customHeight="1" x14ac:dyDescent="0.2">
      <c r="B221" s="185"/>
      <c r="C221" s="273" t="str">
        <f>Fixtures!B21</f>
        <v>Sun 21 Aug</v>
      </c>
      <c r="D221" s="273"/>
      <c r="E221" s="274" t="str">
        <f>Fixtures!E21</f>
        <v>12.00 pm</v>
      </c>
      <c r="F221" s="245" t="str">
        <f>Fixtures!F21</f>
        <v>40 overs a side</v>
      </c>
    </row>
    <row r="222" spans="2:7" ht="13.5" customHeight="1" x14ac:dyDescent="0.2">
      <c r="B222" s="260"/>
      <c r="C222" s="388" t="s">
        <v>150</v>
      </c>
      <c r="D222" s="261"/>
      <c r="E222" s="383" t="s">
        <v>449</v>
      </c>
      <c r="F222" s="310" t="s">
        <v>450</v>
      </c>
    </row>
    <row r="223" spans="2:7" ht="13.5" customHeight="1" x14ac:dyDescent="0.2">
      <c r="B223" s="187"/>
      <c r="C223" s="336" t="str">
        <f>Fixtures!C21</f>
        <v>Nevill Holt (ISIS Trophy)</v>
      </c>
      <c r="D223" s="27"/>
      <c r="E223" s="384" t="s">
        <v>451</v>
      </c>
      <c r="F223" s="312" t="s">
        <v>452</v>
      </c>
    </row>
    <row r="224" spans="2:7" ht="13.5" customHeight="1" x14ac:dyDescent="0.2">
      <c r="B224" s="184"/>
      <c r="C224" s="252" t="s">
        <v>19</v>
      </c>
      <c r="D224" s="24"/>
      <c r="E224" s="385" t="s">
        <v>20</v>
      </c>
      <c r="F224" s="250"/>
    </row>
    <row r="225" spans="2:6" ht="13.5" customHeight="1" x14ac:dyDescent="0.2">
      <c r="B225" s="184"/>
      <c r="C225" s="386" t="s">
        <v>323</v>
      </c>
      <c r="D225" s="24"/>
      <c r="E225" s="386" t="s">
        <v>396</v>
      </c>
      <c r="F225" s="387" t="s">
        <v>453</v>
      </c>
    </row>
    <row r="226" spans="2:6" ht="13.5" customHeight="1" x14ac:dyDescent="0.2">
      <c r="B226" s="184"/>
      <c r="C226" s="386" t="s">
        <v>218</v>
      </c>
      <c r="D226" s="24"/>
      <c r="E226" s="386" t="s">
        <v>213</v>
      </c>
      <c r="F226" s="387" t="s">
        <v>454</v>
      </c>
    </row>
    <row r="227" spans="2:6" ht="13.5" customHeight="1" x14ac:dyDescent="0.2">
      <c r="B227" s="184"/>
      <c r="C227" s="386" t="s">
        <v>175</v>
      </c>
      <c r="D227" s="24"/>
      <c r="E227" s="386" t="s">
        <v>175</v>
      </c>
      <c r="F227" s="387" t="s">
        <v>455</v>
      </c>
    </row>
    <row r="228" spans="2:6" ht="13.5" customHeight="1" x14ac:dyDescent="0.2">
      <c r="B228" s="184"/>
      <c r="C228" s="385" t="s">
        <v>330</v>
      </c>
      <c r="D228" s="24"/>
      <c r="E228" s="386"/>
      <c r="F228" s="387"/>
    </row>
    <row r="229" spans="2:6" ht="13.5" customHeight="1" x14ac:dyDescent="0.2">
      <c r="B229" s="184"/>
      <c r="C229" s="386" t="s">
        <v>215</v>
      </c>
      <c r="D229" s="24"/>
      <c r="E229" s="386"/>
      <c r="F229" s="387"/>
    </row>
    <row r="230" spans="2:6" ht="13.5" customHeight="1" x14ac:dyDescent="0.2">
      <c r="B230" s="184"/>
      <c r="C230" s="385" t="s">
        <v>21</v>
      </c>
      <c r="D230" s="24"/>
      <c r="E230" s="26" t="s">
        <v>4</v>
      </c>
      <c r="F230" s="300"/>
    </row>
    <row r="231" spans="2:6" ht="13.5" customHeight="1" x14ac:dyDescent="0.2">
      <c r="B231" s="187"/>
      <c r="C231" s="384" t="s">
        <v>226</v>
      </c>
      <c r="D231" s="27"/>
      <c r="E231" s="27" t="str">
        <f>Fixtures!G21</f>
        <v>Abandoned</v>
      </c>
      <c r="F231" s="28"/>
    </row>
    <row r="232" spans="2:6" ht="13.5" customHeight="1" x14ac:dyDescent="0.2"/>
    <row r="233" spans="2:6" ht="13.5" customHeight="1" x14ac:dyDescent="0.2">
      <c r="B233" s="185"/>
      <c r="C233" s="273" t="str">
        <f>Fixtures!B22</f>
        <v>Sun 28 Aug</v>
      </c>
      <c r="D233" s="273"/>
      <c r="E233" s="274" t="str">
        <f>Fixtures!E22</f>
        <v>1.30 pm</v>
      </c>
      <c r="F233" s="245" t="str">
        <f>Fixtures!F22</f>
        <v>Time Game</v>
      </c>
    </row>
    <row r="234" spans="2:6" ht="13.5" customHeight="1" x14ac:dyDescent="0.2">
      <c r="B234" s="260"/>
      <c r="C234" s="389" t="str">
        <f>Fixtures!C22</f>
        <v>Wembley</v>
      </c>
      <c r="D234" s="261"/>
      <c r="E234" s="383" t="s">
        <v>456</v>
      </c>
      <c r="F234" s="310" t="s">
        <v>457</v>
      </c>
    </row>
    <row r="235" spans="2:6" ht="13.5" customHeight="1" x14ac:dyDescent="0.2">
      <c r="B235" s="187"/>
      <c r="C235" s="388" t="s">
        <v>150</v>
      </c>
      <c r="D235" s="27"/>
      <c r="E235" s="384" t="s">
        <v>458</v>
      </c>
      <c r="F235" s="312" t="s">
        <v>459</v>
      </c>
    </row>
    <row r="236" spans="2:6" ht="13.5" customHeight="1" x14ac:dyDescent="0.2">
      <c r="B236" s="260"/>
      <c r="C236" s="337" t="s">
        <v>19</v>
      </c>
      <c r="D236" s="261"/>
      <c r="E236" s="390" t="s">
        <v>20</v>
      </c>
      <c r="F236" s="310"/>
    </row>
    <row r="237" spans="2:6" ht="13.5" customHeight="1" x14ac:dyDescent="0.2">
      <c r="B237" s="184"/>
      <c r="C237" s="386" t="s">
        <v>396</v>
      </c>
      <c r="D237" s="24"/>
      <c r="E237" s="386" t="s">
        <v>413</v>
      </c>
      <c r="F237" s="387" t="s">
        <v>460</v>
      </c>
    </row>
    <row r="238" spans="2:6" ht="13.5" customHeight="1" x14ac:dyDescent="0.2">
      <c r="B238" s="184"/>
      <c r="C238" s="386" t="s">
        <v>197</v>
      </c>
      <c r="D238" s="24"/>
      <c r="E238" s="386" t="s">
        <v>396</v>
      </c>
      <c r="F238" s="387" t="s">
        <v>461</v>
      </c>
    </row>
    <row r="239" spans="2:6" ht="13.5" customHeight="1" x14ac:dyDescent="0.2">
      <c r="B239" s="184"/>
      <c r="C239" s="386" t="s">
        <v>463</v>
      </c>
      <c r="D239" s="24"/>
      <c r="E239" s="386" t="s">
        <v>175</v>
      </c>
      <c r="F239" s="387" t="s">
        <v>462</v>
      </c>
    </row>
    <row r="240" spans="2:6" ht="13.5" customHeight="1" x14ac:dyDescent="0.2">
      <c r="B240" s="184"/>
      <c r="C240" s="385" t="s">
        <v>289</v>
      </c>
      <c r="D240" s="24"/>
      <c r="E240" s="386"/>
      <c r="F240" s="387"/>
    </row>
    <row r="241" spans="2:6" ht="13.5" customHeight="1" x14ac:dyDescent="0.2">
      <c r="B241" s="184"/>
      <c r="C241" s="386" t="s">
        <v>464</v>
      </c>
      <c r="D241" s="24"/>
      <c r="E241" s="386"/>
      <c r="F241" s="387"/>
    </row>
    <row r="242" spans="2:6" ht="13.5" customHeight="1" x14ac:dyDescent="0.2">
      <c r="B242" s="184"/>
      <c r="C242" s="385" t="s">
        <v>21</v>
      </c>
      <c r="D242" s="24"/>
      <c r="E242" s="26" t="s">
        <v>4</v>
      </c>
      <c r="F242" s="300"/>
    </row>
    <row r="243" spans="2:6" ht="13.5" customHeight="1" x14ac:dyDescent="0.2">
      <c r="B243" s="187"/>
      <c r="C243" s="384" t="s">
        <v>463</v>
      </c>
      <c r="D243" s="27"/>
      <c r="E243" s="27" t="str">
        <f>Fixtures!G22</f>
        <v>Win</v>
      </c>
      <c r="F243" s="28"/>
    </row>
  </sheetData>
  <mergeCells count="14">
    <mergeCell ref="C145:F145"/>
    <mergeCell ref="C133:F133"/>
    <mergeCell ref="C121:F121"/>
    <mergeCell ref="C109:F109"/>
    <mergeCell ref="B2:D2"/>
    <mergeCell ref="C78:F78"/>
    <mergeCell ref="C18:F18"/>
    <mergeCell ref="C54:F54"/>
    <mergeCell ref="C66:F66"/>
    <mergeCell ref="C30:F30"/>
    <mergeCell ref="C42:F42"/>
    <mergeCell ref="C90:F90"/>
    <mergeCell ref="B96:F96"/>
    <mergeCell ref="B98:F98"/>
  </mergeCells>
  <phoneticPr fontId="9" type="noConversion"/>
  <pageMargins left="0.75" right="0.75" top="1" bottom="1" header="0.5" footer="0.5"/>
  <pageSetup paperSize="9" scale="20"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271"/>
  <sheetViews>
    <sheetView showRowColHeaders="0" zoomScaleNormal="100" workbookViewId="0">
      <pane xSplit="17" ySplit="5" topLeftCell="AQ6" activePane="bottomRight" state="frozen"/>
      <selection activeCell="A97" sqref="A97:F108"/>
      <selection pane="topRight" activeCell="A97" sqref="A97:F108"/>
      <selection pane="bottomLeft" activeCell="A97" sqref="A97:F108"/>
      <selection pane="bottomRight" activeCell="A103" sqref="A103"/>
    </sheetView>
  </sheetViews>
  <sheetFormatPr defaultRowHeight="12.75" x14ac:dyDescent="0.2"/>
  <cols>
    <col min="1" max="1" width="1.85546875" style="40" customWidth="1"/>
    <col min="2" max="2" width="23.5703125" style="40" customWidth="1"/>
    <col min="3" max="3" width="6.5703125" style="40" bestFit="1" customWidth="1"/>
    <col min="4" max="7" width="4.28515625" style="40" customWidth="1"/>
    <col min="8" max="8" width="3.5703125" style="40" customWidth="1"/>
    <col min="9" max="9" width="1.140625" style="40" customWidth="1"/>
    <col min="10" max="10" width="5.42578125" style="40" bestFit="1" customWidth="1"/>
    <col min="11" max="11" width="1.140625" style="40" customWidth="1"/>
    <col min="12" max="12" width="1" style="40" customWidth="1"/>
    <col min="13" max="13" width="6.42578125" style="40" customWidth="1"/>
    <col min="14" max="14" width="1" style="40" customWidth="1"/>
    <col min="15" max="15" width="6.28515625" style="40" customWidth="1"/>
    <col min="16" max="16" width="5.7109375" style="40" customWidth="1"/>
    <col min="17" max="17" width="1" style="40" customWidth="1"/>
    <col min="18" max="18" width="3.5703125" style="40" customWidth="1"/>
    <col min="19" max="19" width="2.42578125" style="40" customWidth="1"/>
    <col min="20" max="20" width="0.42578125" style="15" customWidth="1"/>
    <col min="21" max="21" width="3.5703125" style="40" customWidth="1"/>
    <col min="22" max="22" width="2.42578125" style="40" customWidth="1"/>
    <col min="23" max="23" width="0.42578125" style="15" customWidth="1"/>
    <col min="24" max="24" width="3.5703125" style="40" customWidth="1"/>
    <col min="25" max="25" width="2.42578125" style="40" customWidth="1"/>
    <col min="26" max="26" width="0.42578125" style="15" customWidth="1"/>
    <col min="27" max="27" width="3.5703125" style="40" customWidth="1"/>
    <col min="28" max="28" width="2.42578125" style="40" customWidth="1"/>
    <col min="29" max="29" width="0.42578125" style="15" customWidth="1"/>
    <col min="30" max="30" width="3.5703125" style="40" customWidth="1"/>
    <col min="31" max="31" width="2.42578125" style="40" customWidth="1"/>
    <col min="32" max="32" width="0.42578125" style="15" customWidth="1"/>
    <col min="33" max="33" width="3.5703125" style="40" customWidth="1"/>
    <col min="34" max="34" width="2.42578125" style="40" customWidth="1"/>
    <col min="35" max="35" width="0.42578125" style="15" customWidth="1"/>
    <col min="36" max="36" width="3.5703125" style="40" customWidth="1"/>
    <col min="37" max="37" width="2.42578125" style="40" customWidth="1"/>
    <col min="38" max="38" width="0.42578125" style="15" customWidth="1"/>
    <col min="39" max="39" width="3.5703125" style="40" customWidth="1"/>
    <col min="40" max="40" width="2.42578125" style="40" customWidth="1"/>
    <col min="41" max="41" width="0.42578125" style="40" customWidth="1"/>
    <col min="42" max="42" width="3.5703125" style="40" customWidth="1"/>
    <col min="43" max="43" width="2.42578125" style="40" customWidth="1"/>
    <col min="44" max="44" width="0.42578125" style="40" customWidth="1"/>
    <col min="45" max="45" width="3.5703125" style="40" customWidth="1"/>
    <col min="46" max="46" width="2.42578125" style="40" customWidth="1"/>
    <col min="47" max="47" width="0.42578125" style="40" customWidth="1"/>
    <col min="48" max="48" width="3.5703125" style="40" customWidth="1"/>
    <col min="49" max="49" width="2.42578125" style="40" customWidth="1"/>
    <col min="50" max="50" width="0.42578125" style="40" customWidth="1"/>
    <col min="51" max="51" width="3.5703125" style="15" customWidth="1"/>
    <col min="52" max="52" width="2.42578125" style="15" customWidth="1"/>
    <col min="53" max="53" width="0.42578125" style="15" customWidth="1"/>
    <col min="54" max="54" width="3.5703125" style="15" customWidth="1"/>
    <col min="55" max="55" width="2.42578125" style="15" customWidth="1"/>
    <col min="56" max="56" width="0.42578125" style="40" customWidth="1"/>
    <col min="57" max="57" width="3.5703125" style="40" customWidth="1"/>
    <col min="58" max="58" width="2.42578125" style="40" customWidth="1"/>
    <col min="59" max="59" width="0.42578125" style="40" customWidth="1"/>
    <col min="60" max="60" width="3.5703125" style="40" customWidth="1"/>
    <col min="61" max="61" width="2.42578125" style="40" customWidth="1"/>
    <col min="62" max="62" width="0.42578125" style="40" customWidth="1"/>
    <col min="63" max="63" width="3.5703125" style="40" customWidth="1"/>
    <col min="64" max="64" width="2.42578125" style="40" customWidth="1"/>
    <col min="65" max="65" width="0.42578125" style="40" customWidth="1"/>
    <col min="66" max="66" width="3.5703125" style="40" customWidth="1"/>
    <col min="67" max="67" width="2.42578125" style="40" customWidth="1"/>
    <col min="68" max="68" width="0.42578125" style="40" customWidth="1"/>
    <col min="69" max="69" width="3.5703125" style="40" customWidth="1"/>
    <col min="70" max="70" width="2.42578125" style="40" customWidth="1"/>
    <col min="71" max="71" width="0.42578125" style="40" customWidth="1"/>
    <col min="72" max="72" width="3.5703125" style="40" customWidth="1"/>
    <col min="73" max="73" width="2.42578125" style="40" customWidth="1"/>
    <col min="74" max="74" width="0.42578125" style="40" customWidth="1"/>
    <col min="75" max="75" width="3.5703125" style="40" customWidth="1"/>
    <col min="76" max="76" width="2.42578125" style="40" customWidth="1"/>
    <col min="77" max="77" width="0.42578125" style="40" customWidth="1"/>
    <col min="78" max="78" width="3.5703125" style="40" customWidth="1"/>
    <col min="79" max="79" width="2.42578125" style="40" customWidth="1"/>
    <col min="80" max="80" width="0.42578125" style="40" customWidth="1"/>
    <col min="81" max="81" width="3.5703125" style="40" customWidth="1"/>
    <col min="82" max="82" width="2.42578125" style="40" customWidth="1"/>
    <col min="83" max="83" width="0.42578125" style="40" customWidth="1"/>
    <col min="84" max="84" width="3.5703125" style="40" customWidth="1"/>
    <col min="85" max="85" width="2.42578125" style="40" customWidth="1"/>
    <col min="86" max="86" width="3.5703125" style="40" customWidth="1"/>
    <col min="87" max="89" width="4.28515625" style="40" customWidth="1"/>
    <col min="90" max="90" width="0.42578125" style="40" customWidth="1"/>
    <col min="91" max="94" width="4.28515625" style="40" customWidth="1"/>
    <col min="95" max="95" width="3.28515625" style="40" customWidth="1"/>
    <col min="96" max="96" width="1" style="40" customWidth="1"/>
    <col min="97" max="97" width="5.28515625" style="40" customWidth="1"/>
    <col min="98" max="98" width="1" style="40" customWidth="1"/>
    <col min="99" max="100" width="6.42578125" style="40" customWidth="1"/>
    <col min="101" max="105" width="4.28515625" style="40" customWidth="1"/>
    <col min="106" max="106" width="3.28515625" style="40" customWidth="1"/>
    <col min="107" max="107" width="1" style="40" customWidth="1"/>
    <col min="108" max="108" width="5.28515625" style="40" customWidth="1"/>
    <col min="109" max="109" width="1" style="40" customWidth="1"/>
    <col min="110" max="110" width="6.42578125" style="40" customWidth="1"/>
    <col min="111" max="111" width="4.28515625" style="40" customWidth="1"/>
    <col min="112" max="112" width="1" style="40" customWidth="1"/>
    <col min="113" max="115" width="4.28515625" style="40" customWidth="1"/>
    <col min="116" max="143" width="9.140625" style="40"/>
  </cols>
  <sheetData>
    <row r="1" spans="1:234" s="43" customFormat="1" ht="13.5" customHeight="1" x14ac:dyDescent="0.2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15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0"/>
      <c r="AY1" s="15"/>
      <c r="AZ1" s="15"/>
      <c r="BA1" s="15"/>
      <c r="BB1" s="15"/>
      <c r="BC1" s="15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</row>
    <row r="2" spans="1:234" s="53" customFormat="1" ht="60" customHeight="1" x14ac:dyDescent="0.25">
      <c r="A2" s="44"/>
      <c r="B2" s="40"/>
      <c r="C2" s="45"/>
      <c r="D2" s="45"/>
      <c r="E2" s="46"/>
      <c r="F2" s="46"/>
      <c r="G2" s="46"/>
      <c r="H2" s="40"/>
      <c r="I2" s="40"/>
      <c r="J2" s="46"/>
      <c r="K2" s="46"/>
      <c r="L2" s="46"/>
      <c r="M2" s="46"/>
      <c r="N2" s="46"/>
      <c r="O2" s="44"/>
      <c r="P2" s="47"/>
      <c r="Q2" s="46"/>
      <c r="R2" s="417" t="str">
        <f>Fixtures!C3</f>
        <v>Highgate</v>
      </c>
      <c r="S2" s="438"/>
      <c r="T2" s="48"/>
      <c r="U2" s="411" t="str">
        <f>Fixtures!C4</f>
        <v>Harrow St. Mary's</v>
      </c>
      <c r="V2" s="428"/>
      <c r="W2" s="49"/>
      <c r="X2" s="411" t="str">
        <f>Fixtures!C5</f>
        <v>Bessborough</v>
      </c>
      <c r="Y2" s="412"/>
      <c r="Z2" s="49"/>
      <c r="AA2" s="411" t="str">
        <f>Fixtures!C6</f>
        <v>Northwood</v>
      </c>
      <c r="AB2" s="412"/>
      <c r="AC2" s="49"/>
      <c r="AD2" s="411" t="str">
        <f>Fixtures!C7</f>
        <v>Kew</v>
      </c>
      <c r="AE2" s="412"/>
      <c r="AF2" s="49"/>
      <c r="AG2" s="411" t="str">
        <f>Fixtures!C8</f>
        <v>Wembley</v>
      </c>
      <c r="AH2" s="412"/>
      <c r="AI2" s="50"/>
      <c r="AJ2" s="411" t="str">
        <f>Fixtures!C9</f>
        <v>Ealing Three Bridges</v>
      </c>
      <c r="AK2" s="412"/>
      <c r="AL2" s="49"/>
      <c r="AM2" s="411" t="str">
        <f>Fixtures!C10</f>
        <v>Barnes</v>
      </c>
      <c r="AN2" s="412"/>
      <c r="AO2" s="50"/>
      <c r="AP2" s="417" t="str">
        <f>Fixtures!C11</f>
        <v>Shepherds Bush</v>
      </c>
      <c r="AQ2" s="418"/>
      <c r="AR2" s="51"/>
      <c r="AS2" s="417" t="str">
        <f>Fixtures!C12</f>
        <v>Shepperton</v>
      </c>
      <c r="AT2" s="418"/>
      <c r="AU2" s="51"/>
      <c r="AV2" s="417" t="str">
        <f>Fixtures!C13</f>
        <v>Royal Household</v>
      </c>
      <c r="AW2" s="418"/>
      <c r="AX2" s="50"/>
      <c r="AY2" s="411" t="str">
        <f>Fixtures!C14</f>
        <v>British Airways</v>
      </c>
      <c r="AZ2" s="412"/>
      <c r="BA2" s="50"/>
      <c r="BB2" s="411" t="str">
        <f>Fixtures!C15</f>
        <v>Crouch End</v>
      </c>
      <c r="BC2" s="412"/>
      <c r="BD2" s="50"/>
      <c r="BE2" s="411" t="str">
        <f>Fixtures!C16</f>
        <v>Teddington</v>
      </c>
      <c r="BF2" s="412"/>
      <c r="BG2" s="50"/>
      <c r="BH2" s="411" t="str">
        <f>Fixtures!C17</f>
        <v>Old Actonians</v>
      </c>
      <c r="BI2" s="412"/>
      <c r="BJ2" s="50"/>
      <c r="BK2" s="417" t="str">
        <f>Fixtures!C18</f>
        <v>Hampstead</v>
      </c>
      <c r="BL2" s="418"/>
      <c r="BM2" s="52"/>
      <c r="BN2" s="417" t="str">
        <f>Fixtures!C19</f>
        <v>Edmonton</v>
      </c>
      <c r="BO2" s="438"/>
      <c r="BP2" s="52"/>
      <c r="BQ2" s="417" t="str">
        <f>Fixtures!C20</f>
        <v>Post Modernists  (ISIS Trophy)</v>
      </c>
      <c r="BR2" s="418"/>
      <c r="BS2" s="52"/>
      <c r="BT2" s="417" t="str">
        <f>Fixtures!C21</f>
        <v>Nevill Holt (ISIS Trophy)</v>
      </c>
      <c r="BU2" s="418"/>
      <c r="BV2" s="52"/>
      <c r="BW2" s="417" t="str">
        <f>Fixtures!C22</f>
        <v>Wembley</v>
      </c>
      <c r="BX2" s="418"/>
      <c r="BY2" s="50"/>
      <c r="BZ2" s="432"/>
      <c r="CA2" s="433"/>
      <c r="CB2" s="50"/>
      <c r="CC2" s="435" t="e">
        <f>#REF!</f>
        <v>#REF!</v>
      </c>
      <c r="CD2" s="436"/>
      <c r="CE2" s="50"/>
      <c r="CF2" s="435" t="e">
        <f>#REF!</f>
        <v>#REF!</v>
      </c>
      <c r="CG2" s="436"/>
      <c r="CH2" s="44"/>
      <c r="CI2" s="44"/>
      <c r="CJ2" s="423"/>
      <c r="CK2" s="423"/>
      <c r="CL2" s="423"/>
      <c r="CM2" s="424"/>
      <c r="CN2" s="424"/>
      <c r="CO2" s="44"/>
      <c r="CP2" s="44"/>
      <c r="CQ2" s="44"/>
      <c r="CR2" s="44"/>
      <c r="CS2" s="44"/>
      <c r="CT2" s="44"/>
      <c r="CU2" s="44"/>
      <c r="CV2" s="40"/>
      <c r="CW2" s="44"/>
      <c r="CX2" s="44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3"/>
      <c r="FN2" s="43"/>
      <c r="FO2" s="43"/>
      <c r="FP2" s="43"/>
      <c r="FQ2" s="43"/>
      <c r="FR2" s="43"/>
      <c r="FS2" s="43"/>
      <c r="FT2" s="43"/>
      <c r="FU2" s="43"/>
      <c r="FV2" s="43"/>
      <c r="FW2" s="43"/>
      <c r="FX2" s="43"/>
      <c r="FY2" s="43"/>
      <c r="FZ2" s="43"/>
      <c r="GA2" s="43"/>
      <c r="GB2" s="43"/>
      <c r="GC2" s="43"/>
      <c r="GD2" s="43"/>
      <c r="GE2" s="43"/>
      <c r="GF2" s="43"/>
      <c r="GG2" s="43"/>
      <c r="GH2" s="43"/>
      <c r="GI2" s="43"/>
      <c r="GJ2" s="43"/>
      <c r="GK2" s="43"/>
      <c r="GL2" s="43"/>
      <c r="GM2" s="43"/>
      <c r="GN2" s="43"/>
      <c r="GO2" s="43"/>
      <c r="GP2" s="43"/>
      <c r="GQ2" s="43"/>
      <c r="GR2" s="43"/>
      <c r="GS2" s="43"/>
      <c r="GT2" s="43"/>
      <c r="GU2" s="43"/>
      <c r="GV2" s="43"/>
      <c r="GW2" s="43"/>
      <c r="GX2" s="43"/>
      <c r="GY2" s="43"/>
      <c r="GZ2" s="43"/>
      <c r="HA2" s="43"/>
      <c r="HB2" s="43"/>
      <c r="HC2" s="43"/>
      <c r="HD2" s="43"/>
      <c r="HE2" s="43"/>
      <c r="HF2" s="43"/>
      <c r="HG2" s="43"/>
      <c r="HH2" s="43"/>
      <c r="HI2" s="43"/>
      <c r="HJ2" s="43"/>
      <c r="HK2" s="43"/>
      <c r="HL2" s="43"/>
      <c r="HM2" s="43"/>
      <c r="HN2" s="43"/>
    </row>
    <row r="3" spans="1:234" s="53" customFormat="1" ht="13.5" customHeight="1" x14ac:dyDescent="0.2">
      <c r="A3" s="44"/>
      <c r="B3" s="40"/>
      <c r="C3" s="45"/>
      <c r="D3" s="45"/>
      <c r="E3" s="46"/>
      <c r="F3" s="46"/>
      <c r="G3" s="46"/>
      <c r="H3" s="40"/>
      <c r="I3" s="40"/>
      <c r="J3" s="46"/>
      <c r="K3" s="46"/>
      <c r="L3" s="46"/>
      <c r="M3" s="54" t="s">
        <v>22</v>
      </c>
      <c r="N3" s="46"/>
      <c r="O3" s="299" t="s">
        <v>199</v>
      </c>
      <c r="P3" s="445" t="s">
        <v>200</v>
      </c>
      <c r="Q3" s="46"/>
      <c r="R3" s="419"/>
      <c r="S3" s="439"/>
      <c r="T3" s="52"/>
      <c r="U3" s="413"/>
      <c r="V3" s="429"/>
      <c r="W3" s="49"/>
      <c r="X3" s="413"/>
      <c r="Y3" s="414"/>
      <c r="Z3" s="49"/>
      <c r="AA3" s="413"/>
      <c r="AB3" s="414"/>
      <c r="AC3" s="49"/>
      <c r="AD3" s="413"/>
      <c r="AE3" s="414"/>
      <c r="AF3" s="49"/>
      <c r="AG3" s="413"/>
      <c r="AH3" s="414"/>
      <c r="AI3" s="50"/>
      <c r="AJ3" s="413"/>
      <c r="AK3" s="414"/>
      <c r="AL3" s="49"/>
      <c r="AM3" s="413"/>
      <c r="AN3" s="414"/>
      <c r="AO3" s="50"/>
      <c r="AP3" s="419"/>
      <c r="AQ3" s="420"/>
      <c r="AR3" s="51"/>
      <c r="AS3" s="419"/>
      <c r="AT3" s="420"/>
      <c r="AU3" s="51"/>
      <c r="AV3" s="419"/>
      <c r="AW3" s="420"/>
      <c r="AX3" s="50"/>
      <c r="AY3" s="413"/>
      <c r="AZ3" s="414"/>
      <c r="BA3" s="50"/>
      <c r="BB3" s="413"/>
      <c r="BC3" s="414"/>
      <c r="BD3" s="50"/>
      <c r="BE3" s="413"/>
      <c r="BF3" s="414"/>
      <c r="BG3" s="50"/>
      <c r="BH3" s="413"/>
      <c r="BI3" s="414"/>
      <c r="BJ3" s="50"/>
      <c r="BK3" s="419"/>
      <c r="BL3" s="420"/>
      <c r="BM3" s="52"/>
      <c r="BN3" s="419"/>
      <c r="BO3" s="439"/>
      <c r="BP3" s="52"/>
      <c r="BQ3" s="419"/>
      <c r="BR3" s="420"/>
      <c r="BS3" s="52"/>
      <c r="BT3" s="419"/>
      <c r="BU3" s="420"/>
      <c r="BV3" s="52"/>
      <c r="BW3" s="419"/>
      <c r="BX3" s="420"/>
      <c r="BY3" s="50"/>
      <c r="BZ3" s="432"/>
      <c r="CA3" s="433"/>
      <c r="CB3" s="50"/>
      <c r="CC3" s="435"/>
      <c r="CD3" s="436"/>
      <c r="CE3" s="50"/>
      <c r="CF3" s="435"/>
      <c r="CG3" s="436"/>
      <c r="CH3" s="44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4"/>
      <c r="CU3" s="44"/>
      <c r="CV3" s="40"/>
      <c r="CW3" s="44"/>
      <c r="CX3" s="44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EQ3" s="43"/>
      <c r="ER3" s="43"/>
      <c r="ES3" s="43"/>
      <c r="ET3" s="43"/>
      <c r="EU3" s="43"/>
      <c r="EV3" s="43"/>
      <c r="EW3" s="43"/>
      <c r="EX3" s="43"/>
      <c r="EY3" s="43"/>
      <c r="EZ3" s="43"/>
      <c r="FA3" s="43"/>
      <c r="FB3" s="43"/>
      <c r="FC3" s="43"/>
      <c r="FD3" s="43"/>
      <c r="FE3" s="43"/>
      <c r="FF3" s="43"/>
      <c r="FG3" s="43"/>
      <c r="FH3" s="43"/>
      <c r="FI3" s="43"/>
      <c r="FJ3" s="43"/>
      <c r="FK3" s="43"/>
      <c r="FL3" s="43"/>
      <c r="FM3" s="43"/>
      <c r="FN3" s="43"/>
      <c r="FO3" s="43"/>
      <c r="FP3" s="43"/>
      <c r="FQ3" s="43"/>
      <c r="FR3" s="43"/>
      <c r="FS3" s="43"/>
      <c r="FT3" s="43"/>
      <c r="FU3" s="43"/>
      <c r="FV3" s="43"/>
      <c r="FW3" s="43"/>
      <c r="FX3" s="43"/>
      <c r="FY3" s="43"/>
      <c r="FZ3" s="43"/>
      <c r="GA3" s="43"/>
      <c r="GB3" s="43"/>
      <c r="GC3" s="43"/>
      <c r="GD3" s="43"/>
      <c r="GE3" s="43"/>
      <c r="GF3" s="43"/>
      <c r="GG3" s="43"/>
      <c r="GH3" s="43"/>
      <c r="GI3" s="43"/>
      <c r="GJ3" s="43"/>
      <c r="GK3" s="43"/>
      <c r="GL3" s="43"/>
      <c r="GM3" s="43"/>
      <c r="GN3" s="43"/>
      <c r="GO3" s="43"/>
      <c r="GP3" s="43"/>
      <c r="GQ3" s="43"/>
      <c r="GR3" s="43"/>
      <c r="GS3" s="43"/>
      <c r="GT3" s="43"/>
      <c r="GU3" s="43"/>
      <c r="GV3" s="43"/>
      <c r="GW3" s="43"/>
      <c r="GX3" s="43"/>
      <c r="GY3" s="43"/>
      <c r="GZ3" s="43"/>
      <c r="HA3" s="43"/>
      <c r="HB3" s="43"/>
      <c r="HC3" s="43"/>
      <c r="HD3" s="43"/>
      <c r="HE3" s="43"/>
      <c r="HF3" s="43"/>
      <c r="HG3" s="43"/>
      <c r="HH3" s="43"/>
      <c r="HI3" s="43"/>
      <c r="HJ3" s="43"/>
      <c r="HK3" s="43"/>
      <c r="HL3" s="43"/>
      <c r="HM3" s="43"/>
      <c r="HN3" s="43"/>
    </row>
    <row r="4" spans="1:234" s="53" customFormat="1" ht="13.5" customHeight="1" x14ac:dyDescent="0.2">
      <c r="A4" s="44"/>
      <c r="B4" s="40"/>
      <c r="C4" s="45"/>
      <c r="D4" s="45"/>
      <c r="E4" s="46"/>
      <c r="F4" s="46"/>
      <c r="G4" s="46"/>
      <c r="H4" s="40"/>
      <c r="I4" s="40"/>
      <c r="J4" s="46"/>
      <c r="K4" s="46"/>
      <c r="L4" s="46"/>
      <c r="M4" s="302" t="s">
        <v>33</v>
      </c>
      <c r="N4" s="115"/>
      <c r="O4" s="303" t="s">
        <v>19</v>
      </c>
      <c r="P4" s="446"/>
      <c r="Q4" s="46"/>
      <c r="R4" s="419"/>
      <c r="S4" s="439"/>
      <c r="T4" s="52"/>
      <c r="U4" s="413"/>
      <c r="V4" s="429"/>
      <c r="W4" s="49"/>
      <c r="X4" s="413"/>
      <c r="Y4" s="414"/>
      <c r="Z4" s="49"/>
      <c r="AA4" s="413"/>
      <c r="AB4" s="414"/>
      <c r="AC4" s="49"/>
      <c r="AD4" s="413"/>
      <c r="AE4" s="414"/>
      <c r="AF4" s="49"/>
      <c r="AG4" s="413"/>
      <c r="AH4" s="414"/>
      <c r="AI4" s="50"/>
      <c r="AJ4" s="413"/>
      <c r="AK4" s="414"/>
      <c r="AL4" s="49"/>
      <c r="AM4" s="413"/>
      <c r="AN4" s="414"/>
      <c r="AO4" s="50"/>
      <c r="AP4" s="419"/>
      <c r="AQ4" s="420"/>
      <c r="AR4" s="51"/>
      <c r="AS4" s="419"/>
      <c r="AT4" s="420"/>
      <c r="AU4" s="51"/>
      <c r="AV4" s="419"/>
      <c r="AW4" s="420"/>
      <c r="AX4" s="50"/>
      <c r="AY4" s="413"/>
      <c r="AZ4" s="414"/>
      <c r="BA4" s="50"/>
      <c r="BB4" s="413"/>
      <c r="BC4" s="414"/>
      <c r="BD4" s="50"/>
      <c r="BE4" s="413"/>
      <c r="BF4" s="414"/>
      <c r="BG4" s="50"/>
      <c r="BH4" s="413"/>
      <c r="BI4" s="414"/>
      <c r="BJ4" s="50"/>
      <c r="BK4" s="419"/>
      <c r="BL4" s="420"/>
      <c r="BM4" s="52"/>
      <c r="BN4" s="419"/>
      <c r="BO4" s="439"/>
      <c r="BP4" s="52"/>
      <c r="BQ4" s="419"/>
      <c r="BR4" s="420"/>
      <c r="BS4" s="52"/>
      <c r="BT4" s="419"/>
      <c r="BU4" s="420"/>
      <c r="BV4" s="52"/>
      <c r="BW4" s="419"/>
      <c r="BX4" s="420"/>
      <c r="BY4" s="50"/>
      <c r="BZ4" s="432"/>
      <c r="CA4" s="433"/>
      <c r="CB4" s="50"/>
      <c r="CC4" s="435"/>
      <c r="CD4" s="436"/>
      <c r="CE4" s="50"/>
      <c r="CF4" s="435"/>
      <c r="CG4" s="436"/>
      <c r="CH4" s="44"/>
      <c r="CI4" s="40"/>
      <c r="CJ4" s="40"/>
      <c r="CK4" s="40"/>
      <c r="CL4" s="40"/>
      <c r="CM4" s="425" t="s">
        <v>23</v>
      </c>
      <c r="CN4" s="426"/>
      <c r="CO4" s="426"/>
      <c r="CP4" s="426"/>
      <c r="CQ4" s="426"/>
      <c r="CR4" s="426"/>
      <c r="CS4" s="427"/>
      <c r="CT4" s="44" t="s">
        <v>24</v>
      </c>
      <c r="CU4" s="55" t="s">
        <v>25</v>
      </c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56"/>
      <c r="FC4" s="43"/>
      <c r="FD4" s="43"/>
      <c r="FE4" s="43"/>
      <c r="FF4" s="43"/>
      <c r="FG4" s="43"/>
      <c r="FH4" s="43"/>
      <c r="FI4" s="43"/>
      <c r="FJ4" s="43"/>
      <c r="FK4" s="43"/>
      <c r="FL4" s="43"/>
      <c r="FM4" s="43"/>
      <c r="FN4" s="43"/>
      <c r="FO4" s="43"/>
      <c r="FP4" s="43"/>
      <c r="FQ4" s="43"/>
      <c r="FR4" s="43"/>
      <c r="FS4" s="43"/>
      <c r="FT4" s="43"/>
      <c r="FU4" s="43"/>
      <c r="FV4" s="43"/>
      <c r="FW4" s="43"/>
      <c r="FX4" s="43"/>
      <c r="FY4" s="43"/>
      <c r="FZ4" s="43"/>
      <c r="GA4" s="43"/>
      <c r="GB4" s="43"/>
      <c r="GC4" s="43"/>
      <c r="GD4" s="43"/>
      <c r="GE4" s="43"/>
      <c r="GF4" s="43"/>
      <c r="GG4" s="43"/>
      <c r="GH4" s="43"/>
      <c r="GI4" s="43"/>
      <c r="GJ4" s="43"/>
      <c r="GK4" s="43"/>
      <c r="GL4" s="43"/>
      <c r="GM4" s="43"/>
      <c r="GN4" s="43"/>
      <c r="GO4" s="43"/>
      <c r="GP4" s="43"/>
      <c r="GQ4" s="43"/>
      <c r="GR4" s="43"/>
      <c r="GS4" s="43"/>
      <c r="GT4" s="43"/>
      <c r="GU4" s="43"/>
      <c r="GV4" s="43"/>
      <c r="GW4" s="43"/>
      <c r="GX4" s="43"/>
      <c r="GY4" s="43"/>
      <c r="GZ4" s="43"/>
      <c r="HA4" s="43"/>
      <c r="HB4" s="43"/>
      <c r="HC4" s="43"/>
      <c r="HD4" s="43"/>
      <c r="HE4" s="43"/>
      <c r="HF4" s="43"/>
      <c r="HG4" s="43"/>
      <c r="HH4" s="43"/>
      <c r="HI4" s="43"/>
      <c r="HJ4" s="43"/>
      <c r="HK4" s="43"/>
      <c r="HL4" s="43"/>
      <c r="HM4" s="43"/>
      <c r="HN4" s="43"/>
      <c r="HO4" s="43"/>
      <c r="HP4" s="43"/>
      <c r="HQ4" s="43"/>
      <c r="HR4" s="43"/>
      <c r="HS4" s="43"/>
      <c r="HT4" s="43"/>
      <c r="HU4" s="43"/>
      <c r="HV4" s="43"/>
      <c r="HW4" s="43"/>
      <c r="HX4" s="43"/>
      <c r="HY4" s="43"/>
      <c r="HZ4" s="43"/>
    </row>
    <row r="5" spans="1:234" s="53" customFormat="1" ht="13.5" customHeight="1" x14ac:dyDescent="0.2">
      <c r="A5" s="44"/>
      <c r="B5" s="57" t="s">
        <v>26</v>
      </c>
      <c r="C5" s="176"/>
      <c r="D5" s="58" t="s">
        <v>27</v>
      </c>
      <c r="E5" s="59" t="s">
        <v>28</v>
      </c>
      <c r="F5" s="59" t="s">
        <v>29</v>
      </c>
      <c r="G5" s="59" t="s">
        <v>30</v>
      </c>
      <c r="H5" s="60" t="s">
        <v>31</v>
      </c>
      <c r="I5" s="61"/>
      <c r="J5" s="60" t="s">
        <v>32</v>
      </c>
      <c r="K5" s="61"/>
      <c r="L5" s="46"/>
      <c r="M5" s="62" t="s">
        <v>117</v>
      </c>
      <c r="N5" s="115"/>
      <c r="O5" s="130" t="s">
        <v>32</v>
      </c>
      <c r="P5" s="62" t="s">
        <v>117</v>
      </c>
      <c r="Q5" s="46"/>
      <c r="R5" s="440"/>
      <c r="S5" s="441"/>
      <c r="T5" s="64"/>
      <c r="U5" s="430"/>
      <c r="V5" s="431"/>
      <c r="W5" s="65"/>
      <c r="X5" s="415"/>
      <c r="Y5" s="416"/>
      <c r="Z5" s="65"/>
      <c r="AA5" s="415"/>
      <c r="AB5" s="416"/>
      <c r="AC5" s="65"/>
      <c r="AD5" s="415"/>
      <c r="AE5" s="416"/>
      <c r="AF5" s="65"/>
      <c r="AG5" s="415"/>
      <c r="AH5" s="416"/>
      <c r="AI5" s="66"/>
      <c r="AJ5" s="415"/>
      <c r="AK5" s="416"/>
      <c r="AL5" s="65"/>
      <c r="AM5" s="415"/>
      <c r="AN5" s="416"/>
      <c r="AO5" s="66"/>
      <c r="AP5" s="421"/>
      <c r="AQ5" s="422"/>
      <c r="AR5" s="67"/>
      <c r="AS5" s="421"/>
      <c r="AT5" s="422"/>
      <c r="AU5" s="67"/>
      <c r="AV5" s="421"/>
      <c r="AW5" s="422"/>
      <c r="AX5" s="66"/>
      <c r="AY5" s="415"/>
      <c r="AZ5" s="416"/>
      <c r="BA5" s="66"/>
      <c r="BB5" s="415"/>
      <c r="BC5" s="416"/>
      <c r="BD5" s="66"/>
      <c r="BE5" s="415"/>
      <c r="BF5" s="416"/>
      <c r="BG5" s="66"/>
      <c r="BH5" s="415"/>
      <c r="BI5" s="416"/>
      <c r="BJ5" s="66"/>
      <c r="BK5" s="421"/>
      <c r="BL5" s="422"/>
      <c r="BM5" s="64"/>
      <c r="BN5" s="440"/>
      <c r="BO5" s="441"/>
      <c r="BP5" s="64"/>
      <c r="BQ5" s="421"/>
      <c r="BR5" s="422"/>
      <c r="BS5" s="64"/>
      <c r="BT5" s="421"/>
      <c r="BU5" s="422"/>
      <c r="BV5" s="64"/>
      <c r="BW5" s="421"/>
      <c r="BX5" s="422"/>
      <c r="BY5" s="66"/>
      <c r="BZ5" s="434"/>
      <c r="CA5" s="433"/>
      <c r="CB5" s="66"/>
      <c r="CC5" s="437"/>
      <c r="CD5" s="436"/>
      <c r="CE5" s="66"/>
      <c r="CF5" s="437"/>
      <c r="CG5" s="436"/>
      <c r="CH5" s="44"/>
      <c r="CI5" s="40"/>
      <c r="CJ5" s="40"/>
      <c r="CK5" s="40"/>
      <c r="CL5" s="40"/>
      <c r="CM5" s="59" t="s">
        <v>27</v>
      </c>
      <c r="CN5" s="59" t="s">
        <v>28</v>
      </c>
      <c r="CO5" s="59" t="s">
        <v>29</v>
      </c>
      <c r="CP5" s="59" t="s">
        <v>30</v>
      </c>
      <c r="CQ5" s="60" t="s">
        <v>31</v>
      </c>
      <c r="CR5" s="61"/>
      <c r="CS5" s="59" t="s">
        <v>32</v>
      </c>
      <c r="CT5" s="44" t="s">
        <v>24</v>
      </c>
      <c r="CU5" s="63" t="s">
        <v>35</v>
      </c>
      <c r="CV5" s="40" t="s">
        <v>24</v>
      </c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56"/>
      <c r="FC5" s="43"/>
      <c r="FD5" s="43"/>
      <c r="FE5" s="43"/>
      <c r="FF5" s="43"/>
      <c r="FG5" s="43"/>
      <c r="FH5" s="43"/>
      <c r="FI5" s="43"/>
      <c r="FJ5" s="43"/>
      <c r="FK5" s="43"/>
      <c r="FL5" s="43"/>
      <c r="FM5" s="43"/>
      <c r="FN5" s="43"/>
      <c r="FO5" s="43"/>
      <c r="FP5" s="43"/>
      <c r="FQ5" s="43"/>
      <c r="FR5" s="43"/>
      <c r="FS5" s="43"/>
      <c r="FT5" s="43"/>
      <c r="FU5" s="43"/>
      <c r="FV5" s="43"/>
      <c r="FW5" s="43"/>
      <c r="FX5" s="43"/>
      <c r="FY5" s="43"/>
      <c r="FZ5" s="43"/>
      <c r="GA5" s="43"/>
      <c r="GB5" s="43"/>
      <c r="GC5" s="43"/>
      <c r="GD5" s="43"/>
      <c r="GE5" s="43"/>
      <c r="GF5" s="43"/>
      <c r="GG5" s="43"/>
      <c r="GH5" s="43"/>
      <c r="GI5" s="43"/>
      <c r="GJ5" s="43"/>
      <c r="GK5" s="43"/>
      <c r="GL5" s="43"/>
      <c r="GM5" s="43"/>
      <c r="GN5" s="43"/>
      <c r="GO5" s="43"/>
      <c r="GP5" s="43"/>
      <c r="GQ5" s="43"/>
      <c r="GR5" s="43"/>
      <c r="GS5" s="43"/>
      <c r="GT5" s="43"/>
      <c r="GU5" s="43"/>
      <c r="GV5" s="43"/>
      <c r="GW5" s="43"/>
      <c r="GX5" s="43"/>
      <c r="GY5" s="43"/>
      <c r="GZ5" s="43"/>
      <c r="HA5" s="43"/>
      <c r="HB5" s="43"/>
      <c r="HC5" s="43"/>
      <c r="HD5" s="43"/>
      <c r="HE5" s="43"/>
      <c r="HF5" s="43"/>
      <c r="HG5" s="43"/>
      <c r="HH5" s="43"/>
      <c r="HI5" s="43"/>
      <c r="HJ5" s="43"/>
      <c r="HK5" s="43"/>
      <c r="HL5" s="43"/>
      <c r="HM5" s="43"/>
      <c r="HN5" s="43"/>
      <c r="HO5" s="43"/>
      <c r="HP5" s="43"/>
      <c r="HQ5" s="43"/>
      <c r="HR5" s="43"/>
      <c r="HS5" s="43"/>
      <c r="HT5" s="43"/>
      <c r="HU5" s="43"/>
      <c r="HV5" s="43"/>
      <c r="HW5" s="43"/>
      <c r="HX5" s="43"/>
      <c r="HY5" s="43"/>
      <c r="HZ5" s="43"/>
    </row>
    <row r="6" spans="1:234" s="43" customFormat="1" ht="13.5" customHeight="1" x14ac:dyDescent="0.2">
      <c r="A6" s="40"/>
      <c r="B6" s="23" t="s">
        <v>36</v>
      </c>
      <c r="C6" s="135" t="s">
        <v>263</v>
      </c>
      <c r="D6" s="69">
        <f t="shared" ref="D6" si="0">COUNTA(R6,U6,X6,AA6,AD6,AG6,AJ6,AM6,AP6,AS6,AV6,AY6,BB6,BE6,BH6,BK6,BN6,BQ6,BT6,BW6,BZ6,CC6,CF6)</f>
        <v>19</v>
      </c>
      <c r="E6" s="69">
        <f>IF(COUNT(R6,U6,X6,AA6,AD6,AG6,AJ6,AM6,AP6,AS6,AV6,AY6,BB6,BE6,BH6,BK6,BN6,BQ6,BT6,BW6,BZ6,CC6,CF6)=0,"-",COUNT(R6,U6,X6,AA6,AD6,AG6,AJ6,AM6,AP6,AS6,AV6,AY6,BB6,BE6,BH6,BK6,BN6,BQ6,BT6,BW6,BZ6,CC6,CB))</f>
        <v>16</v>
      </c>
      <c r="F6" s="69">
        <f t="shared" ref="F6" si="1">IF(E6="-","-",COUNTA(S6,V6,Y6,AB6,AE6,AH6,AK6,AN6,AQ6,AT6,AW6,AZ6,BC6,BF6,BI6,BL6,BO6,BR6,BU6,BX6,CA6,CD6,CG6))</f>
        <v>2</v>
      </c>
      <c r="G6" s="69">
        <f t="shared" ref="G6" si="2">IF(E6="-","-",SUM(R6:CG6))</f>
        <v>811</v>
      </c>
      <c r="H6" s="70">
        <f t="shared" ref="H6" si="3">IF(E6="-","-",MAX(R6:CH6))</f>
        <v>109</v>
      </c>
      <c r="I6" s="69"/>
      <c r="J6" s="71">
        <f t="shared" ref="J6" si="4">IF(E6="-","-",IF(E6-F6=0,G6,G6/(E6-F6)))</f>
        <v>57.928571428571431</v>
      </c>
      <c r="K6" s="69" t="str">
        <f t="shared" ref="K6" si="5">IF(E6=0,"",IF(E6-F6=0,"*",""))</f>
        <v/>
      </c>
      <c r="L6" s="46"/>
      <c r="M6" s="72">
        <f t="shared" ref="M6" si="6">IF(E6="-", "-",G6-((E6-F6)*7))</f>
        <v>713</v>
      </c>
      <c r="N6" s="40"/>
      <c r="O6" s="73">
        <f t="shared" ref="O6" si="7">IF(CN6="-",IF(E6="-","-",IF(E6-F6=0,G6,G6/(E6-F6))),IF(E6="-",IF(CN6-CO6=0,"-",CP6/(CN6-CO6)),(CP6+G6)/IF(CN6-CO6+E6-F6=0,1,CN6-CO6+E6-F6)))</f>
        <v>56.292307692307695</v>
      </c>
      <c r="P6" s="74">
        <f t="shared" ref="P6" si="8">IF(CN6="-",IF(E6="-",CU6,IF((E6-F6)&lt;5,CU6,IF(O6&gt;=40,5,IF(O6&gt;=30,4,IF(O6&gt;=20,3,IF(O6&gt;=10,2,1)))))),IF(E6="-",IF((CN6-CO6)&lt;5,CU6,IF(O6&gt;=40,5,IF(O6&gt;=30,4,IF(O6&gt;=20,3,IF(O6&gt;=10,2,1))))),IF((CN6+E6-CO6-F6)&lt;5,CU6,IF(O6&gt;=40,5,IF(O6&gt;=30,4,IF(O6&gt;=20,3,IF(O6&gt;=10,2,1)))))))</f>
        <v>5</v>
      </c>
      <c r="Q6" s="46"/>
      <c r="R6" s="258">
        <v>13</v>
      </c>
      <c r="S6" s="76"/>
      <c r="T6" s="79"/>
      <c r="U6" s="75">
        <v>44</v>
      </c>
      <c r="V6" s="76"/>
      <c r="W6" s="79"/>
      <c r="X6" s="258">
        <v>48</v>
      </c>
      <c r="Y6" s="76"/>
      <c r="Z6" s="79"/>
      <c r="AA6" s="75">
        <v>65</v>
      </c>
      <c r="AB6" s="76"/>
      <c r="AC6" s="80"/>
      <c r="AD6" s="75">
        <v>70</v>
      </c>
      <c r="AE6" s="76"/>
      <c r="AF6" s="78"/>
      <c r="AG6" s="75">
        <v>53</v>
      </c>
      <c r="AH6" s="76"/>
      <c r="AI6" s="80"/>
      <c r="AJ6" s="75">
        <v>63</v>
      </c>
      <c r="AK6" s="76"/>
      <c r="AL6" s="80"/>
      <c r="AM6" s="75"/>
      <c r="AN6" s="76"/>
      <c r="AO6" s="80"/>
      <c r="AP6" s="75">
        <v>27</v>
      </c>
      <c r="AQ6" s="76"/>
      <c r="AR6" s="80"/>
      <c r="AS6" s="75">
        <v>40</v>
      </c>
      <c r="AT6" s="76"/>
      <c r="AU6" s="80"/>
      <c r="AV6" s="75">
        <v>3</v>
      </c>
      <c r="AW6" s="76"/>
      <c r="AX6" s="80"/>
      <c r="AY6" s="75">
        <v>8</v>
      </c>
      <c r="AZ6" s="76"/>
      <c r="BA6" s="80"/>
      <c r="BB6" s="75">
        <v>109</v>
      </c>
      <c r="BC6" s="76"/>
      <c r="BD6" s="80"/>
      <c r="BE6" s="75">
        <v>84</v>
      </c>
      <c r="BF6" s="76"/>
      <c r="BG6" s="80"/>
      <c r="BH6" s="75">
        <v>50</v>
      </c>
      <c r="BI6" s="76" t="s">
        <v>124</v>
      </c>
      <c r="BJ6" s="80"/>
      <c r="BK6" s="75">
        <v>79</v>
      </c>
      <c r="BL6" s="76" t="s">
        <v>124</v>
      </c>
      <c r="BM6" s="80"/>
      <c r="BN6" s="75">
        <v>55</v>
      </c>
      <c r="BO6" s="76"/>
      <c r="BP6" s="80"/>
      <c r="BQ6" s="75" t="s">
        <v>267</v>
      </c>
      <c r="BR6" s="76"/>
      <c r="BS6" s="80"/>
      <c r="BT6" s="75" t="s">
        <v>267</v>
      </c>
      <c r="BU6" s="76"/>
      <c r="BV6" s="80"/>
      <c r="BW6" s="75" t="s">
        <v>267</v>
      </c>
      <c r="BX6" s="76"/>
      <c r="BY6" s="81"/>
      <c r="BZ6" s="83"/>
      <c r="CA6" s="82"/>
      <c r="CB6" s="82"/>
      <c r="CC6" s="83"/>
      <c r="CD6" s="81"/>
      <c r="CE6" s="81"/>
      <c r="CF6" s="83"/>
      <c r="CG6" s="81"/>
      <c r="CH6" s="40"/>
      <c r="CI6" s="40"/>
      <c r="CJ6" s="40"/>
      <c r="CK6" s="40"/>
      <c r="CL6" s="40"/>
      <c r="CM6" s="84">
        <v>145</v>
      </c>
      <c r="CN6" s="84">
        <v>142</v>
      </c>
      <c r="CO6" s="84">
        <v>26</v>
      </c>
      <c r="CP6" s="84">
        <v>6507</v>
      </c>
      <c r="CQ6" s="70">
        <v>144</v>
      </c>
      <c r="CR6" s="69" t="s">
        <v>124</v>
      </c>
      <c r="CS6" s="321">
        <f>IF(CN6="-","-",IF(CN6-CO6=0,CP6,CP6/(CN6-CO6)))</f>
        <v>56.094827586206897</v>
      </c>
      <c r="CT6" s="40"/>
      <c r="CU6" s="74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85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2"/>
      <c r="FB6" s="42"/>
    </row>
    <row r="7" spans="1:234" s="43" customFormat="1" x14ac:dyDescent="0.2">
      <c r="A7" s="40"/>
      <c r="B7" s="23" t="s">
        <v>42</v>
      </c>
      <c r="C7" s="135" t="s">
        <v>262</v>
      </c>
      <c r="D7" s="69">
        <f t="shared" ref="D7:D15" si="9">COUNTA(R7,U7,X7,AA7,AD7,AG7,AJ7,AM7,AP7,AS7,AV7,AY7,BB7,BE7,BH7,BK7,BN7,BQ7,BT7,BW7,BZ7,CC7,CF7)</f>
        <v>15</v>
      </c>
      <c r="E7" s="69">
        <f>IF(COUNT(R7,U7,X7,AA7,AD7,AG7,AJ7,AM7,AP7,AS7,AV7,AY7,BB7,BE7,BH7,BK7,BN7,BQ7,BT7,BW7,BZ7,CC7,CF7)=0,"-",COUNT(R7,U7,X7,AA7,AD7,AG7,AJ7,AM7,AP7,AS7,AV7,AY7,BB7,BE7,BH7,BK7,BN7,BQ7,BT7,BW7,BZ7,CC7,CB))</f>
        <v>13</v>
      </c>
      <c r="F7" s="69">
        <f t="shared" ref="F7:F15" si="10">IF(E7="-","-",COUNTA(S7,V7,Y7,AB7,AE7,AH7,AK7,AN7,AQ7,AT7,AW7,AZ7,BC7,BF7,BI7,BL7,BO7,BR7,BU7,BX7,CA7,CD7,CG7))</f>
        <v>4</v>
      </c>
      <c r="G7" s="69">
        <f t="shared" ref="G7:G15" si="11">IF(E7="-","-",SUM(R7:CG7))</f>
        <v>338</v>
      </c>
      <c r="H7" s="70">
        <f t="shared" ref="H7:H15" si="12">IF(E7="-","-",MAX(R7:CH7))</f>
        <v>79</v>
      </c>
      <c r="I7" s="69" t="s">
        <v>124</v>
      </c>
      <c r="J7" s="71">
        <f t="shared" ref="J7:J15" si="13">IF(E7="-","-",IF(E7-F7=0,G7,G7/(E7-F7)))</f>
        <v>37.555555555555557</v>
      </c>
      <c r="K7" s="69" t="str">
        <f t="shared" ref="K7:K15" si="14">IF(E7=0,"",IF(E7-F7=0,"*",""))</f>
        <v/>
      </c>
      <c r="L7" s="46"/>
      <c r="M7" s="72">
        <f t="shared" ref="M7:M15" si="15">IF(E7="-", "-",G7-((E7-F7)*7))</f>
        <v>275</v>
      </c>
      <c r="N7" s="40"/>
      <c r="O7" s="73">
        <f t="shared" ref="O7:O15" si="16">IF(CN7="-",IF(E7="-","-",IF(E7-F7=0,G7,G7/(E7-F7))),IF(E7="-",IF(CN7-CO7=0,"-",CP7/(CN7-CO7)),(CP7+G7)/IF(CN7-CO7+E7-F7=0,1,CN7-CO7+E7-F7)))</f>
        <v>27.311475409836067</v>
      </c>
      <c r="P7" s="74">
        <f t="shared" ref="P7:P15" si="17">IF(CN7="-",IF(E7="-",CU7,IF((E7-F7)&lt;5,CU7,IF(O7&gt;=40,5,IF(O7&gt;=30,4,IF(O7&gt;=20,3,IF(O7&gt;=10,2,1)))))),IF(E7="-",IF((CN7-CO7)&lt;5,CU7,IF(O7&gt;=40,5,IF(O7&gt;=30,4,IF(O7&gt;=20,3,IF(O7&gt;=10,2,1))))),IF((CN7+E7-CO7-F7)&lt;5,CU7,IF(O7&gt;=40,5,IF(O7&gt;=30,4,IF(O7&gt;=20,3,IF(O7&gt;=10,2,1)))))))</f>
        <v>3</v>
      </c>
      <c r="Q7" s="40"/>
      <c r="R7" s="75"/>
      <c r="S7" s="76"/>
      <c r="T7" s="79"/>
      <c r="U7" s="75"/>
      <c r="V7" s="76"/>
      <c r="W7" s="79"/>
      <c r="X7" s="75"/>
      <c r="Y7" s="76"/>
      <c r="Z7" s="79"/>
      <c r="AA7" s="75"/>
      <c r="AB7" s="76"/>
      <c r="AC7" s="80"/>
      <c r="AD7" s="75">
        <v>8</v>
      </c>
      <c r="AE7" s="76"/>
      <c r="AF7" s="78"/>
      <c r="AG7" s="75">
        <v>79</v>
      </c>
      <c r="AH7" s="76" t="s">
        <v>191</v>
      </c>
      <c r="AI7" s="80"/>
      <c r="AJ7" s="75">
        <v>30</v>
      </c>
      <c r="AK7" s="76" t="s">
        <v>191</v>
      </c>
      <c r="AL7" s="80"/>
      <c r="AM7" s="75"/>
      <c r="AN7" s="76"/>
      <c r="AO7" s="80"/>
      <c r="AP7" s="75">
        <v>9</v>
      </c>
      <c r="AQ7" s="76"/>
      <c r="AR7" s="80"/>
      <c r="AS7" s="75">
        <v>16</v>
      </c>
      <c r="AT7" s="76"/>
      <c r="AU7" s="80"/>
      <c r="AV7" s="75">
        <v>18</v>
      </c>
      <c r="AW7" s="76"/>
      <c r="AX7" s="80"/>
      <c r="AY7" s="75">
        <v>19</v>
      </c>
      <c r="AZ7" s="76"/>
      <c r="BA7" s="80"/>
      <c r="BB7" s="75">
        <v>6</v>
      </c>
      <c r="BC7" s="76"/>
      <c r="BD7" s="80"/>
      <c r="BE7" s="75">
        <v>3</v>
      </c>
      <c r="BF7" s="76"/>
      <c r="BG7" s="80"/>
      <c r="BH7" s="75" t="s">
        <v>267</v>
      </c>
      <c r="BI7" s="76"/>
      <c r="BJ7" s="80"/>
      <c r="BK7" s="75" t="s">
        <v>267</v>
      </c>
      <c r="BL7" s="76"/>
      <c r="BM7" s="80"/>
      <c r="BN7" s="75">
        <v>15</v>
      </c>
      <c r="BO7" s="76" t="s">
        <v>124</v>
      </c>
      <c r="BP7" s="80"/>
      <c r="BQ7" s="75">
        <v>51</v>
      </c>
      <c r="BR7" s="76" t="s">
        <v>124</v>
      </c>
      <c r="BS7" s="80"/>
      <c r="BT7" s="75">
        <v>69</v>
      </c>
      <c r="BU7" s="76"/>
      <c r="BV7" s="80"/>
      <c r="BW7" s="75">
        <v>15</v>
      </c>
      <c r="BX7" s="76"/>
      <c r="BY7" s="81"/>
      <c r="BZ7" s="83"/>
      <c r="CA7" s="82"/>
      <c r="CB7" s="82"/>
      <c r="CC7" s="83"/>
      <c r="CD7" s="81"/>
      <c r="CE7" s="81"/>
      <c r="CF7" s="83"/>
      <c r="CG7" s="81"/>
      <c r="CH7" s="40"/>
      <c r="CI7" s="40"/>
      <c r="CJ7" s="40"/>
      <c r="CK7" s="40"/>
      <c r="CL7" s="40"/>
      <c r="CM7" s="84">
        <v>66</v>
      </c>
      <c r="CN7" s="84">
        <v>59</v>
      </c>
      <c r="CO7" s="84">
        <v>7</v>
      </c>
      <c r="CP7" s="84">
        <v>1328</v>
      </c>
      <c r="CQ7" s="70">
        <v>121</v>
      </c>
      <c r="CR7" s="69"/>
      <c r="CS7" s="296">
        <f>IF(CN7="-","-",IF(CN7-CO7=0,CP7,CP7/(CN7-CO7)))</f>
        <v>25.53846153846154</v>
      </c>
      <c r="CT7" s="40"/>
      <c r="CU7" s="88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  <c r="EV7" s="42"/>
      <c r="EW7" s="42"/>
      <c r="EX7" s="42"/>
      <c r="EY7" s="42"/>
      <c r="EZ7" s="42"/>
      <c r="FA7" s="42"/>
      <c r="FB7" s="42"/>
    </row>
    <row r="8" spans="1:234" s="43" customFormat="1" ht="13.5" customHeight="1" x14ac:dyDescent="0.2">
      <c r="A8" s="40"/>
      <c r="B8" s="23" t="s">
        <v>189</v>
      </c>
      <c r="C8" s="135" t="s">
        <v>257</v>
      </c>
      <c r="D8" s="69">
        <f t="shared" si="9"/>
        <v>7</v>
      </c>
      <c r="E8" s="69">
        <f>IF(COUNT(R8,U8,X8,AA8,AD8,AG8,AJ8,AM8,AP8,AS8,AV8,AY8,BB8,BE8,BH8,BK8,BN8,BQ8,BT8,BW8,BZ8,CC8,CF8)=0,"-",COUNT(R8,U8,X8,AA8,AD8,AG8,AJ8,AM8,AP8,AS8,AV8,AY8,BB8,BE8,BH8,BK8,BN8,BQ8,BT8,BW8,BZ8,CC8,CB))</f>
        <v>7</v>
      </c>
      <c r="F8" s="69">
        <f t="shared" si="10"/>
        <v>2</v>
      </c>
      <c r="G8" s="69">
        <f t="shared" si="11"/>
        <v>173</v>
      </c>
      <c r="H8" s="70">
        <f t="shared" si="12"/>
        <v>56</v>
      </c>
      <c r="I8" s="69"/>
      <c r="J8" s="71">
        <f t="shared" si="13"/>
        <v>34.6</v>
      </c>
      <c r="K8" s="69" t="str">
        <f t="shared" si="14"/>
        <v/>
      </c>
      <c r="L8" s="46"/>
      <c r="M8" s="72">
        <f t="shared" si="15"/>
        <v>138</v>
      </c>
      <c r="N8" s="40"/>
      <c r="O8" s="73">
        <f t="shared" si="16"/>
        <v>27.7</v>
      </c>
      <c r="P8" s="74">
        <f t="shared" si="17"/>
        <v>3</v>
      </c>
      <c r="Q8" s="46"/>
      <c r="R8" s="258"/>
      <c r="S8" s="76"/>
      <c r="T8" s="80"/>
      <c r="U8" s="75"/>
      <c r="V8" s="76"/>
      <c r="W8" s="80"/>
      <c r="X8" s="258">
        <v>43</v>
      </c>
      <c r="Y8" s="76"/>
      <c r="Z8" s="80"/>
      <c r="AA8" s="75"/>
      <c r="AB8" s="76"/>
      <c r="AC8" s="80"/>
      <c r="AD8" s="75">
        <v>14</v>
      </c>
      <c r="AE8" s="76"/>
      <c r="AF8" s="80"/>
      <c r="AG8" s="75"/>
      <c r="AH8" s="76"/>
      <c r="AI8" s="80"/>
      <c r="AJ8" s="75"/>
      <c r="AK8" s="76"/>
      <c r="AL8" s="80"/>
      <c r="AM8" s="75"/>
      <c r="AN8" s="76"/>
      <c r="AO8" s="80"/>
      <c r="AP8" s="75"/>
      <c r="AQ8" s="76"/>
      <c r="AR8" s="80"/>
      <c r="AS8" s="75">
        <v>28</v>
      </c>
      <c r="AT8" s="76" t="s">
        <v>191</v>
      </c>
      <c r="AU8" s="80"/>
      <c r="AV8" s="75"/>
      <c r="AW8" s="76"/>
      <c r="AX8" s="80"/>
      <c r="AY8" s="75">
        <v>0</v>
      </c>
      <c r="AZ8" s="76"/>
      <c r="BA8" s="80"/>
      <c r="BB8" s="75"/>
      <c r="BC8" s="76"/>
      <c r="BD8" s="80"/>
      <c r="BE8" s="75">
        <v>32</v>
      </c>
      <c r="BF8" s="76"/>
      <c r="BG8" s="80"/>
      <c r="BH8" s="75"/>
      <c r="BI8" s="76"/>
      <c r="BJ8" s="80"/>
      <c r="BK8" s="75"/>
      <c r="BL8" s="76"/>
      <c r="BM8" s="80"/>
      <c r="BN8" s="75"/>
      <c r="BO8" s="76"/>
      <c r="BP8" s="80"/>
      <c r="BQ8" s="75">
        <v>0</v>
      </c>
      <c r="BR8" s="76" t="s">
        <v>124</v>
      </c>
      <c r="BS8" s="80"/>
      <c r="BT8" s="75">
        <v>56</v>
      </c>
      <c r="BU8" s="76"/>
      <c r="BV8" s="80"/>
      <c r="BW8" s="75"/>
      <c r="BX8" s="76"/>
      <c r="BY8" s="83"/>
      <c r="BZ8" s="83"/>
      <c r="CA8" s="83"/>
      <c r="CB8" s="83"/>
      <c r="CC8" s="83"/>
      <c r="CD8" s="81"/>
      <c r="CE8" s="81"/>
      <c r="CF8" s="83"/>
      <c r="CG8" s="81"/>
      <c r="CH8" s="40"/>
      <c r="CI8" s="40"/>
      <c r="CJ8" s="40"/>
      <c r="CK8" s="40"/>
      <c r="CL8" s="40"/>
      <c r="CM8" s="84">
        <v>12</v>
      </c>
      <c r="CN8" s="84">
        <v>10</v>
      </c>
      <c r="CO8" s="84">
        <v>5</v>
      </c>
      <c r="CP8" s="84">
        <v>104</v>
      </c>
      <c r="CQ8" s="70">
        <v>29</v>
      </c>
      <c r="CR8" s="69" t="s">
        <v>124</v>
      </c>
      <c r="CS8" s="321">
        <f>IF(CN8="-","-",IF(CN8-CO8=0,CP8,CP8/(CN8-CO8)))</f>
        <v>20.8</v>
      </c>
      <c r="CT8" s="40"/>
      <c r="CU8" s="88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</row>
    <row r="9" spans="1:234" s="43" customFormat="1" ht="13.5" customHeight="1" x14ac:dyDescent="0.2">
      <c r="A9" s="40"/>
      <c r="B9" s="23" t="s">
        <v>138</v>
      </c>
      <c r="C9" s="135" t="s">
        <v>262</v>
      </c>
      <c r="D9" s="69">
        <f>COUNTA(R9,U9,X9,AA9,AD9,AG9,AJ9,AM9,AP9,AS9,AV9,AY9,BB9,BE9,BH9,BK9,BN9,BQ9,BT9,BW9,BZ9,CC9,CF9)</f>
        <v>18</v>
      </c>
      <c r="E9" s="69">
        <f>IF(COUNT(R9,U9,X9,AA9,AD9,AG9,AJ9,AM9,AP9,AS9,AV9,AY9,BB9,BE9,BH9,BK9,BN9,BQ9,BT9,BW9,BZ9,CC9,CF9)=0,"-",COUNT(R9,U9,X9,AA9,AD9,AG9,AJ9,AM9,AP9,AS9,AV9,AY9,BB9,BE9,BH9,BK9,BN9,BQ9,BT9,BW9,BZ9,CC9,CB))</f>
        <v>18</v>
      </c>
      <c r="F9" s="69">
        <f>IF(E9="-","-",COUNTA(S9,V9,Y9,AB9,AE9,AH9,AK9,AN9,AQ9,AT9,AW9,AZ9,BC9,BF9,BI9,BL9,BO9,BR9,BU9,BX9,CA9,CD9,CG9))</f>
        <v>3</v>
      </c>
      <c r="G9" s="69">
        <f>IF(E9="-","-",SUM(R9:CG9))</f>
        <v>462</v>
      </c>
      <c r="H9" s="70">
        <f>IF(E9="-","-",MAX(R9:CH9))</f>
        <v>85</v>
      </c>
      <c r="I9" s="69" t="s">
        <v>124</v>
      </c>
      <c r="J9" s="71">
        <f>IF(E9="-","-",IF(E9-F9=0,G9,G9/(E9-F9)))</f>
        <v>30.8</v>
      </c>
      <c r="K9" s="69" t="str">
        <f>IF(E9=0,"",IF(E9-F9=0,"*",""))</f>
        <v/>
      </c>
      <c r="L9" s="46"/>
      <c r="M9" s="72">
        <f>IF(E9="-", "-",G9-((E9-F9)*7))</f>
        <v>357</v>
      </c>
      <c r="N9" s="40"/>
      <c r="O9" s="73">
        <f>IF(CN9="-",IF(E9="-","-",IF(E9-F9=0,G9,G9/(E9-F9))),IF(E9="-",IF(CN9-CO9=0,"-",CP9/(CN9-CO9)),(CP9+G9)/IF(CN9-CO9+E9-F9=0,1,CN9-CO9+E9-F9)))</f>
        <v>24.55</v>
      </c>
      <c r="P9" s="74">
        <f>IF(CN9="-",IF(E9="-",CU9,IF((E9-F9)&lt;5,CU9,IF(O9&gt;=40,5,IF(O9&gt;=30,4,IF(O9&gt;=20,3,IF(O9&gt;=10,2,1)))))),IF(E9="-",IF((CN9-CO9)&lt;5,CU9,IF(O9&gt;=40,5,IF(O9&gt;=30,4,IF(O9&gt;=20,3,IF(O9&gt;=10,2,1))))),IF((CN9+E9-CO9-F9)&lt;5,CU9,IF(O9&gt;=40,5,IF(O9&gt;=30,4,IF(O9&gt;=20,3,IF(O9&gt;=10,2,1)))))))</f>
        <v>3</v>
      </c>
      <c r="Q9" s="40"/>
      <c r="R9" s="258">
        <v>34</v>
      </c>
      <c r="S9" s="76"/>
      <c r="T9" s="79"/>
      <c r="U9" s="75">
        <v>24</v>
      </c>
      <c r="V9" s="76"/>
      <c r="W9" s="79"/>
      <c r="X9" s="258">
        <v>9</v>
      </c>
      <c r="Y9" s="76" t="s">
        <v>191</v>
      </c>
      <c r="Z9" s="79"/>
      <c r="AA9" s="75">
        <v>34</v>
      </c>
      <c r="AB9" s="76"/>
      <c r="AC9" s="80"/>
      <c r="AD9" s="75">
        <v>30</v>
      </c>
      <c r="AE9" s="76"/>
      <c r="AF9" s="78"/>
      <c r="AG9" s="75">
        <v>8</v>
      </c>
      <c r="AH9" s="76"/>
      <c r="AI9" s="80"/>
      <c r="AJ9" s="75"/>
      <c r="AK9" s="76"/>
      <c r="AL9" s="80"/>
      <c r="AM9" s="75"/>
      <c r="AN9" s="76"/>
      <c r="AO9" s="80"/>
      <c r="AP9" s="75">
        <v>5</v>
      </c>
      <c r="AQ9" s="76"/>
      <c r="AR9" s="80"/>
      <c r="AS9" s="75">
        <v>85</v>
      </c>
      <c r="AT9" s="76" t="s">
        <v>191</v>
      </c>
      <c r="AU9" s="80"/>
      <c r="AV9" s="75">
        <v>10</v>
      </c>
      <c r="AW9" s="76"/>
      <c r="AX9" s="80"/>
      <c r="AY9" s="75">
        <v>2</v>
      </c>
      <c r="AZ9" s="76"/>
      <c r="BA9" s="80"/>
      <c r="BB9" s="75">
        <v>60</v>
      </c>
      <c r="BC9" s="76"/>
      <c r="BD9" s="80"/>
      <c r="BE9" s="75">
        <v>16</v>
      </c>
      <c r="BF9" s="76"/>
      <c r="BG9" s="80"/>
      <c r="BH9" s="75">
        <v>10</v>
      </c>
      <c r="BI9" s="76"/>
      <c r="BJ9" s="80"/>
      <c r="BK9" s="75">
        <v>19</v>
      </c>
      <c r="BL9" s="76"/>
      <c r="BM9" s="80"/>
      <c r="BN9" s="75">
        <v>12</v>
      </c>
      <c r="BO9" s="76"/>
      <c r="BP9" s="80"/>
      <c r="BQ9" s="75">
        <v>40</v>
      </c>
      <c r="BR9" s="76"/>
      <c r="BS9" s="80"/>
      <c r="BT9" s="75">
        <v>28</v>
      </c>
      <c r="BU9" s="76"/>
      <c r="BV9" s="80"/>
      <c r="BW9" s="75">
        <v>36</v>
      </c>
      <c r="BX9" s="76" t="s">
        <v>124</v>
      </c>
      <c r="BY9" s="81"/>
      <c r="BZ9" s="83"/>
      <c r="CA9" s="82"/>
      <c r="CB9" s="82"/>
      <c r="CC9" s="83"/>
      <c r="CD9" s="81"/>
      <c r="CE9" s="81"/>
      <c r="CF9" s="83"/>
      <c r="CG9" s="81"/>
      <c r="CH9" s="40"/>
      <c r="CI9" s="40"/>
      <c r="CJ9" s="40"/>
      <c r="CK9" s="40"/>
      <c r="CL9" s="40"/>
      <c r="CM9" s="84">
        <v>34</v>
      </c>
      <c r="CN9" s="84">
        <v>27</v>
      </c>
      <c r="CO9" s="84">
        <v>2</v>
      </c>
      <c r="CP9" s="84">
        <v>520</v>
      </c>
      <c r="CQ9" s="70">
        <v>55</v>
      </c>
      <c r="CR9" s="69"/>
      <c r="CS9" s="321">
        <f>IF(CN9="-","-",IF(CN9-CO9=0,CP9,CP9/(CN9-CO9)))</f>
        <v>20.8</v>
      </c>
      <c r="CT9" s="40"/>
      <c r="CU9" s="74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85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</row>
    <row r="10" spans="1:234" s="43" customFormat="1" x14ac:dyDescent="0.2">
      <c r="A10" s="40"/>
      <c r="B10" s="23" t="s">
        <v>265</v>
      </c>
      <c r="C10" s="135" t="s">
        <v>261</v>
      </c>
      <c r="D10" s="69">
        <f t="shared" si="9"/>
        <v>8</v>
      </c>
      <c r="E10" s="69">
        <f>IF(COUNT(R10,U10,X10,AA10,AD10,AG10,AJ10,AM10,AP10,AS10,AV10,AY10,BB10,BE10,BH10,BK10,BN10,BQ10,BT10,BW10,BZ10,CC10,CF10)=0,"-",COUNT(R10,U10,X10,AA10,AD10,AG10,AJ10,AM10,AP10,AS10,AV10,AY10,BB10,BE10,BH10,BK10,BN10,BQ10,BT10,BW10,BZ10,CC10,CB))</f>
        <v>8</v>
      </c>
      <c r="F10" s="69">
        <f t="shared" si="10"/>
        <v>0</v>
      </c>
      <c r="G10" s="69">
        <f t="shared" si="11"/>
        <v>233</v>
      </c>
      <c r="H10" s="70">
        <f t="shared" si="12"/>
        <v>100</v>
      </c>
      <c r="I10" s="69"/>
      <c r="J10" s="71">
        <f t="shared" si="13"/>
        <v>29.125</v>
      </c>
      <c r="K10" s="69" t="str">
        <f t="shared" si="14"/>
        <v/>
      </c>
      <c r="L10" s="46"/>
      <c r="M10" s="72">
        <f t="shared" si="15"/>
        <v>177</v>
      </c>
      <c r="N10" s="40"/>
      <c r="O10" s="73">
        <f t="shared" si="16"/>
        <v>29.125</v>
      </c>
      <c r="P10" s="74">
        <f t="shared" si="17"/>
        <v>3</v>
      </c>
      <c r="Q10" s="46"/>
      <c r="R10" s="258">
        <v>14</v>
      </c>
      <c r="S10" s="76"/>
      <c r="T10" s="80"/>
      <c r="U10" s="75"/>
      <c r="V10" s="76"/>
      <c r="W10" s="80"/>
      <c r="X10" s="258"/>
      <c r="Y10" s="76"/>
      <c r="Z10" s="80"/>
      <c r="AA10" s="75">
        <v>100</v>
      </c>
      <c r="AB10" s="76"/>
      <c r="AC10" s="80"/>
      <c r="AD10" s="75"/>
      <c r="AE10" s="76"/>
      <c r="AF10" s="80"/>
      <c r="AG10" s="75"/>
      <c r="AH10" s="76"/>
      <c r="AI10" s="80"/>
      <c r="AJ10" s="75">
        <v>24</v>
      </c>
      <c r="AK10" s="76"/>
      <c r="AL10" s="80"/>
      <c r="AM10" s="75"/>
      <c r="AN10" s="76"/>
      <c r="AO10" s="80"/>
      <c r="AP10" s="75">
        <v>45</v>
      </c>
      <c r="AQ10" s="76"/>
      <c r="AR10" s="80"/>
      <c r="AS10" s="75"/>
      <c r="AT10" s="76"/>
      <c r="AU10" s="80"/>
      <c r="AV10" s="75">
        <v>29</v>
      </c>
      <c r="AW10" s="76"/>
      <c r="AX10" s="80"/>
      <c r="AY10" s="75">
        <v>2</v>
      </c>
      <c r="AZ10" s="76"/>
      <c r="BA10" s="80"/>
      <c r="BB10" s="75"/>
      <c r="BC10" s="76"/>
      <c r="BD10" s="80"/>
      <c r="BE10" s="75"/>
      <c r="BF10" s="76"/>
      <c r="BG10" s="80"/>
      <c r="BH10" s="75"/>
      <c r="BI10" s="76"/>
      <c r="BJ10" s="80"/>
      <c r="BK10" s="75"/>
      <c r="BL10" s="76"/>
      <c r="BM10" s="80"/>
      <c r="BN10" s="75"/>
      <c r="BO10" s="76"/>
      <c r="BP10" s="80"/>
      <c r="BQ10" s="75">
        <v>18</v>
      </c>
      <c r="BR10" s="76"/>
      <c r="BS10" s="80"/>
      <c r="BT10" s="75">
        <v>1</v>
      </c>
      <c r="BU10" s="76"/>
      <c r="BV10" s="80"/>
      <c r="BW10" s="75"/>
      <c r="BX10" s="76"/>
      <c r="BY10" s="83"/>
      <c r="BZ10" s="83"/>
      <c r="CA10" s="83"/>
      <c r="CB10" s="83"/>
      <c r="CC10" s="83"/>
      <c r="CD10" s="81"/>
      <c r="CE10" s="81"/>
      <c r="CF10" s="83"/>
      <c r="CG10" s="81"/>
      <c r="CH10" s="40"/>
      <c r="CI10" s="40"/>
      <c r="CJ10" s="40"/>
      <c r="CK10" s="40"/>
      <c r="CL10" s="40"/>
      <c r="CM10" s="84"/>
      <c r="CN10" s="84"/>
      <c r="CO10" s="84"/>
      <c r="CP10" s="84"/>
      <c r="CQ10" s="70"/>
      <c r="CR10" s="69"/>
      <c r="CS10" s="321"/>
      <c r="CT10" s="40"/>
      <c r="CU10" s="88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85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</row>
    <row r="11" spans="1:234" s="43" customFormat="1" ht="13.5" customHeight="1" x14ac:dyDescent="0.2">
      <c r="A11" s="40"/>
      <c r="B11" s="23" t="s">
        <v>44</v>
      </c>
      <c r="C11" s="135" t="s">
        <v>261</v>
      </c>
      <c r="D11" s="69">
        <f t="shared" si="9"/>
        <v>13</v>
      </c>
      <c r="E11" s="69">
        <f>IF(COUNT(R11,U11,X11,AA11,AD11,AG11,AJ11,AM11,AP11,AS11,AV11,AY11,BB11,BE11,BH11,BK11,BN11,BQ11,BT11,BW11,BZ11,CC11,CF11)=0,"-",COUNT(R11,U11,X11,AA11,AD11,AG11,AJ11,AM11,AP11,AS11,AV11,AY11,BB11,BE11,BH11,BK11,BN11,BQ11,BT11,BW11,BZ11,CC11,CB))</f>
        <v>13</v>
      </c>
      <c r="F11" s="69">
        <f t="shared" si="10"/>
        <v>1</v>
      </c>
      <c r="G11" s="69">
        <f t="shared" si="11"/>
        <v>315</v>
      </c>
      <c r="H11" s="70">
        <f t="shared" si="12"/>
        <v>67</v>
      </c>
      <c r="I11" s="69"/>
      <c r="J11" s="71">
        <f t="shared" si="13"/>
        <v>26.25</v>
      </c>
      <c r="K11" s="69" t="str">
        <f t="shared" si="14"/>
        <v/>
      </c>
      <c r="L11" s="46"/>
      <c r="M11" s="72">
        <f t="shared" si="15"/>
        <v>231</v>
      </c>
      <c r="N11" s="40"/>
      <c r="O11" s="73">
        <f t="shared" si="16"/>
        <v>32.15</v>
      </c>
      <c r="P11" s="74">
        <f t="shared" si="17"/>
        <v>4</v>
      </c>
      <c r="Q11" s="46"/>
      <c r="R11" s="258"/>
      <c r="S11" s="76"/>
      <c r="T11" s="79"/>
      <c r="U11" s="75">
        <v>0</v>
      </c>
      <c r="V11" s="76"/>
      <c r="W11" s="79"/>
      <c r="X11" s="258">
        <v>36</v>
      </c>
      <c r="Y11" s="76"/>
      <c r="Z11" s="79"/>
      <c r="AA11" s="75">
        <v>4</v>
      </c>
      <c r="AB11" s="76"/>
      <c r="AC11" s="80"/>
      <c r="AD11" s="75">
        <v>43</v>
      </c>
      <c r="AE11" s="76"/>
      <c r="AF11" s="78"/>
      <c r="AG11" s="75"/>
      <c r="AH11" s="76"/>
      <c r="AI11" s="80"/>
      <c r="AJ11" s="75">
        <v>37</v>
      </c>
      <c r="AK11" s="76"/>
      <c r="AL11" s="80"/>
      <c r="AM11" s="75"/>
      <c r="AN11" s="76"/>
      <c r="AO11" s="80"/>
      <c r="AP11" s="75"/>
      <c r="AQ11" s="76"/>
      <c r="AR11" s="80"/>
      <c r="AS11" s="75"/>
      <c r="AT11" s="76"/>
      <c r="AU11" s="80"/>
      <c r="AV11" s="75">
        <v>67</v>
      </c>
      <c r="AW11" s="76"/>
      <c r="AX11" s="80"/>
      <c r="AY11" s="75">
        <v>18</v>
      </c>
      <c r="AZ11" s="76"/>
      <c r="BA11" s="80"/>
      <c r="BB11" s="75">
        <v>4</v>
      </c>
      <c r="BC11" s="76"/>
      <c r="BD11" s="80"/>
      <c r="BE11" s="75"/>
      <c r="BF11" s="76"/>
      <c r="BG11" s="80"/>
      <c r="BH11" s="75">
        <v>19</v>
      </c>
      <c r="BI11" s="76"/>
      <c r="BJ11" s="80"/>
      <c r="BK11" s="75">
        <v>0</v>
      </c>
      <c r="BL11" s="76"/>
      <c r="BM11" s="80"/>
      <c r="BN11" s="75"/>
      <c r="BO11" s="76"/>
      <c r="BP11" s="80"/>
      <c r="BQ11" s="75">
        <v>51</v>
      </c>
      <c r="BR11" s="76" t="s">
        <v>124</v>
      </c>
      <c r="BS11" s="80"/>
      <c r="BT11" s="75">
        <v>1</v>
      </c>
      <c r="BU11" s="76"/>
      <c r="BV11" s="80"/>
      <c r="BW11" s="75">
        <v>35</v>
      </c>
      <c r="BX11" s="76"/>
      <c r="BY11" s="81"/>
      <c r="BZ11" s="83"/>
      <c r="CA11" s="82"/>
      <c r="CB11" s="82"/>
      <c r="CC11" s="83"/>
      <c r="CD11" s="81"/>
      <c r="CE11" s="81"/>
      <c r="CF11" s="83"/>
      <c r="CG11" s="81"/>
      <c r="CH11" s="40"/>
      <c r="CI11" s="40"/>
      <c r="CJ11" s="40"/>
      <c r="CK11" s="40"/>
      <c r="CL11" s="40"/>
      <c r="CM11" s="84">
        <v>36</v>
      </c>
      <c r="CN11" s="84">
        <v>35</v>
      </c>
      <c r="CO11" s="84">
        <v>7</v>
      </c>
      <c r="CP11" s="84">
        <v>971</v>
      </c>
      <c r="CQ11" s="70">
        <v>81</v>
      </c>
      <c r="CR11" s="69"/>
      <c r="CS11" s="321">
        <f>IF(CN11="-","-",IF(CN11-CO11=0,CP11,CP11/(CN11-CO11)))</f>
        <v>34.678571428571431</v>
      </c>
      <c r="CT11" s="40"/>
      <c r="CU11" s="74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85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</row>
    <row r="12" spans="1:234" s="43" customFormat="1" ht="13.5" customHeight="1" x14ac:dyDescent="0.2">
      <c r="A12" s="40"/>
      <c r="B12" s="23" t="s">
        <v>227</v>
      </c>
      <c r="C12" s="135" t="s">
        <v>257</v>
      </c>
      <c r="D12" s="69">
        <f t="shared" si="9"/>
        <v>16</v>
      </c>
      <c r="E12" s="69">
        <f>IF(COUNT(R12,U12,X12,AA12,AD12,AG12,AJ12,AM12,AP12,AS12,AV12,AY12,BB12,BE12,BH12,BK12,BN12,BQ12,BT12,BW12,BZ12,CC12,CF12)=0,"-",COUNT(R12,U12,X12,AA12,AD12,AG12,AJ12,AM12,AP12,AS12,AV12,AY12,BB12,BE12,BH12,BK12,BN12,BQ12,BT12,BW12,BZ12,CC12,CB))</f>
        <v>12</v>
      </c>
      <c r="F12" s="69">
        <f t="shared" si="10"/>
        <v>3</v>
      </c>
      <c r="G12" s="69">
        <f t="shared" si="11"/>
        <v>178</v>
      </c>
      <c r="H12" s="70">
        <f t="shared" si="12"/>
        <v>75</v>
      </c>
      <c r="I12" s="69" t="s">
        <v>124</v>
      </c>
      <c r="J12" s="71">
        <f t="shared" si="13"/>
        <v>19.777777777777779</v>
      </c>
      <c r="K12" s="69" t="str">
        <f t="shared" si="14"/>
        <v/>
      </c>
      <c r="L12" s="46"/>
      <c r="M12" s="72">
        <f t="shared" si="15"/>
        <v>115</v>
      </c>
      <c r="N12" s="40"/>
      <c r="O12" s="73">
        <f t="shared" si="16"/>
        <v>19.833333333333332</v>
      </c>
      <c r="P12" s="74">
        <f t="shared" si="17"/>
        <v>2</v>
      </c>
      <c r="Q12" s="46"/>
      <c r="R12" s="258">
        <v>0</v>
      </c>
      <c r="S12" s="76"/>
      <c r="T12" s="80"/>
      <c r="U12" s="75">
        <v>0</v>
      </c>
      <c r="V12" s="76"/>
      <c r="W12" s="80"/>
      <c r="X12" s="258" t="s">
        <v>267</v>
      </c>
      <c r="Y12" s="76"/>
      <c r="Z12" s="80"/>
      <c r="AA12" s="75" t="s">
        <v>267</v>
      </c>
      <c r="AB12" s="76"/>
      <c r="AC12" s="80"/>
      <c r="AD12" s="75">
        <v>9</v>
      </c>
      <c r="AE12" s="76"/>
      <c r="AF12" s="80"/>
      <c r="AG12" s="75"/>
      <c r="AH12" s="76"/>
      <c r="AI12" s="80"/>
      <c r="AJ12" s="75">
        <v>18</v>
      </c>
      <c r="AK12" s="76" t="s">
        <v>191</v>
      </c>
      <c r="AL12" s="80"/>
      <c r="AM12" s="75"/>
      <c r="AN12" s="76"/>
      <c r="AO12" s="80"/>
      <c r="AP12" s="75">
        <v>12</v>
      </c>
      <c r="AQ12" s="76"/>
      <c r="AR12" s="80"/>
      <c r="AS12" s="75" t="s">
        <v>267</v>
      </c>
      <c r="AT12" s="76"/>
      <c r="AU12" s="80"/>
      <c r="AV12" s="75"/>
      <c r="AW12" s="76"/>
      <c r="AX12" s="80"/>
      <c r="AY12" s="75"/>
      <c r="AZ12" s="76"/>
      <c r="BA12" s="80"/>
      <c r="BB12" s="75">
        <v>7</v>
      </c>
      <c r="BC12" s="76" t="s">
        <v>191</v>
      </c>
      <c r="BD12" s="80"/>
      <c r="BE12" s="75">
        <v>8</v>
      </c>
      <c r="BF12" s="76"/>
      <c r="BG12" s="80"/>
      <c r="BH12" s="75">
        <v>39</v>
      </c>
      <c r="BI12" s="76" t="s">
        <v>124</v>
      </c>
      <c r="BJ12" s="80"/>
      <c r="BK12" s="75">
        <v>4</v>
      </c>
      <c r="BL12" s="76"/>
      <c r="BM12" s="80"/>
      <c r="BN12" s="75">
        <v>75</v>
      </c>
      <c r="BO12" s="76"/>
      <c r="BP12" s="80"/>
      <c r="BQ12" s="75" t="s">
        <v>267</v>
      </c>
      <c r="BR12" s="76"/>
      <c r="BS12" s="80"/>
      <c r="BT12" s="75">
        <v>2</v>
      </c>
      <c r="BU12" s="76"/>
      <c r="BV12" s="80"/>
      <c r="BW12" s="75">
        <v>4</v>
      </c>
      <c r="BX12" s="76"/>
      <c r="BY12" s="83"/>
      <c r="BZ12" s="83"/>
      <c r="CA12" s="83"/>
      <c r="CB12" s="83"/>
      <c r="CC12" s="83"/>
      <c r="CD12" s="81"/>
      <c r="CE12" s="81"/>
      <c r="CF12" s="83"/>
      <c r="CG12" s="81"/>
      <c r="CH12" s="40"/>
      <c r="CI12" s="40"/>
      <c r="CJ12" s="40"/>
      <c r="CK12" s="40"/>
      <c r="CL12" s="40"/>
      <c r="CM12" s="84">
        <v>3</v>
      </c>
      <c r="CN12" s="84">
        <v>3</v>
      </c>
      <c r="CO12" s="84">
        <v>0</v>
      </c>
      <c r="CP12" s="84">
        <v>60</v>
      </c>
      <c r="CQ12" s="70">
        <v>32</v>
      </c>
      <c r="CR12" s="69"/>
      <c r="CS12" s="321">
        <f>IF(CN12="-","-",IF(CN12-CO12=0,CP12,CP12/(CN12-CO12)))</f>
        <v>20</v>
      </c>
      <c r="CT12" s="40"/>
      <c r="CU12" s="88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</row>
    <row r="13" spans="1:234" s="43" customFormat="1" ht="13.5" customHeight="1" x14ac:dyDescent="0.2">
      <c r="A13" s="40"/>
      <c r="B13" s="23" t="s">
        <v>187</v>
      </c>
      <c r="C13" s="135" t="s">
        <v>261</v>
      </c>
      <c r="D13" s="69">
        <f t="shared" si="9"/>
        <v>12</v>
      </c>
      <c r="E13" s="69">
        <f>IF(COUNT(R13,U13,X13,AA13,AD13,AG13,AJ13,AM13,AP13,AS13,AV13,AY13,BB13,BE13,BH13,BK13,BN13,BQ13,BT13,BW13,BZ13,CC13,CF13)=0,"-",COUNT(R13,U13,X13,AA13,AD13,AG13,AJ13,AM13,AP13,AS13,AV13,AY13,BB13,BE13,BH13,BK13,BN13,BQ13,BT13,BW13,BZ13,CC13,CB))</f>
        <v>9</v>
      </c>
      <c r="F13" s="69">
        <f t="shared" si="10"/>
        <v>2</v>
      </c>
      <c r="G13" s="69">
        <f t="shared" si="11"/>
        <v>136</v>
      </c>
      <c r="H13" s="70">
        <f t="shared" si="12"/>
        <v>30</v>
      </c>
      <c r="I13" s="69"/>
      <c r="J13" s="71">
        <f t="shared" si="13"/>
        <v>19.428571428571427</v>
      </c>
      <c r="K13" s="69" t="str">
        <f t="shared" si="14"/>
        <v/>
      </c>
      <c r="L13" s="46"/>
      <c r="M13" s="72">
        <f t="shared" si="15"/>
        <v>87</v>
      </c>
      <c r="N13" s="40"/>
      <c r="O13" s="73">
        <f t="shared" si="16"/>
        <v>28.176470588235293</v>
      </c>
      <c r="P13" s="74">
        <f t="shared" si="17"/>
        <v>3</v>
      </c>
      <c r="Q13" s="46"/>
      <c r="R13" s="258">
        <v>4</v>
      </c>
      <c r="S13" s="76"/>
      <c r="T13" s="80"/>
      <c r="U13" s="75"/>
      <c r="V13" s="76"/>
      <c r="W13" s="80"/>
      <c r="X13" s="258">
        <v>17</v>
      </c>
      <c r="Y13" s="76"/>
      <c r="Z13" s="80"/>
      <c r="AA13" s="75"/>
      <c r="AB13" s="76"/>
      <c r="AC13" s="80"/>
      <c r="AD13" s="75"/>
      <c r="AE13" s="76"/>
      <c r="AF13" s="80"/>
      <c r="AG13" s="75">
        <v>15</v>
      </c>
      <c r="AH13" s="76"/>
      <c r="AI13" s="80"/>
      <c r="AJ13" s="75">
        <v>2</v>
      </c>
      <c r="AK13" s="76"/>
      <c r="AL13" s="80"/>
      <c r="AM13" s="75"/>
      <c r="AN13" s="76"/>
      <c r="AO13" s="80"/>
      <c r="AP13" s="75"/>
      <c r="AQ13" s="76"/>
      <c r="AR13" s="80"/>
      <c r="AS13" s="75" t="s">
        <v>267</v>
      </c>
      <c r="AT13" s="76"/>
      <c r="AU13" s="80"/>
      <c r="AV13" s="75">
        <v>28</v>
      </c>
      <c r="AW13" s="76"/>
      <c r="AX13" s="80"/>
      <c r="AY13" s="75"/>
      <c r="AZ13" s="76"/>
      <c r="BA13" s="80"/>
      <c r="BB13" s="75">
        <v>9</v>
      </c>
      <c r="BC13" s="76"/>
      <c r="BD13" s="80"/>
      <c r="BE13" s="75">
        <v>10</v>
      </c>
      <c r="BF13" s="76"/>
      <c r="BG13" s="80"/>
      <c r="BH13" s="75" t="s">
        <v>267</v>
      </c>
      <c r="BI13" s="76"/>
      <c r="BJ13" s="80"/>
      <c r="BK13" s="75">
        <v>30</v>
      </c>
      <c r="BL13" s="76" t="s">
        <v>124</v>
      </c>
      <c r="BM13" s="80"/>
      <c r="BN13" s="75"/>
      <c r="BO13" s="76"/>
      <c r="BP13" s="80"/>
      <c r="BQ13" s="75" t="s">
        <v>267</v>
      </c>
      <c r="BR13" s="76"/>
      <c r="BS13" s="80"/>
      <c r="BT13" s="75">
        <v>21</v>
      </c>
      <c r="BU13" s="76" t="s">
        <v>124</v>
      </c>
      <c r="BV13" s="80"/>
      <c r="BW13" s="75"/>
      <c r="BX13" s="76"/>
      <c r="BY13" s="83"/>
      <c r="BZ13" s="83"/>
      <c r="CA13" s="83"/>
      <c r="CB13" s="83"/>
      <c r="CC13" s="83"/>
      <c r="CD13" s="81"/>
      <c r="CE13" s="81"/>
      <c r="CF13" s="83"/>
      <c r="CG13" s="81"/>
      <c r="CH13" s="40"/>
      <c r="CI13" s="40"/>
      <c r="CJ13" s="40"/>
      <c r="CK13" s="40"/>
      <c r="CL13" s="40"/>
      <c r="CM13" s="84">
        <v>14</v>
      </c>
      <c r="CN13" s="84">
        <v>11</v>
      </c>
      <c r="CO13" s="84">
        <v>1</v>
      </c>
      <c r="CP13" s="84">
        <v>343</v>
      </c>
      <c r="CQ13" s="70">
        <v>66</v>
      </c>
      <c r="CR13" s="69" t="s">
        <v>124</v>
      </c>
      <c r="CS13" s="321">
        <f>IF(CN13="-","-",IF(CN13-CO13=0,CP13,CP13/(CN13-CO13)))</f>
        <v>34.299999999999997</v>
      </c>
      <c r="CT13" s="40"/>
      <c r="CU13" s="88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</row>
    <row r="14" spans="1:234" s="43" customFormat="1" ht="13.5" customHeight="1" x14ac:dyDescent="0.2">
      <c r="A14" s="40"/>
      <c r="B14" s="23" t="s">
        <v>412</v>
      </c>
      <c r="C14" s="135" t="s">
        <v>257</v>
      </c>
      <c r="D14" s="69">
        <f>COUNTA(R14,U14,X14,AA14,AD14,AG14,AJ14,AM14,AP14,AS14,AV14,AY14,BB14,BE14,BH14,BK14,BN14,BQ14,BT14,BW14,BZ14,CC14,CF14)</f>
        <v>8</v>
      </c>
      <c r="E14" s="69">
        <f>IF(COUNT(R14,U14,X14,AA14,AD14,AG14,AJ14,AM14,AP14,AS14,AV14,AY14,BB14,BE14,BH14,BK14,BN14,BQ14,BT14,BW14,BZ14,CC14,CF14)=0,"-",COUNT(R14,U14,X14,AA14,AD14,AG14,AJ14,AM14,AP14,AS14,AV14,AY14,BB14,BE14,BH14,BK14,BN14,BQ14,BT14,BW14,BZ14,CC14,CB))</f>
        <v>6</v>
      </c>
      <c r="F14" s="69">
        <f>IF(E14="-","-",COUNTA(S14,V14,Y14,AB14,AE14,AH14,AK14,AN14,AQ14,AT14,AW14,AZ14,BC14,BF14,BI14,BL14,BO14,BR14,BU14,BX14,CA14,CD14,CG14))</f>
        <v>1</v>
      </c>
      <c r="G14" s="69">
        <f>IF(E14="-","-",SUM(R14:CG14))</f>
        <v>85</v>
      </c>
      <c r="H14" s="70">
        <f>IF(E14="-","-",MAX(R14:CH14))</f>
        <v>36</v>
      </c>
      <c r="I14" s="69"/>
      <c r="J14" s="71">
        <f>IF(E14="-","-",IF(E14-F14=0,G14,G14/(E14-F14)))</f>
        <v>17</v>
      </c>
      <c r="K14" s="69" t="str">
        <f>IF(E14=0,"",IF(E14-F14=0,"*",""))</f>
        <v/>
      </c>
      <c r="L14" s="46"/>
      <c r="M14" s="72">
        <f>IF(E14="-", "-",G14-((E14-F14)*7))</f>
        <v>50</v>
      </c>
      <c r="N14" s="40"/>
      <c r="O14" s="73">
        <f>IF(CN14="-",IF(E14="-","-",IF(E14-F14=0,G14,G14/(E14-F14))),IF(E14="-",IF(CN14-CO14=0,"-",CP14/(CN14-CO14)),(CP14+G14)/IF(CN14-CO14+E14-F14=0,1,CN14-CO14+E14-F14)))</f>
        <v>17</v>
      </c>
      <c r="P14" s="74">
        <f>IF(CN14="-",IF(E14="-",CU14,IF((E14-F14)&lt;5,CU14,IF(O14&gt;=40,5,IF(O14&gt;=30,4,IF(O14&gt;=20,3,IF(O14&gt;=10,2,1)))))),IF(E14="-",IF((CN14-CO14)&lt;5,CU14,IF(O14&gt;=40,5,IF(O14&gt;=30,4,IF(O14&gt;=20,3,IF(O14&gt;=10,2,1))))),IF((CN14+E14-CO14-F14)&lt;5,CU14,IF(O14&gt;=40,5,IF(O14&gt;=30,4,IF(O14&gt;=20,3,IF(O14&gt;=10,2,1)))))))</f>
        <v>2</v>
      </c>
      <c r="Q14" s="46"/>
      <c r="R14" s="258"/>
      <c r="S14" s="76"/>
      <c r="T14" s="378"/>
      <c r="U14" s="75">
        <v>0</v>
      </c>
      <c r="V14" s="76"/>
      <c r="W14" s="79"/>
      <c r="X14" s="258"/>
      <c r="Y14" s="76"/>
      <c r="Z14" s="79"/>
      <c r="AA14" s="75"/>
      <c r="AB14" s="76"/>
      <c r="AC14" s="80"/>
      <c r="AD14" s="75"/>
      <c r="AE14" s="76"/>
      <c r="AF14" s="78"/>
      <c r="AG14" s="75"/>
      <c r="AH14" s="76"/>
      <c r="AI14" s="80"/>
      <c r="AJ14" s="75">
        <v>7</v>
      </c>
      <c r="AK14" s="76"/>
      <c r="AL14" s="80"/>
      <c r="AM14" s="75"/>
      <c r="AN14" s="76"/>
      <c r="AO14" s="80"/>
      <c r="AP14" s="75"/>
      <c r="AQ14" s="76"/>
      <c r="AR14" s="80"/>
      <c r="AS14" s="75" t="s">
        <v>267</v>
      </c>
      <c r="AT14" s="76"/>
      <c r="AU14" s="80"/>
      <c r="AV14" s="75"/>
      <c r="AW14" s="76"/>
      <c r="AX14" s="80"/>
      <c r="AY14" s="75">
        <v>8</v>
      </c>
      <c r="AZ14" s="76"/>
      <c r="BA14" s="80"/>
      <c r="BB14" s="75">
        <v>32</v>
      </c>
      <c r="BC14" s="76" t="s">
        <v>191</v>
      </c>
      <c r="BD14" s="80"/>
      <c r="BE14" s="75"/>
      <c r="BF14" s="76"/>
      <c r="BG14" s="80"/>
      <c r="BH14" s="75" t="s">
        <v>267</v>
      </c>
      <c r="BI14" s="76"/>
      <c r="BJ14" s="80"/>
      <c r="BK14" s="75">
        <v>36</v>
      </c>
      <c r="BL14" s="76"/>
      <c r="BM14" s="80"/>
      <c r="BN14" s="75"/>
      <c r="BO14" s="76"/>
      <c r="BP14" s="80"/>
      <c r="BQ14" s="75"/>
      <c r="BR14" s="76"/>
      <c r="BS14" s="80"/>
      <c r="BT14" s="75"/>
      <c r="BU14" s="76"/>
      <c r="BV14" s="80"/>
      <c r="BW14" s="75">
        <v>2</v>
      </c>
      <c r="BX14" s="76"/>
      <c r="BY14" s="81"/>
      <c r="BZ14" s="83"/>
      <c r="CA14" s="82"/>
      <c r="CB14" s="82"/>
      <c r="CC14" s="83"/>
      <c r="CD14" s="81"/>
      <c r="CE14" s="81"/>
      <c r="CF14" s="83"/>
      <c r="CG14" s="81"/>
      <c r="CH14" s="40"/>
      <c r="CI14" s="40"/>
      <c r="CJ14" s="40"/>
      <c r="CK14" s="40"/>
      <c r="CL14" s="40"/>
      <c r="CM14" s="84"/>
      <c r="CN14" s="84"/>
      <c r="CO14" s="84"/>
      <c r="CP14" s="84"/>
      <c r="CQ14" s="70"/>
      <c r="CR14" s="69"/>
      <c r="CS14" s="321"/>
      <c r="CT14" s="40"/>
      <c r="CU14" s="88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85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</row>
    <row r="15" spans="1:234" s="43" customFormat="1" ht="13.5" customHeight="1" x14ac:dyDescent="0.2">
      <c r="A15" s="40"/>
      <c r="B15" s="23" t="s">
        <v>224</v>
      </c>
      <c r="C15" s="135" t="s">
        <v>260</v>
      </c>
      <c r="D15" s="69">
        <f t="shared" si="9"/>
        <v>9</v>
      </c>
      <c r="E15" s="69">
        <f>IF(COUNT(R15,U15,X15,AA15,AD15,AG15,AJ15,AM15,AP15,AS15,AV15,AY15,BB15,BE15,BH15,BK15,BN15,BQ15,BT15,BW15,BZ15,CC15,CF15)=0,"-",COUNT(R15,U15,X15,AA15,AD15,AG15,AJ15,AM15,AP15,AS15,AV15,AY15,BB15,BE15,BH15,BK15,BN15,BQ15,BT15,BW15,BZ15,CC15,CB))</f>
        <v>5</v>
      </c>
      <c r="F15" s="69">
        <f t="shared" si="10"/>
        <v>0</v>
      </c>
      <c r="G15" s="69">
        <f t="shared" si="11"/>
        <v>23</v>
      </c>
      <c r="H15" s="70">
        <f t="shared" si="12"/>
        <v>13</v>
      </c>
      <c r="I15" s="69"/>
      <c r="J15" s="71">
        <f t="shared" si="13"/>
        <v>4.5999999999999996</v>
      </c>
      <c r="K15" s="69" t="str">
        <f t="shared" si="14"/>
        <v/>
      </c>
      <c r="L15" s="46"/>
      <c r="M15" s="72">
        <f t="shared" si="15"/>
        <v>-12</v>
      </c>
      <c r="N15" s="40"/>
      <c r="O15" s="73">
        <f t="shared" si="16"/>
        <v>9.9411764705882355</v>
      </c>
      <c r="P15" s="74">
        <f t="shared" si="17"/>
        <v>1</v>
      </c>
      <c r="Q15" s="40"/>
      <c r="R15" s="258">
        <v>0</v>
      </c>
      <c r="S15" s="76"/>
      <c r="T15" s="79"/>
      <c r="U15" s="75">
        <v>5</v>
      </c>
      <c r="V15" s="76"/>
      <c r="W15" s="79"/>
      <c r="X15" s="258"/>
      <c r="Y15" s="76"/>
      <c r="Z15" s="79"/>
      <c r="AA15" s="75" t="s">
        <v>267</v>
      </c>
      <c r="AB15" s="76"/>
      <c r="AC15" s="80"/>
      <c r="AD15" s="75">
        <v>0</v>
      </c>
      <c r="AE15" s="76"/>
      <c r="AF15" s="78"/>
      <c r="AG15" s="75"/>
      <c r="AH15" s="76"/>
      <c r="AI15" s="80"/>
      <c r="AJ15" s="75"/>
      <c r="AK15" s="76"/>
      <c r="AL15" s="80"/>
      <c r="AM15" s="75"/>
      <c r="AN15" s="76"/>
      <c r="AO15" s="80"/>
      <c r="AP15" s="75"/>
      <c r="AQ15" s="76"/>
      <c r="AR15" s="80"/>
      <c r="AS15" s="75"/>
      <c r="AT15" s="76"/>
      <c r="AU15" s="80"/>
      <c r="AV15" s="75"/>
      <c r="AW15" s="76"/>
      <c r="AX15" s="80"/>
      <c r="AY15" s="75">
        <v>13</v>
      </c>
      <c r="AZ15" s="76"/>
      <c r="BA15" s="80"/>
      <c r="BB15" s="75"/>
      <c r="BC15" s="76"/>
      <c r="BD15" s="80"/>
      <c r="BE15" s="75">
        <v>5</v>
      </c>
      <c r="BF15" s="76"/>
      <c r="BG15" s="80"/>
      <c r="BH15" s="75" t="s">
        <v>267</v>
      </c>
      <c r="BI15" s="76"/>
      <c r="BJ15" s="80"/>
      <c r="BK15" s="75" t="s">
        <v>267</v>
      </c>
      <c r="BL15" s="76"/>
      <c r="BM15" s="80"/>
      <c r="BN15" s="75"/>
      <c r="BO15" s="76"/>
      <c r="BP15" s="80"/>
      <c r="BQ15" s="75"/>
      <c r="BR15" s="76"/>
      <c r="BS15" s="80"/>
      <c r="BT15" s="75"/>
      <c r="BU15" s="76"/>
      <c r="BV15" s="80"/>
      <c r="BW15" s="75" t="s">
        <v>267</v>
      </c>
      <c r="BX15" s="76"/>
      <c r="BY15" s="81"/>
      <c r="BZ15" s="83"/>
      <c r="CA15" s="82"/>
      <c r="CB15" s="82"/>
      <c r="CC15" s="83"/>
      <c r="CD15" s="81"/>
      <c r="CE15" s="81"/>
      <c r="CF15" s="83"/>
      <c r="CG15" s="81"/>
      <c r="CH15" s="40"/>
      <c r="CI15" s="40"/>
      <c r="CJ15" s="40"/>
      <c r="CK15" s="40"/>
      <c r="CL15" s="40"/>
      <c r="CM15" s="84">
        <v>23</v>
      </c>
      <c r="CN15" s="84">
        <v>15</v>
      </c>
      <c r="CO15" s="84">
        <v>3</v>
      </c>
      <c r="CP15" s="84">
        <v>146</v>
      </c>
      <c r="CQ15" s="70">
        <v>51</v>
      </c>
      <c r="CR15" s="69" t="s">
        <v>124</v>
      </c>
      <c r="CS15" s="321">
        <f>IF(CN15="-","-",IF(CN15-CO15=0,CP15,CP15/(CN15-CO15)))</f>
        <v>12.166666666666666</v>
      </c>
      <c r="CT15" s="40"/>
      <c r="CU15" s="88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85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</row>
    <row r="16" spans="1:234" s="43" customFormat="1" x14ac:dyDescent="0.2">
      <c r="A16" s="40"/>
      <c r="B16" s="89"/>
      <c r="C16" s="89"/>
      <c r="D16" s="90"/>
      <c r="E16" s="90"/>
      <c r="F16" s="90"/>
      <c r="G16" s="90"/>
      <c r="H16" s="90"/>
      <c r="I16" s="90"/>
      <c r="J16" s="90"/>
      <c r="K16" s="90"/>
      <c r="L16" s="91"/>
      <c r="M16" s="90"/>
      <c r="N16" s="92"/>
      <c r="O16" s="93"/>
      <c r="P16" s="93"/>
      <c r="Q16" s="40"/>
      <c r="R16" s="93"/>
      <c r="S16" s="94"/>
      <c r="T16" s="15"/>
      <c r="U16" s="93"/>
      <c r="V16" s="93"/>
      <c r="W16" s="95"/>
      <c r="X16" s="93"/>
      <c r="Y16" s="94"/>
      <c r="Z16" s="15"/>
      <c r="AA16" s="93"/>
      <c r="AB16" s="93"/>
      <c r="AC16" s="95"/>
      <c r="AD16" s="93"/>
      <c r="AE16" s="94"/>
      <c r="AF16" s="15"/>
      <c r="AG16" s="93"/>
      <c r="AH16" s="93"/>
      <c r="AI16" s="95"/>
      <c r="AJ16" s="93"/>
      <c r="AK16" s="93"/>
      <c r="AL16" s="15"/>
      <c r="AM16" s="93"/>
      <c r="AN16" s="93"/>
      <c r="AO16" s="15"/>
      <c r="AP16" s="93"/>
      <c r="AQ16" s="93"/>
      <c r="AR16" s="15"/>
      <c r="AS16" s="93"/>
      <c r="AT16" s="93"/>
      <c r="AU16" s="15"/>
      <c r="AV16" s="93"/>
      <c r="AW16" s="93"/>
      <c r="AX16" s="96"/>
      <c r="AY16" s="93"/>
      <c r="AZ16" s="97"/>
      <c r="BA16" s="96"/>
      <c r="BB16" s="93"/>
      <c r="BC16" s="97"/>
      <c r="BD16" s="92"/>
      <c r="BE16" s="93"/>
      <c r="BF16" s="93"/>
      <c r="BG16" s="40"/>
      <c r="BH16" s="93"/>
      <c r="BI16" s="93"/>
      <c r="BJ16" s="40"/>
      <c r="BK16" s="93"/>
      <c r="BL16" s="93"/>
      <c r="BM16" s="40"/>
      <c r="BN16" s="93"/>
      <c r="BO16" s="93"/>
      <c r="BP16" s="40"/>
      <c r="BQ16" s="93"/>
      <c r="BR16" s="93"/>
      <c r="BS16" s="40"/>
      <c r="BT16" s="93"/>
      <c r="BU16" s="93"/>
      <c r="BV16" s="40"/>
      <c r="BW16" s="93"/>
      <c r="BX16" s="93"/>
      <c r="BY16" s="15"/>
      <c r="BZ16" s="15"/>
      <c r="CA16" s="15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93"/>
      <c r="CN16" s="93"/>
      <c r="CO16" s="93"/>
      <c r="CP16" s="93"/>
      <c r="CQ16" s="93"/>
      <c r="CR16" s="93"/>
      <c r="CS16" s="93"/>
      <c r="CT16" s="40"/>
      <c r="CU16" s="93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</row>
    <row r="17" spans="1:158" s="43" customFormat="1" ht="13.5" customHeight="1" x14ac:dyDescent="0.2">
      <c r="A17" s="40"/>
      <c r="B17" s="106"/>
      <c r="C17" s="106"/>
      <c r="D17" s="91"/>
      <c r="E17" s="91"/>
      <c r="F17" s="91"/>
      <c r="G17" s="91"/>
      <c r="H17" s="91"/>
      <c r="I17" s="91"/>
      <c r="J17" s="91"/>
      <c r="K17" s="91"/>
      <c r="L17" s="91"/>
      <c r="M17" s="95"/>
      <c r="N17" s="95"/>
      <c r="O17" s="299" t="s">
        <v>199</v>
      </c>
      <c r="P17" s="445" t="s">
        <v>200</v>
      </c>
      <c r="Q17" s="40"/>
      <c r="R17" s="15"/>
      <c r="S17" s="95"/>
      <c r="T17" s="15"/>
      <c r="U17" s="15"/>
      <c r="V17" s="15"/>
      <c r="W17" s="95"/>
      <c r="X17" s="15"/>
      <c r="Y17" s="95"/>
      <c r="Z17" s="15"/>
      <c r="AA17" s="15"/>
      <c r="AB17" s="15"/>
      <c r="AC17" s="95"/>
      <c r="AD17" s="15"/>
      <c r="AE17" s="9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96"/>
      <c r="AS17" s="15"/>
      <c r="AT17" s="96"/>
      <c r="AU17" s="96"/>
      <c r="AV17" s="15"/>
      <c r="AW17" s="96"/>
      <c r="AX17" s="92"/>
      <c r="AY17" s="15"/>
      <c r="AZ17" s="15"/>
      <c r="BA17" s="40"/>
      <c r="BB17" s="15"/>
      <c r="BC17" s="15"/>
      <c r="BD17" s="40"/>
      <c r="BE17" s="15"/>
      <c r="BF17" s="15"/>
      <c r="BG17" s="40"/>
      <c r="BH17" s="15"/>
      <c r="BI17" s="15"/>
      <c r="BJ17" s="40"/>
      <c r="BK17" s="15"/>
      <c r="BL17" s="15"/>
      <c r="BM17" s="40"/>
      <c r="BN17" s="15"/>
      <c r="BO17" s="15"/>
      <c r="BP17" s="40"/>
      <c r="BQ17" s="15"/>
      <c r="BR17" s="15"/>
      <c r="BS17" s="40"/>
      <c r="BT17" s="15"/>
      <c r="BU17" s="15"/>
      <c r="BV17" s="40"/>
      <c r="BW17" s="15"/>
      <c r="BX17" s="15"/>
      <c r="BY17" s="15"/>
      <c r="BZ17" s="15"/>
      <c r="CA17" s="15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</row>
    <row r="18" spans="1:158" s="43" customFormat="1" ht="13.5" customHeight="1" x14ac:dyDescent="0.2">
      <c r="A18" s="40"/>
      <c r="B18" s="106"/>
      <c r="C18" s="244"/>
      <c r="D18" s="91"/>
      <c r="E18" s="91"/>
      <c r="F18" s="91"/>
      <c r="G18" s="91"/>
      <c r="H18" s="91"/>
      <c r="I18" s="91"/>
      <c r="J18" s="91"/>
      <c r="K18" s="91"/>
      <c r="L18" s="46"/>
      <c r="M18" s="54" t="s">
        <v>22</v>
      </c>
      <c r="N18" s="115"/>
      <c r="O18" s="303" t="s">
        <v>19</v>
      </c>
      <c r="P18" s="446"/>
      <c r="Q18" s="46"/>
      <c r="R18" s="15"/>
      <c r="S18" s="95"/>
      <c r="T18" s="95"/>
      <c r="U18" s="15"/>
      <c r="V18" s="95"/>
      <c r="W18" s="95"/>
      <c r="X18" s="15"/>
      <c r="Y18" s="95"/>
      <c r="Z18" s="95"/>
      <c r="AA18" s="15"/>
      <c r="AB18" s="95"/>
      <c r="AC18" s="95"/>
      <c r="AD18" s="15"/>
      <c r="AE18" s="95"/>
      <c r="AF18" s="95"/>
      <c r="AG18" s="15"/>
      <c r="AH18" s="95"/>
      <c r="AI18" s="95"/>
      <c r="AJ18" s="15"/>
      <c r="AK18" s="95"/>
      <c r="AL18" s="95"/>
      <c r="AM18" s="15"/>
      <c r="AN18" s="95"/>
      <c r="AO18" s="95"/>
      <c r="AP18" s="15"/>
      <c r="AQ18" s="95"/>
      <c r="AR18" s="95"/>
      <c r="AS18" s="15"/>
      <c r="AT18" s="95"/>
      <c r="AU18" s="95"/>
      <c r="AV18" s="15"/>
      <c r="AW18" s="95"/>
      <c r="AX18" s="95"/>
      <c r="AY18" s="15"/>
      <c r="AZ18" s="95"/>
      <c r="BA18" s="95"/>
      <c r="BB18" s="15"/>
      <c r="BC18" s="95"/>
      <c r="BD18" s="95"/>
      <c r="BE18" s="15"/>
      <c r="BF18" s="95"/>
      <c r="BG18" s="95"/>
      <c r="BH18" s="15"/>
      <c r="BI18" s="95"/>
      <c r="BJ18" s="40"/>
      <c r="BK18" s="15"/>
      <c r="BL18" s="95"/>
      <c r="BM18" s="15"/>
      <c r="BN18" s="15"/>
      <c r="BO18" s="95"/>
      <c r="BP18" s="40"/>
      <c r="BQ18" s="15"/>
      <c r="BR18" s="95"/>
      <c r="BS18" s="15"/>
      <c r="BT18" s="15"/>
      <c r="BU18" s="95"/>
      <c r="BV18" s="40"/>
      <c r="BW18" s="15"/>
      <c r="BX18" s="95"/>
      <c r="BY18" s="15"/>
      <c r="BZ18" s="15"/>
      <c r="CA18" s="15"/>
      <c r="CB18" s="40"/>
      <c r="CC18" s="40"/>
      <c r="CD18" s="40"/>
      <c r="CE18" s="40"/>
      <c r="CF18" s="40"/>
      <c r="CG18" s="40"/>
      <c r="CH18" s="40"/>
      <c r="CI18" s="15"/>
      <c r="CJ18" s="15"/>
      <c r="CK18" s="15"/>
      <c r="CL18" s="40"/>
      <c r="CM18" s="425" t="s">
        <v>23</v>
      </c>
      <c r="CN18" s="426"/>
      <c r="CO18" s="426"/>
      <c r="CP18" s="426"/>
      <c r="CQ18" s="426"/>
      <c r="CR18" s="426"/>
      <c r="CS18" s="427"/>
      <c r="CT18" s="115" t="s">
        <v>24</v>
      </c>
      <c r="CU18" s="55" t="s">
        <v>25</v>
      </c>
      <c r="CV18" s="40"/>
      <c r="CW18" s="15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</row>
    <row r="19" spans="1:158" s="43" customFormat="1" ht="13.5" customHeight="1" x14ac:dyDescent="0.2">
      <c r="A19" s="40"/>
      <c r="B19" s="57" t="s">
        <v>61</v>
      </c>
      <c r="C19" s="245"/>
      <c r="D19" s="58" t="s">
        <v>27</v>
      </c>
      <c r="E19" s="59" t="s">
        <v>28</v>
      </c>
      <c r="F19" s="59" t="s">
        <v>29</v>
      </c>
      <c r="G19" s="59" t="s">
        <v>30</v>
      </c>
      <c r="H19" s="60" t="s">
        <v>31</v>
      </c>
      <c r="I19" s="61"/>
      <c r="J19" s="60" t="s">
        <v>32</v>
      </c>
      <c r="K19" s="61"/>
      <c r="L19" s="46"/>
      <c r="M19" s="62" t="s">
        <v>33</v>
      </c>
      <c r="N19" s="115"/>
      <c r="O19" s="130" t="s">
        <v>32</v>
      </c>
      <c r="P19" s="62" t="s">
        <v>117</v>
      </c>
      <c r="Q19" s="46"/>
      <c r="R19" s="107"/>
      <c r="S19" s="108"/>
      <c r="T19" s="15"/>
      <c r="U19" s="107"/>
      <c r="V19" s="108"/>
      <c r="W19" s="15"/>
      <c r="X19" s="107"/>
      <c r="Y19" s="108"/>
      <c r="Z19" s="15"/>
      <c r="AA19" s="107"/>
      <c r="AB19" s="108"/>
      <c r="AC19" s="15"/>
      <c r="AD19" s="107"/>
      <c r="AE19" s="108"/>
      <c r="AF19" s="15"/>
      <c r="AG19" s="107"/>
      <c r="AH19" s="108"/>
      <c r="AI19" s="15"/>
      <c r="AJ19" s="107"/>
      <c r="AK19" s="108"/>
      <c r="AL19" s="15"/>
      <c r="AM19" s="107"/>
      <c r="AN19" s="108"/>
      <c r="AO19" s="15"/>
      <c r="AP19" s="107"/>
      <c r="AQ19" s="108"/>
      <c r="AR19" s="15"/>
      <c r="AS19" s="107"/>
      <c r="AT19" s="108"/>
      <c r="AU19" s="15"/>
      <c r="AV19" s="107"/>
      <c r="AW19" s="108"/>
      <c r="AX19" s="15"/>
      <c r="AY19" s="107"/>
      <c r="AZ19" s="108"/>
      <c r="BA19" s="15"/>
      <c r="BB19" s="107"/>
      <c r="BC19" s="108"/>
      <c r="BD19" s="15"/>
      <c r="BE19" s="107"/>
      <c r="BF19" s="108"/>
      <c r="BG19" s="15"/>
      <c r="BH19" s="107"/>
      <c r="BI19" s="108"/>
      <c r="BJ19" s="40"/>
      <c r="BK19" s="107"/>
      <c r="BL19" s="108"/>
      <c r="BM19" s="15"/>
      <c r="BN19" s="107"/>
      <c r="BO19" s="108"/>
      <c r="BP19" s="40"/>
      <c r="BQ19" s="107"/>
      <c r="BR19" s="108"/>
      <c r="BS19" s="15"/>
      <c r="BT19" s="107"/>
      <c r="BU19" s="108"/>
      <c r="BV19" s="40"/>
      <c r="BW19" s="107"/>
      <c r="BX19" s="108"/>
      <c r="BY19" s="15"/>
      <c r="BZ19" s="15"/>
      <c r="CA19" s="95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59" t="s">
        <v>27</v>
      </c>
      <c r="CN19" s="59" t="s">
        <v>28</v>
      </c>
      <c r="CO19" s="59" t="s">
        <v>29</v>
      </c>
      <c r="CP19" s="59" t="s">
        <v>30</v>
      </c>
      <c r="CQ19" s="60" t="s">
        <v>31</v>
      </c>
      <c r="CR19" s="61"/>
      <c r="CS19" s="59" t="s">
        <v>32</v>
      </c>
      <c r="CT19" s="115" t="s">
        <v>24</v>
      </c>
      <c r="CU19" s="63" t="s">
        <v>35</v>
      </c>
      <c r="CV19" s="40" t="s">
        <v>24</v>
      </c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</row>
    <row r="20" spans="1:158" s="43" customFormat="1" ht="13.5" customHeight="1" x14ac:dyDescent="0.2">
      <c r="A20" s="40"/>
      <c r="B20" s="23" t="s">
        <v>51</v>
      </c>
      <c r="C20" s="135" t="s">
        <v>261</v>
      </c>
      <c r="D20" s="69">
        <f t="shared" ref="D20:D43" si="18">COUNTA(R20,U20,X20,AA20,AD20,AG20,AJ20,AM20,AP20,AS20,AV20,AY20,BB20,BE20,BH20,BK20,BN20,BQ20,BT20,BW20,BZ20,CC20,CF20)</f>
        <v>17</v>
      </c>
      <c r="E20" s="69">
        <f>IF(COUNT(R20,U20,X20,AA20,AD20,AG20,AJ20,AM20,AP20,AS20,AV20,AY20,BB20,BE20,BH20,BK20,BN20,BQ20,BT20,BW20,BZ20,CC20,CF20)=0,"-",COUNT(R20,U20,X20,AA20,AD20,AG20,AJ20,AM20,AP20,AS20,AV20,AY20,BB20,BE20,BH20,BK20,BN20,BQ20,BT20,BW20,BZ20,CC20,CB))</f>
        <v>8</v>
      </c>
      <c r="F20" s="69">
        <f t="shared" ref="F20:F43" si="19">IF(E20="-","-",COUNTA(S20,V20,Y20,AB20,AE20,AH20,AK20,AN20,AQ20,AT20,AW20,AZ20,BC20,BF20,BI20,BL20,BO20,BR20,BU20,BX20,CA20,CD20,CG20))</f>
        <v>7</v>
      </c>
      <c r="G20" s="69">
        <f t="shared" ref="G20:G43" si="20">IF(E20="-","-",SUM(R20:CG20))</f>
        <v>135</v>
      </c>
      <c r="H20" s="70">
        <f t="shared" ref="H20:H43" si="21">IF(E20="-","-",MAX(R20:CH20))</f>
        <v>35</v>
      </c>
      <c r="I20" s="69" t="s">
        <v>124</v>
      </c>
      <c r="J20" s="71">
        <f t="shared" ref="J20:J43" si="22">IF(E20="-","-",IF(E20-F20=0,G20,G20/(E20-F20)))</f>
        <v>135</v>
      </c>
      <c r="K20" s="69" t="str">
        <f t="shared" ref="K20:K43" si="23">IF(E20=0,"",IF(E20-F20=0,"*",""))</f>
        <v/>
      </c>
      <c r="L20" s="46"/>
      <c r="M20" s="72">
        <f t="shared" ref="M20:M43" si="24">IF(E20="-", "-",G20-((E20-F20)*7))</f>
        <v>128</v>
      </c>
      <c r="N20" s="86"/>
      <c r="O20" s="73">
        <f t="shared" ref="O20:O43" si="25">IF(CN20="-",IF(E20="-","-",IF(E20-F20=0,G20,G20/(E20-F20))),IF(E20="-",IF(CN20-CO20=0,"-",CP20/(CN20-CO20)),(CP20+G20)/IF(CN20-CO20+E20-F20=0,1,CN20-CO20+E20-F20)))</f>
        <v>19.387096774193548</v>
      </c>
      <c r="P20" s="74">
        <f t="shared" ref="P20:P43" si="26">IF(CN20="-",IF(E20="-",CU20,IF((E20-F20)&lt;5,CU20,IF(O20&gt;=40,5,IF(O20&gt;=30,4,IF(O20&gt;=20,3,IF(O20&gt;=10,2,1)))))),IF(E20="-",IF((CN20-CO20)&lt;5,CU20,IF(O20&gt;=40,5,IF(O20&gt;=30,4,IF(O20&gt;=20,3,IF(O20&gt;=10,2,1))))),IF((CN20+E20-CO20-F20)&lt;5,CU20,IF(O20&gt;=40,5,IF(O20&gt;=30,4,IF(O20&gt;=20,3,IF(O20&gt;=10,2,1)))))))</f>
        <v>2</v>
      </c>
      <c r="Q20" s="40"/>
      <c r="R20" s="258">
        <v>26</v>
      </c>
      <c r="S20" s="76" t="s">
        <v>191</v>
      </c>
      <c r="T20" s="79"/>
      <c r="U20" s="75">
        <v>25</v>
      </c>
      <c r="V20" s="76" t="s">
        <v>191</v>
      </c>
      <c r="W20" s="79"/>
      <c r="X20" s="258" t="s">
        <v>267</v>
      </c>
      <c r="Y20" s="76"/>
      <c r="Z20" s="79"/>
      <c r="AA20" s="75" t="s">
        <v>267</v>
      </c>
      <c r="AB20" s="76"/>
      <c r="AC20" s="80"/>
      <c r="AD20" s="75">
        <v>0</v>
      </c>
      <c r="AE20" s="76" t="s">
        <v>191</v>
      </c>
      <c r="AF20" s="78"/>
      <c r="AG20" s="75" t="s">
        <v>267</v>
      </c>
      <c r="AH20" s="76"/>
      <c r="AI20" s="80"/>
      <c r="AJ20" s="75" t="s">
        <v>267</v>
      </c>
      <c r="AK20" s="76"/>
      <c r="AL20" s="80"/>
      <c r="AM20" s="75"/>
      <c r="AN20" s="76"/>
      <c r="AO20" s="80"/>
      <c r="AP20" s="75">
        <v>26</v>
      </c>
      <c r="AQ20" s="76" t="s">
        <v>191</v>
      </c>
      <c r="AR20" s="80"/>
      <c r="AS20" s="75" t="s">
        <v>267</v>
      </c>
      <c r="AT20" s="76"/>
      <c r="AU20" s="80"/>
      <c r="AV20" s="75">
        <v>3</v>
      </c>
      <c r="AW20" s="76" t="s">
        <v>191</v>
      </c>
      <c r="AX20" s="80"/>
      <c r="AY20" s="75">
        <v>35</v>
      </c>
      <c r="AZ20" s="76" t="s">
        <v>191</v>
      </c>
      <c r="BA20" s="80"/>
      <c r="BB20" s="75"/>
      <c r="BC20" s="76"/>
      <c r="BD20" s="80"/>
      <c r="BE20" s="75">
        <v>2</v>
      </c>
      <c r="BF20" s="76" t="s">
        <v>191</v>
      </c>
      <c r="BG20" s="80"/>
      <c r="BH20" s="75" t="s">
        <v>267</v>
      </c>
      <c r="BI20" s="76"/>
      <c r="BJ20" s="80"/>
      <c r="BK20" s="75" t="s">
        <v>267</v>
      </c>
      <c r="BL20" s="76"/>
      <c r="BM20" s="80"/>
      <c r="BN20" s="75">
        <v>18</v>
      </c>
      <c r="BO20" s="76"/>
      <c r="BP20" s="80"/>
      <c r="BQ20" s="75" t="s">
        <v>267</v>
      </c>
      <c r="BR20" s="76"/>
      <c r="BS20" s="80"/>
      <c r="BT20" s="75" t="s">
        <v>267</v>
      </c>
      <c r="BU20" s="76"/>
      <c r="BV20" s="80"/>
      <c r="BW20" s="75"/>
      <c r="BX20" s="76"/>
      <c r="BY20" s="81"/>
      <c r="BZ20" s="83"/>
      <c r="CA20" s="82"/>
      <c r="CB20" s="82"/>
      <c r="CC20" s="83"/>
      <c r="CD20" s="81"/>
      <c r="CE20" s="81"/>
      <c r="CF20" s="83"/>
      <c r="CG20" s="81"/>
      <c r="CH20" s="40"/>
      <c r="CI20" s="40"/>
      <c r="CJ20" s="40"/>
      <c r="CK20" s="40"/>
      <c r="CL20" s="40"/>
      <c r="CM20" s="84">
        <v>247</v>
      </c>
      <c r="CN20" s="84">
        <v>167</v>
      </c>
      <c r="CO20" s="84">
        <v>44</v>
      </c>
      <c r="CP20" s="84">
        <v>2269</v>
      </c>
      <c r="CQ20" s="70">
        <v>112</v>
      </c>
      <c r="CR20" s="69"/>
      <c r="CS20" s="321">
        <f>IF(CN20="-","-",IF(CN20-CO20=0,CP20,CP20/(CN20-CO20)))</f>
        <v>18.447154471544714</v>
      </c>
      <c r="CT20" s="40"/>
      <c r="CU20" s="74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85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</row>
    <row r="21" spans="1:158" s="43" customFormat="1" ht="13.5" customHeight="1" x14ac:dyDescent="0.2">
      <c r="A21" s="40"/>
      <c r="B21" s="23" t="s">
        <v>266</v>
      </c>
      <c r="C21" s="363" t="s">
        <v>360</v>
      </c>
      <c r="D21" s="69">
        <f t="shared" si="18"/>
        <v>2</v>
      </c>
      <c r="E21" s="69">
        <f>IF(COUNT(R21,U21,X21,AA21,AD21,AG21,AJ21,AM21,AP21,AS21,AV21,AY21,BB21,BE21,BH21,BK21,BN21,BQ21,BT21,BW21,BZ21,CC21,CF21)=0,"-",COUNT(R21,U21,X21,AA21,AD21,AG21,AJ21,AM21,AP21,AS21,AV21,AY21,BB21,BE21,BH21,BK21,BN21,BQ21,BT21,BW21,BZ21,CC21,CB))</f>
        <v>2</v>
      </c>
      <c r="F21" s="69">
        <f t="shared" si="19"/>
        <v>1</v>
      </c>
      <c r="G21" s="69">
        <f t="shared" si="20"/>
        <v>56</v>
      </c>
      <c r="H21" s="70">
        <f t="shared" si="21"/>
        <v>32</v>
      </c>
      <c r="I21" s="69" t="s">
        <v>124</v>
      </c>
      <c r="J21" s="71">
        <f t="shared" si="22"/>
        <v>56</v>
      </c>
      <c r="K21" s="69" t="str">
        <f t="shared" si="23"/>
        <v/>
      </c>
      <c r="L21" s="46"/>
      <c r="M21" s="72">
        <f t="shared" si="24"/>
        <v>49</v>
      </c>
      <c r="N21" s="40"/>
      <c r="O21" s="73">
        <f t="shared" si="25"/>
        <v>56</v>
      </c>
      <c r="P21" s="74">
        <f t="shared" si="26"/>
        <v>0</v>
      </c>
      <c r="Q21" s="46"/>
      <c r="R21" s="258"/>
      <c r="S21" s="76"/>
      <c r="T21" s="80"/>
      <c r="U21" s="75">
        <v>32</v>
      </c>
      <c r="V21" s="76" t="s">
        <v>191</v>
      </c>
      <c r="W21" s="80"/>
      <c r="X21" s="258"/>
      <c r="Y21" s="76"/>
      <c r="Z21" s="80"/>
      <c r="AA21" s="75">
        <v>24</v>
      </c>
      <c r="AB21" s="76"/>
      <c r="AC21" s="80"/>
      <c r="AD21" s="75"/>
      <c r="AE21" s="76"/>
      <c r="AF21" s="80"/>
      <c r="AG21" s="75"/>
      <c r="AH21" s="76"/>
      <c r="AI21" s="80"/>
      <c r="AJ21" s="75"/>
      <c r="AK21" s="76"/>
      <c r="AL21" s="80"/>
      <c r="AM21" s="75"/>
      <c r="AN21" s="76"/>
      <c r="AO21" s="80"/>
      <c r="AP21" s="75"/>
      <c r="AQ21" s="76"/>
      <c r="AR21" s="80"/>
      <c r="AS21" s="75"/>
      <c r="AT21" s="76"/>
      <c r="AU21" s="80"/>
      <c r="AV21" s="75"/>
      <c r="AW21" s="76"/>
      <c r="AX21" s="80"/>
      <c r="AY21" s="75"/>
      <c r="AZ21" s="76"/>
      <c r="BA21" s="80"/>
      <c r="BB21" s="75"/>
      <c r="BC21" s="76"/>
      <c r="BD21" s="80"/>
      <c r="BE21" s="75"/>
      <c r="BF21" s="76"/>
      <c r="BG21" s="80"/>
      <c r="BH21" s="75"/>
      <c r="BI21" s="76"/>
      <c r="BJ21" s="80"/>
      <c r="BK21" s="75"/>
      <c r="BL21" s="76"/>
      <c r="BM21" s="80"/>
      <c r="BN21" s="75"/>
      <c r="BO21" s="76"/>
      <c r="BP21" s="80"/>
      <c r="BQ21" s="75"/>
      <c r="BR21" s="76"/>
      <c r="BS21" s="80"/>
      <c r="BT21" s="75"/>
      <c r="BU21" s="76"/>
      <c r="BV21" s="80"/>
      <c r="BW21" s="75"/>
      <c r="BX21" s="76"/>
      <c r="BY21" s="83"/>
      <c r="BZ21" s="83"/>
      <c r="CA21" s="83"/>
      <c r="CB21" s="83"/>
      <c r="CC21" s="83"/>
      <c r="CD21" s="81"/>
      <c r="CE21" s="81"/>
      <c r="CF21" s="83"/>
      <c r="CG21" s="81"/>
      <c r="CH21" s="40"/>
      <c r="CI21" s="40"/>
      <c r="CJ21" s="40"/>
      <c r="CK21" s="40"/>
      <c r="CL21" s="40"/>
      <c r="CM21" s="84"/>
      <c r="CN21" s="84"/>
      <c r="CO21" s="84"/>
      <c r="CP21" s="84"/>
      <c r="CQ21" s="70"/>
      <c r="CR21" s="69"/>
      <c r="CS21" s="321"/>
      <c r="CT21" s="40"/>
      <c r="CU21" s="88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</row>
    <row r="22" spans="1:158" s="43" customFormat="1" x14ac:dyDescent="0.2">
      <c r="A22" s="40"/>
      <c r="B22" s="23" t="s">
        <v>269</v>
      </c>
      <c r="C22" s="135" t="s">
        <v>261</v>
      </c>
      <c r="D22" s="69">
        <f t="shared" si="18"/>
        <v>2</v>
      </c>
      <c r="E22" s="69">
        <f>IF(COUNT(R22,U22,X22,AA22,AD22,AG22,AJ22,AM22,AP22,AS22,AV22,AY22,BB22,BE22,BH22,BK22,BN22,BQ22,BT22,BW22,BZ22,CC22,CF22)=0,"-",COUNT(R22,U22,X22,AA22,AD22,AG22,AJ22,AM22,AP22,AS22,AV22,AY22,BB22,BE22,BH22,BK22,BN22,BQ22,BT22,BW22,BZ22,CC22,CB))</f>
        <v>2</v>
      </c>
      <c r="F22" s="69">
        <f t="shared" si="19"/>
        <v>1</v>
      </c>
      <c r="G22" s="69">
        <f t="shared" si="20"/>
        <v>35</v>
      </c>
      <c r="H22" s="70">
        <f t="shared" si="21"/>
        <v>27</v>
      </c>
      <c r="I22" s="69" t="s">
        <v>124</v>
      </c>
      <c r="J22" s="71">
        <f t="shared" si="22"/>
        <v>35</v>
      </c>
      <c r="K22" s="69" t="str">
        <f t="shared" si="23"/>
        <v/>
      </c>
      <c r="L22" s="46"/>
      <c r="M22" s="72">
        <f t="shared" si="24"/>
        <v>28</v>
      </c>
      <c r="N22" s="40"/>
      <c r="O22" s="73">
        <f t="shared" si="25"/>
        <v>35</v>
      </c>
      <c r="P22" s="74">
        <f t="shared" si="26"/>
        <v>0</v>
      </c>
      <c r="Q22" s="46"/>
      <c r="R22" s="75"/>
      <c r="S22" s="76"/>
      <c r="T22" s="81"/>
      <c r="U22" s="75"/>
      <c r="V22" s="76"/>
      <c r="W22" s="78"/>
      <c r="X22" s="75"/>
      <c r="Y22" s="76"/>
      <c r="Z22" s="79"/>
      <c r="AA22" s="75">
        <v>27</v>
      </c>
      <c r="AB22" s="76" t="s">
        <v>191</v>
      </c>
      <c r="AC22" s="79"/>
      <c r="AD22" s="75"/>
      <c r="AE22" s="76"/>
      <c r="AF22" s="79"/>
      <c r="AG22" s="75"/>
      <c r="AH22" s="76"/>
      <c r="AI22" s="80"/>
      <c r="AJ22" s="75"/>
      <c r="AK22" s="76"/>
      <c r="AL22" s="78"/>
      <c r="AM22" s="75"/>
      <c r="AN22" s="76"/>
      <c r="AO22" s="80"/>
      <c r="AP22" s="75"/>
      <c r="AQ22" s="76"/>
      <c r="AR22" s="80"/>
      <c r="AS22" s="75"/>
      <c r="AT22" s="76"/>
      <c r="AU22" s="80"/>
      <c r="AV22" s="75"/>
      <c r="AW22" s="76"/>
      <c r="AX22" s="80"/>
      <c r="AY22" s="75"/>
      <c r="AZ22" s="76"/>
      <c r="BA22" s="80"/>
      <c r="BB22" s="75">
        <v>8</v>
      </c>
      <c r="BC22" s="76"/>
      <c r="BD22" s="80"/>
      <c r="BE22" s="75"/>
      <c r="BF22" s="76"/>
      <c r="BG22" s="80"/>
      <c r="BH22" s="75"/>
      <c r="BI22" s="76"/>
      <c r="BJ22" s="80"/>
      <c r="BK22" s="75"/>
      <c r="BL22" s="76"/>
      <c r="BM22" s="80"/>
      <c r="BN22" s="75"/>
      <c r="BO22" s="76"/>
      <c r="BP22" s="80"/>
      <c r="BQ22" s="75"/>
      <c r="BR22" s="76"/>
      <c r="BS22" s="80"/>
      <c r="BT22" s="75"/>
      <c r="BU22" s="76"/>
      <c r="BV22" s="80"/>
      <c r="BW22" s="75"/>
      <c r="BX22" s="76"/>
      <c r="BY22" s="40"/>
      <c r="BZ22" s="40"/>
      <c r="CA22" s="40"/>
      <c r="CB22" s="82"/>
      <c r="CC22" s="83"/>
      <c r="CD22" s="81"/>
      <c r="CE22" s="81"/>
      <c r="CF22" s="83"/>
      <c r="CG22" s="81"/>
      <c r="CH22" s="40"/>
      <c r="CI22" s="40"/>
      <c r="CJ22" s="40"/>
      <c r="CK22" s="40"/>
      <c r="CL22" s="40"/>
      <c r="CM22" s="84"/>
      <c r="CN22" s="84"/>
      <c r="CO22" s="84"/>
      <c r="CP22" s="84"/>
      <c r="CQ22" s="70"/>
      <c r="CR22" s="69"/>
      <c r="CS22" s="321"/>
      <c r="CT22" s="40"/>
      <c r="CU22" s="88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85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</row>
    <row r="23" spans="1:158" s="43" customFormat="1" ht="13.5" customHeight="1" x14ac:dyDescent="0.2">
      <c r="A23" s="40"/>
      <c r="B23" s="23" t="s">
        <v>203</v>
      </c>
      <c r="C23" s="135" t="s">
        <v>264</v>
      </c>
      <c r="D23" s="69">
        <f t="shared" si="18"/>
        <v>3</v>
      </c>
      <c r="E23" s="69">
        <f>IF(COUNT(R23,U23,X23,AA23,AD23,AG23,AJ23,AM23,AP23,AS23,AV23,AY23,BB23,BE23,BH23,BK23,BN23,BQ23,BT23,BW23,BZ23,CC23,CF23)=0,"-",COUNT(R23,U23,X23,AA23,AD23,AG23,AJ23,AM23,AP23,AS23,AV23,AY23,BB23,BE23,BH23,BK23,BN23,BQ23,BT23,BW23,BZ23,CC23,CB))</f>
        <v>3</v>
      </c>
      <c r="F23" s="69">
        <f t="shared" si="19"/>
        <v>0</v>
      </c>
      <c r="G23" s="69">
        <f t="shared" si="20"/>
        <v>96</v>
      </c>
      <c r="H23" s="70">
        <f t="shared" si="21"/>
        <v>55</v>
      </c>
      <c r="I23" s="69"/>
      <c r="J23" s="71">
        <f t="shared" si="22"/>
        <v>32</v>
      </c>
      <c r="K23" s="69" t="str">
        <f t="shared" si="23"/>
        <v/>
      </c>
      <c r="L23" s="46"/>
      <c r="M23" s="72">
        <f t="shared" si="24"/>
        <v>75</v>
      </c>
      <c r="N23" s="40"/>
      <c r="O23" s="73">
        <f t="shared" si="25"/>
        <v>29.2</v>
      </c>
      <c r="P23" s="74">
        <f t="shared" si="26"/>
        <v>3</v>
      </c>
      <c r="Q23" s="46"/>
      <c r="R23" s="258"/>
      <c r="S23" s="76"/>
      <c r="T23" s="79"/>
      <c r="U23" s="75"/>
      <c r="V23" s="76"/>
      <c r="W23" s="79"/>
      <c r="X23" s="258">
        <v>55</v>
      </c>
      <c r="Y23" s="76"/>
      <c r="Z23" s="79"/>
      <c r="AA23" s="75"/>
      <c r="AB23" s="76"/>
      <c r="AC23" s="80"/>
      <c r="AD23" s="75"/>
      <c r="AE23" s="76"/>
      <c r="AF23" s="78"/>
      <c r="AG23" s="75">
        <v>0</v>
      </c>
      <c r="AH23" s="76"/>
      <c r="AI23" s="80"/>
      <c r="AJ23" s="75"/>
      <c r="AK23" s="76"/>
      <c r="AL23" s="80"/>
      <c r="AM23" s="75"/>
      <c r="AN23" s="76"/>
      <c r="AO23" s="80"/>
      <c r="AP23" s="75">
        <v>41</v>
      </c>
      <c r="AQ23" s="76"/>
      <c r="AR23" s="80"/>
      <c r="AS23" s="75"/>
      <c r="AT23" s="76"/>
      <c r="AU23" s="80"/>
      <c r="AV23" s="75"/>
      <c r="AW23" s="76"/>
      <c r="AX23" s="80"/>
      <c r="AY23" s="75"/>
      <c r="AZ23" s="76"/>
      <c r="BA23" s="80"/>
      <c r="BB23" s="75"/>
      <c r="BC23" s="76"/>
      <c r="BD23" s="80"/>
      <c r="BE23" s="75"/>
      <c r="BF23" s="76"/>
      <c r="BG23" s="80"/>
      <c r="BH23" s="75"/>
      <c r="BI23" s="76"/>
      <c r="BJ23" s="80"/>
      <c r="BK23" s="75"/>
      <c r="BL23" s="76"/>
      <c r="BM23" s="80"/>
      <c r="BN23" s="75"/>
      <c r="BO23" s="76"/>
      <c r="BP23" s="80"/>
      <c r="BQ23" s="75"/>
      <c r="BR23" s="76"/>
      <c r="BS23" s="80"/>
      <c r="BT23" s="75"/>
      <c r="BU23" s="76"/>
      <c r="BV23" s="80"/>
      <c r="BW23" s="75"/>
      <c r="BX23" s="76"/>
      <c r="BY23" s="81"/>
      <c r="BZ23" s="83"/>
      <c r="CA23" s="82"/>
      <c r="CB23" s="82"/>
      <c r="CC23" s="83"/>
      <c r="CD23" s="81"/>
      <c r="CE23" s="81"/>
      <c r="CF23" s="83"/>
      <c r="CG23" s="81"/>
      <c r="CH23" s="40"/>
      <c r="CI23" s="40"/>
      <c r="CJ23" s="40"/>
      <c r="CK23" s="40"/>
      <c r="CL23" s="40"/>
      <c r="CM23" s="84">
        <v>8</v>
      </c>
      <c r="CN23" s="84">
        <v>8</v>
      </c>
      <c r="CO23" s="84">
        <v>1</v>
      </c>
      <c r="CP23" s="84">
        <v>196</v>
      </c>
      <c r="CQ23" s="70">
        <v>69</v>
      </c>
      <c r="CR23" s="69"/>
      <c r="CS23" s="321">
        <f>IF(CN23="-","-",IF(CN23-CO23=0,CP23,CP23/(CN23-CO23)))</f>
        <v>28</v>
      </c>
      <c r="CT23" s="40"/>
      <c r="CU23" s="88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85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</row>
    <row r="24" spans="1:158" s="43" customFormat="1" ht="13.5" customHeight="1" x14ac:dyDescent="0.2">
      <c r="A24" s="40"/>
      <c r="B24" s="23" t="s">
        <v>228</v>
      </c>
      <c r="C24" s="135" t="s">
        <v>261</v>
      </c>
      <c r="D24" s="69">
        <f t="shared" si="18"/>
        <v>10</v>
      </c>
      <c r="E24" s="69">
        <f>IF(COUNT(R24,U24,X24,AA24,AD24,AG24,AJ24,AM24,AP24,AS24,AV24,AY24,BB24,BE24,BH24,BK24,BN24,BQ24,BT24,BW24,BZ24,CC24,CF24)=0,"-",COUNT(R24,U24,X24,AA24,AD24,AG24,AJ24,AM24,AP24,AS24,AV24,AY24,BB24,BE24,BH24,BK24,BN24,BQ24,BT24,BW24,BZ24,CC24,CB))</f>
        <v>6</v>
      </c>
      <c r="F24" s="69">
        <f t="shared" si="19"/>
        <v>2</v>
      </c>
      <c r="G24" s="69">
        <f t="shared" si="20"/>
        <v>100</v>
      </c>
      <c r="H24" s="70">
        <f t="shared" si="21"/>
        <v>34</v>
      </c>
      <c r="I24" s="69"/>
      <c r="J24" s="71">
        <f t="shared" si="22"/>
        <v>25</v>
      </c>
      <c r="K24" s="69" t="str">
        <f t="shared" si="23"/>
        <v/>
      </c>
      <c r="L24" s="46"/>
      <c r="M24" s="72">
        <f t="shared" si="24"/>
        <v>72</v>
      </c>
      <c r="N24" s="40"/>
      <c r="O24" s="73">
        <f t="shared" si="25"/>
        <v>24</v>
      </c>
      <c r="P24" s="74">
        <f t="shared" si="26"/>
        <v>3</v>
      </c>
      <c r="Q24" s="46"/>
      <c r="R24" s="258"/>
      <c r="S24" s="76"/>
      <c r="T24" s="242"/>
      <c r="U24" s="75">
        <v>34</v>
      </c>
      <c r="V24" s="76"/>
      <c r="W24" s="80"/>
      <c r="X24" s="258">
        <v>6</v>
      </c>
      <c r="Y24" s="76" t="s">
        <v>191</v>
      </c>
      <c r="Z24" s="80"/>
      <c r="AA24" s="75"/>
      <c r="AB24" s="76"/>
      <c r="AC24" s="80"/>
      <c r="AD24" s="75">
        <v>0</v>
      </c>
      <c r="AE24" s="76"/>
      <c r="AF24" s="80"/>
      <c r="AG24" s="75" t="s">
        <v>267</v>
      </c>
      <c r="AH24" s="76"/>
      <c r="AI24" s="80"/>
      <c r="AJ24" s="75">
        <v>9</v>
      </c>
      <c r="AK24" s="76"/>
      <c r="AL24" s="80"/>
      <c r="AM24" s="75"/>
      <c r="AN24" s="76"/>
      <c r="AO24" s="80"/>
      <c r="AP24" s="75"/>
      <c r="AQ24" s="76"/>
      <c r="AR24" s="80"/>
      <c r="AS24" s="75"/>
      <c r="AT24" s="76"/>
      <c r="AU24" s="80"/>
      <c r="AV24" s="75"/>
      <c r="AW24" s="76"/>
      <c r="AX24" s="80"/>
      <c r="AY24" s="75"/>
      <c r="AZ24" s="76"/>
      <c r="BA24" s="80"/>
      <c r="BB24" s="75">
        <v>28</v>
      </c>
      <c r="BC24" s="76"/>
      <c r="BD24" s="80"/>
      <c r="BE24" s="75"/>
      <c r="BF24" s="76"/>
      <c r="BG24" s="80"/>
      <c r="BH24" s="75"/>
      <c r="BI24" s="76"/>
      <c r="BJ24" s="80"/>
      <c r="BK24" s="75" t="s">
        <v>267</v>
      </c>
      <c r="BL24" s="76"/>
      <c r="BM24" s="80"/>
      <c r="BN24" s="75"/>
      <c r="BO24" s="76"/>
      <c r="BP24" s="80"/>
      <c r="BQ24" s="75" t="s">
        <v>267</v>
      </c>
      <c r="BR24" s="76"/>
      <c r="BS24" s="80"/>
      <c r="BT24" s="75">
        <v>23</v>
      </c>
      <c r="BU24" s="76" t="s">
        <v>124</v>
      </c>
      <c r="BV24" s="80"/>
      <c r="BW24" s="75" t="s">
        <v>267</v>
      </c>
      <c r="BX24" s="76"/>
      <c r="BY24" s="83"/>
      <c r="BZ24" s="83"/>
      <c r="CA24" s="83"/>
      <c r="CB24" s="83"/>
      <c r="CC24" s="83"/>
      <c r="CD24" s="81"/>
      <c r="CE24" s="81"/>
      <c r="CF24" s="83"/>
      <c r="CG24" s="81"/>
      <c r="CH24" s="40"/>
      <c r="CI24" s="40"/>
      <c r="CJ24" s="40"/>
      <c r="CK24" s="40"/>
      <c r="CL24" s="40"/>
      <c r="CM24" s="84">
        <v>13</v>
      </c>
      <c r="CN24" s="84">
        <v>9</v>
      </c>
      <c r="CO24" s="84">
        <v>5</v>
      </c>
      <c r="CP24" s="84">
        <v>92</v>
      </c>
      <c r="CQ24" s="70">
        <v>33</v>
      </c>
      <c r="CR24" s="69"/>
      <c r="CS24" s="321">
        <f>IF(CN24="-","-",IF(CN24-CO24=0,CP24,CP24/(CN24-CO24)))</f>
        <v>23</v>
      </c>
      <c r="CT24" s="40"/>
      <c r="CU24" s="88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</row>
    <row r="25" spans="1:158" s="43" customFormat="1" ht="13.5" customHeight="1" x14ac:dyDescent="0.2">
      <c r="A25" s="40"/>
      <c r="B25" s="23" t="s">
        <v>49</v>
      </c>
      <c r="C25" s="135" t="s">
        <v>261</v>
      </c>
      <c r="D25" s="69">
        <f t="shared" si="18"/>
        <v>10</v>
      </c>
      <c r="E25" s="69">
        <f>IF(COUNT(R25,U25,X25,AA25,AD25,AG25,AJ25,AM25,AP25,AS25,AV25,AY25,BB25,BE25,BH25,BK25,BN25,BQ25,BT25,BW25,BZ25,CC25,CF25)=0,"-",COUNT(R25,U25,X25,AA25,AD25,AG25,AJ25,AM25,AP25,AS25,AV25,AY25,BB25,BE25,BH25,BK25,BN25,BQ25,BT25,BW25,BZ25,CC25,CB))</f>
        <v>7</v>
      </c>
      <c r="F25" s="69">
        <f t="shared" si="19"/>
        <v>3</v>
      </c>
      <c r="G25" s="69">
        <f t="shared" si="20"/>
        <v>94</v>
      </c>
      <c r="H25" s="70">
        <f t="shared" si="21"/>
        <v>30</v>
      </c>
      <c r="I25" s="69" t="s">
        <v>124</v>
      </c>
      <c r="J25" s="71">
        <f t="shared" si="22"/>
        <v>23.5</v>
      </c>
      <c r="K25" s="69" t="str">
        <f t="shared" si="23"/>
        <v/>
      </c>
      <c r="L25" s="46"/>
      <c r="M25" s="72">
        <f t="shared" si="24"/>
        <v>66</v>
      </c>
      <c r="N25" s="40"/>
      <c r="O25" s="73">
        <f t="shared" si="25"/>
        <v>17.724137931034484</v>
      </c>
      <c r="P25" s="74">
        <f t="shared" si="26"/>
        <v>2</v>
      </c>
      <c r="Q25" s="46"/>
      <c r="R25" s="258">
        <v>30</v>
      </c>
      <c r="S25" s="76" t="s">
        <v>191</v>
      </c>
      <c r="T25" s="80"/>
      <c r="U25" s="75"/>
      <c r="V25" s="76"/>
      <c r="W25" s="80"/>
      <c r="X25" s="258" t="s">
        <v>267</v>
      </c>
      <c r="Y25" s="76"/>
      <c r="Z25" s="79"/>
      <c r="AA25" s="75" t="s">
        <v>267</v>
      </c>
      <c r="AB25" s="76"/>
      <c r="AC25" s="80"/>
      <c r="AD25" s="75"/>
      <c r="AE25" s="76"/>
      <c r="AF25" s="78"/>
      <c r="AG25" s="75">
        <v>24</v>
      </c>
      <c r="AH25" s="76" t="s">
        <v>191</v>
      </c>
      <c r="AI25" s="80"/>
      <c r="AJ25" s="75">
        <v>0</v>
      </c>
      <c r="AK25" s="76"/>
      <c r="AL25" s="80"/>
      <c r="AM25" s="75"/>
      <c r="AN25" s="76"/>
      <c r="AO25" s="80"/>
      <c r="AP25" s="75">
        <v>5</v>
      </c>
      <c r="AQ25" s="76"/>
      <c r="AR25" s="80"/>
      <c r="AS25" s="75" t="s">
        <v>267</v>
      </c>
      <c r="AT25" s="76"/>
      <c r="AU25" s="80"/>
      <c r="AV25" s="75">
        <v>1</v>
      </c>
      <c r="AW25" s="76"/>
      <c r="AX25" s="80"/>
      <c r="AY25" s="75">
        <v>29</v>
      </c>
      <c r="AZ25" s="76"/>
      <c r="BA25" s="80"/>
      <c r="BB25" s="75"/>
      <c r="BC25" s="76"/>
      <c r="BD25" s="80"/>
      <c r="BE25" s="75"/>
      <c r="BF25" s="76"/>
      <c r="BG25" s="80"/>
      <c r="BH25" s="75"/>
      <c r="BI25" s="76"/>
      <c r="BJ25" s="80"/>
      <c r="BK25" s="75"/>
      <c r="BL25" s="76"/>
      <c r="BM25" s="80"/>
      <c r="BN25" s="75"/>
      <c r="BO25" s="76"/>
      <c r="BP25" s="80"/>
      <c r="BQ25" s="75"/>
      <c r="BR25" s="76"/>
      <c r="BS25" s="80"/>
      <c r="BT25" s="75"/>
      <c r="BU25" s="76"/>
      <c r="BV25" s="80"/>
      <c r="BW25" s="75">
        <v>5</v>
      </c>
      <c r="BX25" s="76" t="s">
        <v>124</v>
      </c>
      <c r="BY25" s="81"/>
      <c r="BZ25" s="83"/>
      <c r="CA25" s="82"/>
      <c r="CB25" s="82"/>
      <c r="CC25" s="83"/>
      <c r="CD25" s="81"/>
      <c r="CE25" s="81"/>
      <c r="CF25" s="83"/>
      <c r="CG25" s="81"/>
      <c r="CH25" s="40"/>
      <c r="CI25" s="40"/>
      <c r="CJ25" s="40"/>
      <c r="CK25" s="40"/>
      <c r="CL25" s="40"/>
      <c r="CM25" s="84">
        <v>48</v>
      </c>
      <c r="CN25" s="84">
        <v>32</v>
      </c>
      <c r="CO25" s="84">
        <v>7</v>
      </c>
      <c r="CP25" s="84">
        <v>420</v>
      </c>
      <c r="CQ25" s="70">
        <v>72</v>
      </c>
      <c r="CR25" s="69" t="s">
        <v>124</v>
      </c>
      <c r="CS25" s="321">
        <f>IF(CN25="-","-",IF(CN25-CO25=0,CP25,CP25/(CN25-CO25)))</f>
        <v>16.8</v>
      </c>
      <c r="CT25" s="40"/>
      <c r="CU25" s="74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</row>
    <row r="26" spans="1:158" s="43" customFormat="1" ht="13.5" customHeight="1" x14ac:dyDescent="0.2">
      <c r="A26" s="40"/>
      <c r="B26" s="23" t="s">
        <v>421</v>
      </c>
      <c r="C26" s="135"/>
      <c r="D26" s="371">
        <f t="shared" si="18"/>
        <v>1</v>
      </c>
      <c r="E26" s="371">
        <f>IF(COUNT(R26,U26,X26,AA26,AD26,AG26,AJ26,AM26,AP26,AS26,AV26,AY26,BB26,BE26,BH26,BK26,BN26,BQ26,BT26,BW26,BZ26,CC26,CF26)=0,"-",COUNT(R26,U26,X26,AA26,AD26,AG26,AJ26,AM26,AP26,AS26,AV26,AY26,BB26,BE26,BH26,BK26,BN26,BQ26,BT26,BW26,BZ26,CC26,CB))</f>
        <v>1</v>
      </c>
      <c r="F26" s="371">
        <f t="shared" si="19"/>
        <v>0</v>
      </c>
      <c r="G26" s="371">
        <f t="shared" si="20"/>
        <v>22</v>
      </c>
      <c r="H26" s="70">
        <f t="shared" si="21"/>
        <v>22</v>
      </c>
      <c r="I26" s="371"/>
      <c r="J26" s="71">
        <f t="shared" si="22"/>
        <v>22</v>
      </c>
      <c r="K26" s="371" t="str">
        <f t="shared" si="23"/>
        <v/>
      </c>
      <c r="L26" s="46"/>
      <c r="M26" s="72">
        <f t="shared" si="24"/>
        <v>15</v>
      </c>
      <c r="N26" s="40"/>
      <c r="O26" s="73">
        <f t="shared" si="25"/>
        <v>22</v>
      </c>
      <c r="P26" s="74">
        <f t="shared" si="26"/>
        <v>0</v>
      </c>
      <c r="Q26" s="46"/>
      <c r="R26" s="258"/>
      <c r="S26" s="76"/>
      <c r="T26" s="242"/>
      <c r="U26" s="75"/>
      <c r="V26" s="76"/>
      <c r="W26" s="80"/>
      <c r="X26" s="258"/>
      <c r="Y26" s="76"/>
      <c r="Z26" s="80"/>
      <c r="AA26" s="75"/>
      <c r="AB26" s="76"/>
      <c r="AC26" s="80"/>
      <c r="AD26" s="75"/>
      <c r="AE26" s="76"/>
      <c r="AF26" s="80"/>
      <c r="AG26" s="75"/>
      <c r="AH26" s="76"/>
      <c r="AI26" s="80"/>
      <c r="AJ26" s="75"/>
      <c r="AK26" s="76"/>
      <c r="AL26" s="80"/>
      <c r="AM26" s="75"/>
      <c r="AN26" s="76"/>
      <c r="AO26" s="80"/>
      <c r="AP26" s="75"/>
      <c r="AQ26" s="76"/>
      <c r="AR26" s="80"/>
      <c r="AS26" s="75"/>
      <c r="AT26" s="76"/>
      <c r="AU26" s="80"/>
      <c r="AV26" s="75"/>
      <c r="AW26" s="76"/>
      <c r="AX26" s="80"/>
      <c r="AY26" s="75"/>
      <c r="AZ26" s="76"/>
      <c r="BA26" s="80"/>
      <c r="BB26" s="75"/>
      <c r="BC26" s="76"/>
      <c r="BD26" s="80"/>
      <c r="BE26" s="75"/>
      <c r="BF26" s="76"/>
      <c r="BG26" s="80"/>
      <c r="BH26" s="75"/>
      <c r="BI26" s="76"/>
      <c r="BJ26" s="80"/>
      <c r="BK26" s="75"/>
      <c r="BL26" s="76"/>
      <c r="BM26" s="80"/>
      <c r="BN26" s="75">
        <v>22</v>
      </c>
      <c r="BO26" s="76"/>
      <c r="BP26" s="80"/>
      <c r="BQ26" s="75"/>
      <c r="BR26" s="76"/>
      <c r="BS26" s="80"/>
      <c r="BT26" s="75"/>
      <c r="BU26" s="76"/>
      <c r="BV26" s="80"/>
      <c r="BW26" s="75"/>
      <c r="BX26" s="76"/>
      <c r="BY26" s="83"/>
      <c r="BZ26" s="83"/>
      <c r="CA26" s="83"/>
      <c r="CB26" s="83"/>
      <c r="CC26" s="83"/>
      <c r="CD26" s="81"/>
      <c r="CE26" s="81"/>
      <c r="CF26" s="83"/>
      <c r="CG26" s="81"/>
      <c r="CH26" s="40"/>
      <c r="CI26" s="40"/>
      <c r="CJ26" s="40"/>
      <c r="CK26" s="40"/>
      <c r="CL26" s="40"/>
      <c r="CM26" s="84"/>
      <c r="CN26" s="84"/>
      <c r="CO26" s="84"/>
      <c r="CP26" s="84"/>
      <c r="CQ26" s="70"/>
      <c r="CR26" s="371"/>
      <c r="CS26" s="321"/>
      <c r="CT26" s="40"/>
      <c r="CU26" s="88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</row>
    <row r="27" spans="1:158" s="43" customFormat="1" ht="13.5" customHeight="1" x14ac:dyDescent="0.2">
      <c r="A27" s="40"/>
      <c r="B27" s="23" t="s">
        <v>422</v>
      </c>
      <c r="C27" s="381" t="s">
        <v>262</v>
      </c>
      <c r="D27" s="377">
        <f t="shared" ref="D27" si="27">COUNTA(R27,U27,X27,AA27,AD27,AG27,AJ27,AM27,AP27,AS27,AV27,AY27,BB27,BE27,BH27,BK27,BN27,BQ27,BT27,BW27,BZ27,CC27,CF27)</f>
        <v>1</v>
      </c>
      <c r="E27" s="377">
        <f>IF(COUNT(R27,U27,X27,AA27,AD27,AG27,AJ27,AM27,AP27,AS27,AV27,AY27,BB27,BE27,BH27,BK27,BN27,BQ27,BT27,BW27,BZ27,CC27,CF27)=0,"-",COUNT(R27,U27,X27,AA27,AD27,AG27,AJ27,AM27,AP27,AS27,AV27,AY27,BB27,BE27,BH27,BK27,BN27,BQ27,BT27,BW27,BZ27,CC27,CB))</f>
        <v>1</v>
      </c>
      <c r="F27" s="377">
        <f t="shared" ref="F27" si="28">IF(E27="-","-",COUNTA(S27,V27,Y27,AB27,AE27,AH27,AK27,AN27,AQ27,AT27,AW27,AZ27,BC27,BF27,BI27,BL27,BO27,BR27,BU27,BX27,CA27,CD27,CG27))</f>
        <v>0</v>
      </c>
      <c r="G27" s="377">
        <f t="shared" ref="G27" si="29">IF(E27="-","-",SUM(R27:CG27))</f>
        <v>17</v>
      </c>
      <c r="H27" s="70">
        <f t="shared" ref="H27" si="30">IF(E27="-","-",MAX(R27:CH27))</f>
        <v>17</v>
      </c>
      <c r="I27" s="377"/>
      <c r="J27" s="71">
        <f t="shared" ref="J27" si="31">IF(E27="-","-",IF(E27-F27=0,G27,G27/(E27-F27)))</f>
        <v>17</v>
      </c>
      <c r="K27" s="377" t="str">
        <f t="shared" ref="K27" si="32">IF(E27=0,"",IF(E27-F27=0,"*",""))</f>
        <v/>
      </c>
      <c r="L27" s="46"/>
      <c r="M27" s="72">
        <f t="shared" ref="M27" si="33">IF(E27="-", "-",G27-((E27-F27)*7))</f>
        <v>10</v>
      </c>
      <c r="N27" s="40"/>
      <c r="O27" s="73">
        <f t="shared" ref="O27" si="34">IF(CN27="-",IF(E27="-","-",IF(E27-F27=0,G27,G27/(E27-F27))),IF(E27="-",IF(CN27-CO27=0,"-",CP27/(CN27-CO27)),(CP27+G27)/IF(CN27-CO27+E27-F27=0,1,CN27-CO27+E27-F27)))</f>
        <v>17</v>
      </c>
      <c r="P27" s="74">
        <f t="shared" ref="P27" si="35">IF(CN27="-",IF(E27="-",CU27,IF((E27-F27)&lt;5,CU27,IF(O27&gt;=40,5,IF(O27&gt;=30,4,IF(O27&gt;=20,3,IF(O27&gt;=10,2,1)))))),IF(E27="-",IF((CN27-CO27)&lt;5,CU27,IF(O27&gt;=40,5,IF(O27&gt;=30,4,IF(O27&gt;=20,3,IF(O27&gt;=10,2,1))))),IF((CN27+E27-CO27-F27)&lt;5,CU27,IF(O27&gt;=40,5,IF(O27&gt;=30,4,IF(O27&gt;=20,3,IF(O27&gt;=10,2,1)))))))</f>
        <v>0</v>
      </c>
      <c r="Q27" s="46"/>
      <c r="R27" s="258"/>
      <c r="S27" s="76"/>
      <c r="T27" s="379"/>
      <c r="U27" s="75"/>
      <c r="V27" s="76"/>
      <c r="W27" s="79"/>
      <c r="X27" s="258"/>
      <c r="Y27" s="76"/>
      <c r="Z27" s="79"/>
      <c r="AA27" s="75"/>
      <c r="AB27" s="76"/>
      <c r="AC27" s="80"/>
      <c r="AD27" s="75"/>
      <c r="AE27" s="76"/>
      <c r="AF27" s="78"/>
      <c r="AG27" s="75"/>
      <c r="AH27" s="76"/>
      <c r="AI27" s="80"/>
      <c r="AJ27" s="75"/>
      <c r="AK27" s="76"/>
      <c r="AL27" s="80"/>
      <c r="AM27" s="75"/>
      <c r="AN27" s="76"/>
      <c r="AO27" s="80"/>
      <c r="AP27" s="75"/>
      <c r="AQ27" s="76"/>
      <c r="AR27" s="80"/>
      <c r="AS27" s="75"/>
      <c r="AT27" s="76"/>
      <c r="AU27" s="80"/>
      <c r="AV27" s="75"/>
      <c r="AW27" s="76"/>
      <c r="AX27" s="80"/>
      <c r="AY27" s="75"/>
      <c r="AZ27" s="76"/>
      <c r="BA27" s="80"/>
      <c r="BB27" s="75"/>
      <c r="BC27" s="76"/>
      <c r="BD27" s="80"/>
      <c r="BE27" s="75"/>
      <c r="BF27" s="76"/>
      <c r="BG27" s="80"/>
      <c r="BH27" s="75"/>
      <c r="BI27" s="76"/>
      <c r="BJ27" s="80"/>
      <c r="BK27" s="75"/>
      <c r="BL27" s="76"/>
      <c r="BM27" s="80"/>
      <c r="BN27" s="75"/>
      <c r="BO27" s="76"/>
      <c r="BP27" s="80"/>
      <c r="BQ27" s="75"/>
      <c r="BR27" s="76"/>
      <c r="BS27" s="80"/>
      <c r="BT27" s="75"/>
      <c r="BU27" s="76"/>
      <c r="BV27" s="80"/>
      <c r="BW27" s="75">
        <v>17</v>
      </c>
      <c r="BX27" s="76"/>
      <c r="BY27" s="81"/>
      <c r="BZ27" s="83"/>
      <c r="CA27" s="82"/>
      <c r="CB27" s="82"/>
      <c r="CC27" s="83"/>
      <c r="CD27" s="81"/>
      <c r="CE27" s="81"/>
      <c r="CF27" s="83"/>
      <c r="CG27" s="81"/>
      <c r="CH27" s="40"/>
      <c r="CI27" s="40"/>
      <c r="CJ27" s="40"/>
      <c r="CK27" s="40"/>
      <c r="CL27" s="40"/>
      <c r="CM27" s="84"/>
      <c r="CN27" s="84"/>
      <c r="CO27" s="84"/>
      <c r="CP27" s="84"/>
      <c r="CQ27" s="70"/>
      <c r="CR27" s="377"/>
      <c r="CS27" s="321"/>
      <c r="CT27" s="40"/>
      <c r="CU27" s="88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85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</row>
    <row r="28" spans="1:158" s="43" customFormat="1" ht="13.5" customHeight="1" x14ac:dyDescent="0.2">
      <c r="A28" s="40"/>
      <c r="B28" s="23" t="s">
        <v>418</v>
      </c>
      <c r="C28" s="381" t="s">
        <v>423</v>
      </c>
      <c r="D28" s="69">
        <f t="shared" si="18"/>
        <v>1</v>
      </c>
      <c r="E28" s="69">
        <f>IF(COUNT(R28,U28,X28,AA28,AD28,AG28,AJ28,AM28,AP28,AS28,AV28,AY28,BB28,BE28,BH28,BK28,BN28,BQ28,BT28,BW28,BZ28,CC28,CF28)=0,"-",COUNT(R28,U28,X28,AA28,AD28,AG28,AJ28,AM28,AP28,AS28,AV28,AY28,BB28,BE28,BH28,BK28,BN28,BQ28,BT28,BW28,BZ28,CC28,CB))</f>
        <v>1</v>
      </c>
      <c r="F28" s="69">
        <f t="shared" si="19"/>
        <v>0</v>
      </c>
      <c r="G28" s="69">
        <f t="shared" si="20"/>
        <v>12</v>
      </c>
      <c r="H28" s="70">
        <f t="shared" si="21"/>
        <v>12</v>
      </c>
      <c r="I28" s="69"/>
      <c r="J28" s="71">
        <f t="shared" si="22"/>
        <v>12</v>
      </c>
      <c r="K28" s="69" t="str">
        <f t="shared" si="23"/>
        <v/>
      </c>
      <c r="L28" s="46"/>
      <c r="M28" s="72">
        <f t="shared" si="24"/>
        <v>5</v>
      </c>
      <c r="N28" s="40"/>
      <c r="O28" s="73">
        <f t="shared" si="25"/>
        <v>12</v>
      </c>
      <c r="P28" s="74">
        <f t="shared" si="26"/>
        <v>0</v>
      </c>
      <c r="Q28" s="46"/>
      <c r="R28" s="258"/>
      <c r="S28" s="76"/>
      <c r="T28" s="80"/>
      <c r="U28" s="75"/>
      <c r="V28" s="76"/>
      <c r="W28" s="80"/>
      <c r="X28" s="258"/>
      <c r="Y28" s="76"/>
      <c r="Z28" s="80"/>
      <c r="AA28" s="75"/>
      <c r="AB28" s="76"/>
      <c r="AC28" s="80"/>
      <c r="AD28" s="75"/>
      <c r="AE28" s="76"/>
      <c r="AF28" s="80"/>
      <c r="AG28" s="75"/>
      <c r="AH28" s="76"/>
      <c r="AI28" s="80"/>
      <c r="AJ28" s="75"/>
      <c r="AK28" s="76"/>
      <c r="AL28" s="80"/>
      <c r="AM28" s="75"/>
      <c r="AN28" s="76"/>
      <c r="AO28" s="80"/>
      <c r="AP28" s="75"/>
      <c r="AQ28" s="76"/>
      <c r="AR28" s="80"/>
      <c r="AS28" s="75"/>
      <c r="AT28" s="76"/>
      <c r="AU28" s="80"/>
      <c r="AV28" s="75"/>
      <c r="AW28" s="76"/>
      <c r="AX28" s="80"/>
      <c r="AY28" s="75"/>
      <c r="AZ28" s="76"/>
      <c r="BA28" s="80"/>
      <c r="BB28" s="75"/>
      <c r="BC28" s="76"/>
      <c r="BD28" s="80"/>
      <c r="BE28" s="75"/>
      <c r="BF28" s="76"/>
      <c r="BG28" s="80"/>
      <c r="BH28" s="75"/>
      <c r="BI28" s="76"/>
      <c r="BJ28" s="80"/>
      <c r="BK28" s="75"/>
      <c r="BL28" s="76"/>
      <c r="BM28" s="80"/>
      <c r="BN28" s="75">
        <v>12</v>
      </c>
      <c r="BO28" s="76"/>
      <c r="BP28" s="80"/>
      <c r="BQ28" s="75"/>
      <c r="BR28" s="76"/>
      <c r="BS28" s="80"/>
      <c r="BT28" s="75"/>
      <c r="BU28" s="76"/>
      <c r="BV28" s="80"/>
      <c r="BW28" s="75"/>
      <c r="BX28" s="76"/>
      <c r="BY28" s="83"/>
      <c r="BZ28" s="83"/>
      <c r="CA28" s="83"/>
      <c r="CB28" s="83"/>
      <c r="CC28" s="83"/>
      <c r="CD28" s="81"/>
      <c r="CE28" s="81"/>
      <c r="CF28" s="83"/>
      <c r="CG28" s="81"/>
      <c r="CH28" s="40"/>
      <c r="CI28" s="40"/>
      <c r="CJ28" s="40"/>
      <c r="CK28" s="40"/>
      <c r="CL28" s="40"/>
      <c r="CM28" s="84"/>
      <c r="CN28" s="84"/>
      <c r="CO28" s="84"/>
      <c r="CP28" s="84"/>
      <c r="CQ28" s="70"/>
      <c r="CR28" s="69"/>
      <c r="CS28" s="321"/>
      <c r="CT28" s="40"/>
      <c r="CU28" s="88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</row>
    <row r="29" spans="1:158" s="43" customFormat="1" ht="13.5" customHeight="1" x14ac:dyDescent="0.2">
      <c r="A29" s="40"/>
      <c r="B29" s="23" t="s">
        <v>258</v>
      </c>
      <c r="C29" s="363" t="s">
        <v>362</v>
      </c>
      <c r="D29" s="371">
        <f t="shared" si="18"/>
        <v>5</v>
      </c>
      <c r="E29" s="371">
        <f>IF(COUNT(R29,U29,X29,AA29,AD29,AG29,AJ29,AM29,AP29,AS29,AV29,AY29,BB29,BE29,BH29,BK29,BN29,BQ29,BT29,BW29,BZ29,CC29,CF29)=0,"-",COUNT(R29,U29,X29,AA29,AD29,AG29,AJ29,AM29,AP29,AS29,AV29,AY29,BB29,BE29,BH29,BK29,BN29,BQ29,BT29,BW29,BZ29,CC29,CB))</f>
        <v>3</v>
      </c>
      <c r="F29" s="371">
        <f t="shared" si="19"/>
        <v>1</v>
      </c>
      <c r="G29" s="371">
        <f t="shared" si="20"/>
        <v>20</v>
      </c>
      <c r="H29" s="70">
        <f t="shared" si="21"/>
        <v>14</v>
      </c>
      <c r="I29" s="371"/>
      <c r="J29" s="71">
        <f t="shared" si="22"/>
        <v>10</v>
      </c>
      <c r="K29" s="371" t="str">
        <f t="shared" si="23"/>
        <v/>
      </c>
      <c r="L29" s="46"/>
      <c r="M29" s="72">
        <f t="shared" si="24"/>
        <v>6</v>
      </c>
      <c r="N29" s="40"/>
      <c r="O29" s="73">
        <f t="shared" si="25"/>
        <v>10</v>
      </c>
      <c r="P29" s="74">
        <f t="shared" si="26"/>
        <v>0</v>
      </c>
      <c r="Q29" s="46"/>
      <c r="R29" s="258">
        <v>14</v>
      </c>
      <c r="S29" s="76"/>
      <c r="T29" s="297"/>
      <c r="U29" s="75">
        <v>0</v>
      </c>
      <c r="V29" s="76"/>
      <c r="W29" s="79"/>
      <c r="X29" s="258"/>
      <c r="Y29" s="76"/>
      <c r="Z29" s="79"/>
      <c r="AA29" s="75" t="s">
        <v>267</v>
      </c>
      <c r="AB29" s="76"/>
      <c r="AC29" s="80"/>
      <c r="AD29" s="75"/>
      <c r="AE29" s="76"/>
      <c r="AF29" s="78"/>
      <c r="AG29" s="75" t="s">
        <v>267</v>
      </c>
      <c r="AH29" s="76"/>
      <c r="AI29" s="80"/>
      <c r="AJ29" s="75"/>
      <c r="AK29" s="76"/>
      <c r="AL29" s="80"/>
      <c r="AM29" s="75"/>
      <c r="AN29" s="76"/>
      <c r="AO29" s="80"/>
      <c r="AP29" s="75">
        <v>6</v>
      </c>
      <c r="AQ29" s="76" t="s">
        <v>191</v>
      </c>
      <c r="AR29" s="80"/>
      <c r="AS29" s="75"/>
      <c r="AT29" s="76"/>
      <c r="AU29" s="80"/>
      <c r="AV29" s="75"/>
      <c r="AW29" s="76"/>
      <c r="AX29" s="80"/>
      <c r="AY29" s="75"/>
      <c r="AZ29" s="76"/>
      <c r="BA29" s="80"/>
      <c r="BB29" s="75"/>
      <c r="BC29" s="76"/>
      <c r="BD29" s="80"/>
      <c r="BE29" s="75"/>
      <c r="BF29" s="76"/>
      <c r="BG29" s="80"/>
      <c r="BH29" s="75"/>
      <c r="BI29" s="76"/>
      <c r="BJ29" s="80"/>
      <c r="BK29" s="75"/>
      <c r="BL29" s="76"/>
      <c r="BM29" s="80"/>
      <c r="BN29" s="75"/>
      <c r="BO29" s="76"/>
      <c r="BP29" s="80"/>
      <c r="BQ29" s="75"/>
      <c r="BR29" s="76"/>
      <c r="BS29" s="80"/>
      <c r="BT29" s="75"/>
      <c r="BU29" s="76"/>
      <c r="BV29" s="80"/>
      <c r="BW29" s="75"/>
      <c r="BX29" s="76"/>
      <c r="BY29" s="81"/>
      <c r="BZ29" s="83"/>
      <c r="CA29" s="82"/>
      <c r="CB29" s="82"/>
      <c r="CC29" s="83"/>
      <c r="CD29" s="81"/>
      <c r="CE29" s="81"/>
      <c r="CF29" s="83"/>
      <c r="CG29" s="81"/>
      <c r="CH29" s="40"/>
      <c r="CI29" s="40"/>
      <c r="CJ29" s="40"/>
      <c r="CK29" s="40"/>
      <c r="CL29" s="40"/>
      <c r="CM29" s="84"/>
      <c r="CN29" s="84"/>
      <c r="CO29" s="84"/>
      <c r="CP29" s="84"/>
      <c r="CQ29" s="70"/>
      <c r="CR29" s="371"/>
      <c r="CS29" s="321"/>
      <c r="CT29" s="40"/>
      <c r="CU29" s="88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85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</row>
    <row r="30" spans="1:158" s="43" customFormat="1" ht="13.5" customHeight="1" x14ac:dyDescent="0.2">
      <c r="A30" s="40"/>
      <c r="B30" s="23" t="s">
        <v>389</v>
      </c>
      <c r="C30" s="363" t="s">
        <v>261</v>
      </c>
      <c r="D30" s="69">
        <f t="shared" si="18"/>
        <v>2</v>
      </c>
      <c r="E30" s="69">
        <f>IF(COUNT(R30,U30,X30,AA30,AD30,AG30,AJ30,AM30,AP30,AS30,AV30,AY30,BB30,BE30,BH30,BK30,BN30,BQ30,BT30,BW30,BZ30,CC30,CF30)=0,"-",COUNT(R30,U30,X30,AA30,AD30,AG30,AJ30,AM30,AP30,AS30,AV30,AY30,BB30,BE30,BH30,BK30,BN30,BQ30,BT30,BW30,BZ30,CC30,CB))</f>
        <v>2</v>
      </c>
      <c r="F30" s="69">
        <f t="shared" si="19"/>
        <v>1</v>
      </c>
      <c r="G30" s="69">
        <f t="shared" si="20"/>
        <v>9</v>
      </c>
      <c r="H30" s="70">
        <f t="shared" si="21"/>
        <v>5</v>
      </c>
      <c r="I30" s="69"/>
      <c r="J30" s="71">
        <f t="shared" si="22"/>
        <v>9</v>
      </c>
      <c r="K30" s="69" t="str">
        <f t="shared" si="23"/>
        <v/>
      </c>
      <c r="L30" s="46"/>
      <c r="M30" s="72">
        <f t="shared" si="24"/>
        <v>2</v>
      </c>
      <c r="N30" s="40"/>
      <c r="O30" s="73">
        <f t="shared" si="25"/>
        <v>9</v>
      </c>
      <c r="P30" s="74">
        <f t="shared" si="26"/>
        <v>0</v>
      </c>
      <c r="Q30" s="46"/>
      <c r="R30" s="258"/>
      <c r="S30" s="76"/>
      <c r="T30" s="242"/>
      <c r="U30" s="75"/>
      <c r="V30" s="76"/>
      <c r="W30" s="80"/>
      <c r="X30" s="258"/>
      <c r="Y30" s="76"/>
      <c r="Z30" s="80"/>
      <c r="AA30" s="75"/>
      <c r="AB30" s="76"/>
      <c r="AC30" s="80"/>
      <c r="AD30" s="75"/>
      <c r="AE30" s="76"/>
      <c r="AF30" s="80"/>
      <c r="AG30" s="75"/>
      <c r="AH30" s="76"/>
      <c r="AI30" s="80"/>
      <c r="AJ30" s="75"/>
      <c r="AK30" s="76"/>
      <c r="AL30" s="80"/>
      <c r="AM30" s="75"/>
      <c r="AN30" s="76"/>
      <c r="AO30" s="80"/>
      <c r="AP30" s="75"/>
      <c r="AQ30" s="76"/>
      <c r="AR30" s="80"/>
      <c r="AS30" s="75"/>
      <c r="AT30" s="76"/>
      <c r="AU30" s="80"/>
      <c r="AV30" s="75"/>
      <c r="AW30" s="76"/>
      <c r="AX30" s="80"/>
      <c r="AY30" s="75"/>
      <c r="AZ30" s="76"/>
      <c r="BA30" s="80"/>
      <c r="BB30" s="75">
        <v>5</v>
      </c>
      <c r="BC30" s="76"/>
      <c r="BD30" s="80"/>
      <c r="BE30" s="75">
        <v>4</v>
      </c>
      <c r="BF30" s="76" t="s">
        <v>191</v>
      </c>
      <c r="BG30" s="80"/>
      <c r="BH30" s="75"/>
      <c r="BI30" s="76"/>
      <c r="BJ30" s="80"/>
      <c r="BK30" s="75"/>
      <c r="BL30" s="76"/>
      <c r="BM30" s="80"/>
      <c r="BN30" s="75"/>
      <c r="BO30" s="76"/>
      <c r="BP30" s="80"/>
      <c r="BQ30" s="75"/>
      <c r="BR30" s="76"/>
      <c r="BS30" s="80"/>
      <c r="BT30" s="75"/>
      <c r="BU30" s="76"/>
      <c r="BV30" s="80"/>
      <c r="BW30" s="75"/>
      <c r="BX30" s="76"/>
      <c r="BY30" s="83"/>
      <c r="BZ30" s="83"/>
      <c r="CA30" s="83"/>
      <c r="CB30" s="83"/>
      <c r="CC30" s="83"/>
      <c r="CD30" s="81"/>
      <c r="CE30" s="81"/>
      <c r="CF30" s="83"/>
      <c r="CG30" s="81"/>
      <c r="CH30" s="40"/>
      <c r="CI30" s="40"/>
      <c r="CJ30" s="40"/>
      <c r="CK30" s="40"/>
      <c r="CL30" s="40"/>
      <c r="CM30" s="84"/>
      <c r="CN30" s="84"/>
      <c r="CO30" s="84"/>
      <c r="CP30" s="84"/>
      <c r="CQ30" s="70"/>
      <c r="CR30" s="69"/>
      <c r="CS30" s="321"/>
      <c r="CT30" s="40"/>
      <c r="CU30" s="88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</row>
    <row r="31" spans="1:158" s="43" customFormat="1" ht="13.5" customHeight="1" x14ac:dyDescent="0.2">
      <c r="A31" s="40"/>
      <c r="B31" s="23" t="s">
        <v>43</v>
      </c>
      <c r="C31" s="135" t="s">
        <v>271</v>
      </c>
      <c r="D31" s="69">
        <f t="shared" si="18"/>
        <v>2</v>
      </c>
      <c r="E31" s="69">
        <f>IF(COUNT(R31,U31,X31,AA31,AD31,AG31,AJ31,AM31,AP31,AS31,AV31,AY31,BB31,BE31,BH31,BK31,BN31,BQ31,BT31,BW31,BZ31,CC31,CF31)=0,"-",COUNT(R31,U31,X31,AA31,AD31,AG31,AJ31,AM31,AP31,AS31,AV31,AY31,BB31,BE31,BH31,BK31,BN31,BQ31,BT31,BW31,BZ31,CC31,CB))</f>
        <v>1</v>
      </c>
      <c r="F31" s="69">
        <f t="shared" si="19"/>
        <v>0</v>
      </c>
      <c r="G31" s="69">
        <f t="shared" si="20"/>
        <v>8</v>
      </c>
      <c r="H31" s="70">
        <f t="shared" si="21"/>
        <v>8</v>
      </c>
      <c r="I31" s="69"/>
      <c r="J31" s="71">
        <f t="shared" si="22"/>
        <v>8</v>
      </c>
      <c r="K31" s="69" t="str">
        <f t="shared" si="23"/>
        <v/>
      </c>
      <c r="L31" s="46"/>
      <c r="M31" s="72">
        <f t="shared" si="24"/>
        <v>1</v>
      </c>
      <c r="N31" s="86"/>
      <c r="O31" s="73">
        <f t="shared" si="25"/>
        <v>35.826086956521742</v>
      </c>
      <c r="P31" s="74">
        <f t="shared" si="26"/>
        <v>4</v>
      </c>
      <c r="Q31" s="46"/>
      <c r="R31" s="75"/>
      <c r="S31" s="76"/>
      <c r="T31" s="79"/>
      <c r="U31" s="75">
        <v>8</v>
      </c>
      <c r="V31" s="76"/>
      <c r="W31" s="79"/>
      <c r="X31" s="75"/>
      <c r="Y31" s="76"/>
      <c r="Z31" s="79"/>
      <c r="AA31" s="75"/>
      <c r="AB31" s="76"/>
      <c r="AC31" s="80"/>
      <c r="AD31" s="75"/>
      <c r="AE31" s="76"/>
      <c r="AF31" s="78"/>
      <c r="AG31" s="75"/>
      <c r="AH31" s="76"/>
      <c r="AI31" s="80"/>
      <c r="AJ31" s="75"/>
      <c r="AK31" s="76"/>
      <c r="AL31" s="80"/>
      <c r="AM31" s="75"/>
      <c r="AN31" s="76"/>
      <c r="AO31" s="80"/>
      <c r="AP31" s="75"/>
      <c r="AQ31" s="76"/>
      <c r="AR31" s="80"/>
      <c r="AS31" s="75"/>
      <c r="AT31" s="76"/>
      <c r="AU31" s="80"/>
      <c r="AV31" s="75"/>
      <c r="AW31" s="76"/>
      <c r="AX31" s="80"/>
      <c r="AY31" s="75"/>
      <c r="AZ31" s="76"/>
      <c r="BA31" s="80"/>
      <c r="BB31" s="75"/>
      <c r="BC31" s="76"/>
      <c r="BD31" s="80"/>
      <c r="BE31" s="75"/>
      <c r="BF31" s="76"/>
      <c r="BG31" s="80"/>
      <c r="BH31" s="75"/>
      <c r="BI31" s="76"/>
      <c r="BJ31" s="80"/>
      <c r="BK31" s="75"/>
      <c r="BL31" s="76"/>
      <c r="BM31" s="80"/>
      <c r="BN31" s="75"/>
      <c r="BO31" s="76"/>
      <c r="BP31" s="80"/>
      <c r="BQ31" s="75"/>
      <c r="BR31" s="76"/>
      <c r="BS31" s="80"/>
      <c r="BT31" s="75" t="s">
        <v>267</v>
      </c>
      <c r="BU31" s="76"/>
      <c r="BV31" s="80"/>
      <c r="BW31" s="75"/>
      <c r="BX31" s="76"/>
      <c r="BY31" s="81"/>
      <c r="BZ31" s="83"/>
      <c r="CA31" s="82"/>
      <c r="CB31" s="82"/>
      <c r="CC31" s="83"/>
      <c r="CD31" s="81"/>
      <c r="CE31" s="81"/>
      <c r="CF31" s="83"/>
      <c r="CG31" s="81"/>
      <c r="CH31" s="40"/>
      <c r="CI31" s="40"/>
      <c r="CJ31" s="40"/>
      <c r="CK31" s="40"/>
      <c r="CL31" s="40"/>
      <c r="CM31" s="84">
        <v>30</v>
      </c>
      <c r="CN31" s="84">
        <v>25</v>
      </c>
      <c r="CO31" s="84">
        <v>3</v>
      </c>
      <c r="CP31" s="84">
        <v>816</v>
      </c>
      <c r="CQ31" s="70">
        <v>139</v>
      </c>
      <c r="CR31" s="69"/>
      <c r="CS31" s="296">
        <f>IF(CN31="-","-",IF(CN31-CO31=0,CP31,CP31/(CN31-CO31)))</f>
        <v>37.090909090909093</v>
      </c>
      <c r="CT31" s="40" t="s">
        <v>123</v>
      </c>
      <c r="CU31" s="74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85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</row>
    <row r="32" spans="1:158" s="43" customFormat="1" ht="13.5" customHeight="1" x14ac:dyDescent="0.2">
      <c r="A32" s="40"/>
      <c r="B32" s="23" t="s">
        <v>270</v>
      </c>
      <c r="C32" s="363" t="s">
        <v>261</v>
      </c>
      <c r="D32" s="69">
        <f t="shared" si="18"/>
        <v>3</v>
      </c>
      <c r="E32" s="69">
        <f>IF(COUNT(R32,U32,X32,AA32,AD32,AG32,AJ32,AM32,AP32,AS32,AV32,AY32,BB32,BE32,BH32,BK32,BN32,BQ32,BT32,BW32,BZ32,CC32,CF32)=0,"-",COUNT(R32,U32,X32,AA32,AD32,AG32,AJ32,AM32,AP32,AS32,AV32,AY32,BB32,BE32,BH32,BK32,BN32,BQ32,BT32,BW32,BZ32,CC32,CB))</f>
        <v>3</v>
      </c>
      <c r="F32" s="69">
        <f t="shared" si="19"/>
        <v>0</v>
      </c>
      <c r="G32" s="69">
        <f t="shared" si="20"/>
        <v>24</v>
      </c>
      <c r="H32" s="70">
        <f t="shared" si="21"/>
        <v>10</v>
      </c>
      <c r="I32" s="69"/>
      <c r="J32" s="71">
        <f t="shared" si="22"/>
        <v>8</v>
      </c>
      <c r="K32" s="69" t="str">
        <f t="shared" si="23"/>
        <v/>
      </c>
      <c r="L32" s="46"/>
      <c r="M32" s="72">
        <f t="shared" si="24"/>
        <v>3</v>
      </c>
      <c r="N32" s="40"/>
      <c r="O32" s="73">
        <f t="shared" si="25"/>
        <v>8</v>
      </c>
      <c r="P32" s="74">
        <f t="shared" si="26"/>
        <v>0</v>
      </c>
      <c r="Q32" s="46"/>
      <c r="R32" s="258"/>
      <c r="S32" s="76"/>
      <c r="T32" s="79"/>
      <c r="U32" s="75"/>
      <c r="V32" s="76"/>
      <c r="W32" s="79"/>
      <c r="X32" s="258"/>
      <c r="Y32" s="76"/>
      <c r="Z32" s="79"/>
      <c r="AA32" s="75"/>
      <c r="AB32" s="76"/>
      <c r="AC32" s="80"/>
      <c r="AD32" s="75"/>
      <c r="AE32" s="76"/>
      <c r="AF32" s="78"/>
      <c r="AG32" s="75"/>
      <c r="AH32" s="76"/>
      <c r="AI32" s="80"/>
      <c r="AJ32" s="75"/>
      <c r="AK32" s="76"/>
      <c r="AL32" s="80"/>
      <c r="AM32" s="75"/>
      <c r="AN32" s="76"/>
      <c r="AO32" s="80"/>
      <c r="AP32" s="75">
        <v>4</v>
      </c>
      <c r="AQ32" s="76"/>
      <c r="AR32" s="80"/>
      <c r="AS32" s="75"/>
      <c r="AT32" s="76"/>
      <c r="AU32" s="80"/>
      <c r="AV32" s="75">
        <v>10</v>
      </c>
      <c r="AW32" s="76"/>
      <c r="AX32" s="80"/>
      <c r="AY32" s="75"/>
      <c r="AZ32" s="76"/>
      <c r="BA32" s="80"/>
      <c r="BB32" s="75"/>
      <c r="BC32" s="76"/>
      <c r="BD32" s="80"/>
      <c r="BE32" s="75"/>
      <c r="BF32" s="76"/>
      <c r="BG32" s="80"/>
      <c r="BH32" s="75"/>
      <c r="BI32" s="76"/>
      <c r="BJ32" s="80"/>
      <c r="BK32" s="75"/>
      <c r="BL32" s="76"/>
      <c r="BM32" s="80"/>
      <c r="BN32" s="75"/>
      <c r="BO32" s="76"/>
      <c r="BP32" s="80"/>
      <c r="BQ32" s="75"/>
      <c r="BR32" s="76"/>
      <c r="BS32" s="80"/>
      <c r="BT32" s="75"/>
      <c r="BU32" s="76"/>
      <c r="BV32" s="80"/>
      <c r="BW32" s="75">
        <v>10</v>
      </c>
      <c r="BX32" s="76"/>
      <c r="BY32" s="81"/>
      <c r="BZ32" s="83"/>
      <c r="CA32" s="82"/>
      <c r="CB32" s="82"/>
      <c r="CC32" s="83"/>
      <c r="CD32" s="81"/>
      <c r="CE32" s="81"/>
      <c r="CF32" s="83"/>
      <c r="CG32" s="81"/>
      <c r="CH32" s="40"/>
      <c r="CI32" s="40"/>
      <c r="CJ32" s="40"/>
      <c r="CK32" s="40"/>
      <c r="CL32" s="40"/>
      <c r="CM32" s="84"/>
      <c r="CN32" s="84"/>
      <c r="CO32" s="84"/>
      <c r="CP32" s="84"/>
      <c r="CQ32" s="70"/>
      <c r="CR32" s="69"/>
      <c r="CS32" s="321"/>
      <c r="CT32" s="40"/>
      <c r="CU32" s="88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85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</row>
    <row r="33" spans="1:159" s="43" customFormat="1" ht="13.5" customHeight="1" x14ac:dyDescent="0.2">
      <c r="A33" s="40"/>
      <c r="B33" s="23" t="s">
        <v>62</v>
      </c>
      <c r="C33" s="135" t="s">
        <v>263</v>
      </c>
      <c r="D33" s="371">
        <f t="shared" si="18"/>
        <v>7</v>
      </c>
      <c r="E33" s="371">
        <f>IF(COUNT(R33,U33,X33,AA33,AD33,AG33,AJ33,AM33,AP33,AS33,AV33,AY33,BB33,BE33,BH33,BK33,BN33,BQ33,BT33,BW33,BZ33,CC33,CF33)=0,"-",COUNT(R33,U33,X33,AA33,AD33,AG33,AJ33,AM33,AP33,AS33,AV33,AY33,BB33,BE33,BH33,BK33,BN33,BQ33,BT33,BW33,BZ33,CC33,CB))</f>
        <v>4</v>
      </c>
      <c r="F33" s="371">
        <f t="shared" si="19"/>
        <v>0</v>
      </c>
      <c r="G33" s="371">
        <f t="shared" si="20"/>
        <v>25</v>
      </c>
      <c r="H33" s="70">
        <f t="shared" si="21"/>
        <v>21</v>
      </c>
      <c r="I33" s="371"/>
      <c r="J33" s="71">
        <f t="shared" si="22"/>
        <v>6.25</v>
      </c>
      <c r="K33" s="371" t="str">
        <f t="shared" si="23"/>
        <v/>
      </c>
      <c r="L33" s="46"/>
      <c r="M33" s="72">
        <f t="shared" si="24"/>
        <v>-3</v>
      </c>
      <c r="N33" s="40"/>
      <c r="O33" s="73">
        <f t="shared" si="25"/>
        <v>8.27972027972028</v>
      </c>
      <c r="P33" s="74">
        <f t="shared" si="26"/>
        <v>1</v>
      </c>
      <c r="Q33" s="46"/>
      <c r="R33" s="258"/>
      <c r="S33" s="76"/>
      <c r="T33" s="80"/>
      <c r="U33" s="75"/>
      <c r="V33" s="76"/>
      <c r="W33" s="80"/>
      <c r="X33" s="258"/>
      <c r="Y33" s="76"/>
      <c r="Z33" s="80"/>
      <c r="AA33" s="75"/>
      <c r="AB33" s="76"/>
      <c r="AC33" s="80"/>
      <c r="AD33" s="75"/>
      <c r="AE33" s="76"/>
      <c r="AF33" s="80"/>
      <c r="AG33" s="75"/>
      <c r="AH33" s="76"/>
      <c r="AI33" s="80"/>
      <c r="AJ33" s="75">
        <v>1</v>
      </c>
      <c r="AK33" s="76"/>
      <c r="AL33" s="80"/>
      <c r="AM33" s="75"/>
      <c r="AN33" s="76"/>
      <c r="AO33" s="80"/>
      <c r="AP33" s="75"/>
      <c r="AQ33" s="76"/>
      <c r="AR33" s="80"/>
      <c r="AS33" s="75" t="s">
        <v>267</v>
      </c>
      <c r="AT33" s="76"/>
      <c r="AU33" s="80"/>
      <c r="AV33" s="75">
        <v>3</v>
      </c>
      <c r="AW33" s="76"/>
      <c r="AX33" s="80"/>
      <c r="AY33" s="75"/>
      <c r="AZ33" s="76"/>
      <c r="BA33" s="80"/>
      <c r="BB33" s="75"/>
      <c r="BC33" s="76"/>
      <c r="BD33" s="80"/>
      <c r="BE33" s="75">
        <v>21</v>
      </c>
      <c r="BF33" s="76"/>
      <c r="BG33" s="80"/>
      <c r="BH33" s="75" t="s">
        <v>267</v>
      </c>
      <c r="BI33" s="76"/>
      <c r="BJ33" s="80"/>
      <c r="BK33" s="75">
        <v>0</v>
      </c>
      <c r="BL33" s="76"/>
      <c r="BM33" s="80"/>
      <c r="BN33" s="75"/>
      <c r="BO33" s="76"/>
      <c r="BP33" s="80"/>
      <c r="BQ33" s="75" t="s">
        <v>267</v>
      </c>
      <c r="BR33" s="76"/>
      <c r="BS33" s="80"/>
      <c r="BT33" s="75"/>
      <c r="BU33" s="76"/>
      <c r="BV33" s="80"/>
      <c r="BW33" s="75"/>
      <c r="BX33" s="76"/>
      <c r="BY33" s="83"/>
      <c r="BZ33" s="83"/>
      <c r="CA33" s="83"/>
      <c r="CB33" s="83"/>
      <c r="CC33" s="83"/>
      <c r="CD33" s="81"/>
      <c r="CE33" s="81"/>
      <c r="CF33" s="83"/>
      <c r="CG33" s="81"/>
      <c r="CH33" s="40"/>
      <c r="CI33" s="40"/>
      <c r="CJ33" s="40"/>
      <c r="CK33" s="40"/>
      <c r="CL33" s="40"/>
      <c r="CM33" s="84">
        <v>180</v>
      </c>
      <c r="CN33" s="84">
        <v>170</v>
      </c>
      <c r="CO33" s="84">
        <v>31</v>
      </c>
      <c r="CP33" s="84">
        <v>1159</v>
      </c>
      <c r="CQ33" s="70">
        <v>73</v>
      </c>
      <c r="CR33" s="371" t="s">
        <v>124</v>
      </c>
      <c r="CS33" s="321">
        <f>IF(CN33="-","-",IF(CN33-CO33=0,CP33,CP33/(CN33-CO33)))</f>
        <v>8.3381294964028783</v>
      </c>
      <c r="CT33" s="40"/>
      <c r="CU33" s="74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</row>
    <row r="34" spans="1:159" s="43" customFormat="1" ht="13.5" customHeight="1" x14ac:dyDescent="0.2">
      <c r="A34" s="40"/>
      <c r="B34" s="23" t="s">
        <v>259</v>
      </c>
      <c r="C34" s="363" t="s">
        <v>262</v>
      </c>
      <c r="D34" s="374">
        <f t="shared" si="18"/>
        <v>5</v>
      </c>
      <c r="E34" s="374">
        <f>IF(COUNT(R34,U34,X34,AA34,AD34,AG34,AJ34,AM34,AP34,AS34,AV34,AY34,BB34,BE34,BH34,BK34,BN34,BQ34,BT34,BW34,BZ34,CC34,CF34)=0,"-",COUNT(R34,U34,X34,AA34,AD34,AG34,AJ34,AM34,AP34,AS34,AV34,AY34,BB34,BE34,BH34,BK34,BN34,BQ34,BT34,BW34,BZ34,CC34,CB))</f>
        <v>2</v>
      </c>
      <c r="F34" s="374">
        <f t="shared" si="19"/>
        <v>0</v>
      </c>
      <c r="G34" s="374">
        <f t="shared" si="20"/>
        <v>11</v>
      </c>
      <c r="H34" s="70">
        <f t="shared" si="21"/>
        <v>7</v>
      </c>
      <c r="I34" s="374"/>
      <c r="J34" s="71">
        <f t="shared" si="22"/>
        <v>5.5</v>
      </c>
      <c r="K34" s="374" t="str">
        <f t="shared" si="23"/>
        <v/>
      </c>
      <c r="L34" s="46"/>
      <c r="M34" s="72">
        <f t="shared" si="24"/>
        <v>-3</v>
      </c>
      <c r="N34" s="40"/>
      <c r="O34" s="73">
        <f t="shared" si="25"/>
        <v>5.5</v>
      </c>
      <c r="P34" s="74">
        <f t="shared" si="26"/>
        <v>0</v>
      </c>
      <c r="Q34" s="46"/>
      <c r="R34" s="258">
        <v>4</v>
      </c>
      <c r="S34" s="76"/>
      <c r="T34" s="80"/>
      <c r="U34" s="75"/>
      <c r="V34" s="76"/>
      <c r="W34" s="80"/>
      <c r="X34" s="258"/>
      <c r="Y34" s="76"/>
      <c r="Z34" s="80"/>
      <c r="AA34" s="75"/>
      <c r="AB34" s="76"/>
      <c r="AC34" s="80"/>
      <c r="AD34" s="75"/>
      <c r="AE34" s="76"/>
      <c r="AF34" s="80"/>
      <c r="AG34" s="75" t="s">
        <v>267</v>
      </c>
      <c r="AH34" s="76"/>
      <c r="AI34" s="80"/>
      <c r="AJ34" s="75"/>
      <c r="AK34" s="76"/>
      <c r="AL34" s="80"/>
      <c r="AM34" s="75"/>
      <c r="AN34" s="76"/>
      <c r="AO34" s="80"/>
      <c r="AP34" s="75" t="s">
        <v>267</v>
      </c>
      <c r="AQ34" s="76"/>
      <c r="AR34" s="80"/>
      <c r="AS34" s="75"/>
      <c r="AT34" s="76"/>
      <c r="AU34" s="80"/>
      <c r="AV34" s="75"/>
      <c r="AW34" s="76"/>
      <c r="AX34" s="80"/>
      <c r="AY34" s="75"/>
      <c r="AZ34" s="76"/>
      <c r="BA34" s="80"/>
      <c r="BB34" s="75" t="s">
        <v>267</v>
      </c>
      <c r="BC34" s="76"/>
      <c r="BD34" s="80"/>
      <c r="BE34" s="75"/>
      <c r="BF34" s="76"/>
      <c r="BG34" s="80"/>
      <c r="BH34" s="75"/>
      <c r="BI34" s="76"/>
      <c r="BJ34" s="80"/>
      <c r="BK34" s="75"/>
      <c r="BL34" s="76"/>
      <c r="BM34" s="80"/>
      <c r="BN34" s="75">
        <v>7</v>
      </c>
      <c r="BO34" s="76"/>
      <c r="BP34" s="80"/>
      <c r="BQ34" s="75"/>
      <c r="BR34" s="76"/>
      <c r="BS34" s="80"/>
      <c r="BT34" s="75"/>
      <c r="BU34" s="76"/>
      <c r="BV34" s="80"/>
      <c r="BW34" s="75"/>
      <c r="BX34" s="76"/>
      <c r="BY34" s="83"/>
      <c r="BZ34" s="83"/>
      <c r="CA34" s="83"/>
      <c r="CB34" s="83"/>
      <c r="CC34" s="83"/>
      <c r="CD34" s="81"/>
      <c r="CE34" s="81"/>
      <c r="CF34" s="83"/>
      <c r="CG34" s="81"/>
      <c r="CH34" s="40"/>
      <c r="CI34" s="40"/>
      <c r="CJ34" s="40"/>
      <c r="CK34" s="40"/>
      <c r="CL34" s="40"/>
      <c r="CM34" s="84"/>
      <c r="CN34" s="84"/>
      <c r="CO34" s="84"/>
      <c r="CP34" s="84"/>
      <c r="CQ34" s="70"/>
      <c r="CR34" s="374"/>
      <c r="CS34" s="321"/>
      <c r="CT34" s="40"/>
      <c r="CU34" s="88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</row>
    <row r="35" spans="1:159" s="43" customFormat="1" ht="13.5" customHeight="1" x14ac:dyDescent="0.2">
      <c r="A35" s="40"/>
      <c r="B35" s="23" t="s">
        <v>185</v>
      </c>
      <c r="C35" s="135" t="s">
        <v>257</v>
      </c>
      <c r="D35" s="376">
        <f t="shared" si="18"/>
        <v>3</v>
      </c>
      <c r="E35" s="376">
        <f>IF(COUNT(R35,U35,X35,AA35,AD35,AG35,AJ35,AM35,AP35,AS35,AV35,AY35,BB35,BE35,BH35,BK35,BN35,BQ35,BT35,BW35,BZ35,CC35,CF35)=0,"-",COUNT(R35,U35,X35,AA35,AD35,AG35,AJ35,AM35,AP35,AS35,AV35,AY35,BB35,BE35,BH35,BK35,BN35,BQ35,BT35,BW35,BZ35,CC35,CB))</f>
        <v>3</v>
      </c>
      <c r="F35" s="376">
        <f t="shared" si="19"/>
        <v>0</v>
      </c>
      <c r="G35" s="376">
        <f t="shared" si="20"/>
        <v>16</v>
      </c>
      <c r="H35" s="70">
        <f t="shared" si="21"/>
        <v>16</v>
      </c>
      <c r="I35" s="376"/>
      <c r="J35" s="71">
        <f t="shared" si="22"/>
        <v>5.333333333333333</v>
      </c>
      <c r="K35" s="376" t="str">
        <f t="shared" si="23"/>
        <v/>
      </c>
      <c r="L35" s="46"/>
      <c r="M35" s="72">
        <f t="shared" si="24"/>
        <v>-5</v>
      </c>
      <c r="N35" s="40"/>
      <c r="O35" s="73">
        <f t="shared" si="25"/>
        <v>20</v>
      </c>
      <c r="P35" s="74">
        <f t="shared" si="26"/>
        <v>3</v>
      </c>
      <c r="Q35" s="46"/>
      <c r="R35" s="258">
        <v>0</v>
      </c>
      <c r="S35" s="76"/>
      <c r="T35" s="80"/>
      <c r="U35" s="75"/>
      <c r="V35" s="76"/>
      <c r="W35" s="80"/>
      <c r="X35" s="258"/>
      <c r="Y35" s="76"/>
      <c r="Z35" s="80"/>
      <c r="AA35" s="75"/>
      <c r="AB35" s="76"/>
      <c r="AC35" s="80"/>
      <c r="AD35" s="75"/>
      <c r="AE35" s="76"/>
      <c r="AF35" s="80"/>
      <c r="AG35" s="75">
        <v>16</v>
      </c>
      <c r="AH35" s="76"/>
      <c r="AI35" s="80"/>
      <c r="AJ35" s="75"/>
      <c r="AK35" s="76"/>
      <c r="AL35" s="80"/>
      <c r="AM35" s="75"/>
      <c r="AN35" s="76"/>
      <c r="AO35" s="80"/>
      <c r="AP35" s="75"/>
      <c r="AQ35" s="76"/>
      <c r="AR35" s="80"/>
      <c r="AS35" s="75"/>
      <c r="AT35" s="76"/>
      <c r="AU35" s="80"/>
      <c r="AV35" s="75">
        <v>0</v>
      </c>
      <c r="AW35" s="76"/>
      <c r="AX35" s="80"/>
      <c r="AY35" s="75"/>
      <c r="AZ35" s="76"/>
      <c r="BA35" s="80"/>
      <c r="BB35" s="75"/>
      <c r="BC35" s="76"/>
      <c r="BD35" s="80"/>
      <c r="BE35" s="75"/>
      <c r="BF35" s="76"/>
      <c r="BG35" s="80"/>
      <c r="BH35" s="75"/>
      <c r="BI35" s="76"/>
      <c r="BJ35" s="80"/>
      <c r="BK35" s="75"/>
      <c r="BL35" s="76"/>
      <c r="BM35" s="80"/>
      <c r="BN35" s="75"/>
      <c r="BO35" s="76"/>
      <c r="BP35" s="80"/>
      <c r="BQ35" s="75"/>
      <c r="BR35" s="76"/>
      <c r="BS35" s="80"/>
      <c r="BT35" s="75"/>
      <c r="BU35" s="76"/>
      <c r="BV35" s="80"/>
      <c r="BW35" s="75"/>
      <c r="BX35" s="76"/>
      <c r="BY35" s="83"/>
      <c r="BZ35" s="83"/>
      <c r="CA35" s="83"/>
      <c r="CB35" s="83"/>
      <c r="CC35" s="83"/>
      <c r="CD35" s="81"/>
      <c r="CE35" s="81"/>
      <c r="CF35" s="83"/>
      <c r="CG35" s="81"/>
      <c r="CH35" s="40"/>
      <c r="CI35" s="40"/>
      <c r="CJ35" s="40"/>
      <c r="CK35" s="40"/>
      <c r="CL35" s="40"/>
      <c r="CM35" s="84">
        <v>9</v>
      </c>
      <c r="CN35" s="84">
        <v>7</v>
      </c>
      <c r="CO35" s="84">
        <v>1</v>
      </c>
      <c r="CP35" s="84">
        <v>164</v>
      </c>
      <c r="CQ35" s="70">
        <v>76</v>
      </c>
      <c r="CR35" s="376" t="s">
        <v>124</v>
      </c>
      <c r="CS35" s="321">
        <f>IF(CN35="-","-",IF(CN35-CO35=0,CP35,CP35/(CN35-CO35)))</f>
        <v>27.333333333333332</v>
      </c>
      <c r="CT35" s="40"/>
      <c r="CU35" s="88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</row>
    <row r="36" spans="1:159" s="43" customFormat="1" ht="13.5" customHeight="1" x14ac:dyDescent="0.2">
      <c r="A36" s="40"/>
      <c r="B36" s="23" t="s">
        <v>128</v>
      </c>
      <c r="C36" s="135" t="s">
        <v>257</v>
      </c>
      <c r="D36" s="376">
        <f t="shared" si="18"/>
        <v>1</v>
      </c>
      <c r="E36" s="376">
        <f>IF(COUNT(R36,U36,X36,AA36,AD36,AG36,AJ36,AM36,AP36,AS36,AV36,AY36,BB36,BE36,BH36,BK36,BN36,BQ36,BT36,BW36,BZ36,CC36,CF36)=0,"-",COUNT(R36,U36,X36,AA36,AD36,AG36,AJ36,AM36,AP36,AS36,AV36,AY36,BB36,BE36,BH36,BK36,BN36,BQ36,BT36,BW36,BZ36,CC36,CB))</f>
        <v>1</v>
      </c>
      <c r="F36" s="376">
        <f t="shared" si="19"/>
        <v>0</v>
      </c>
      <c r="G36" s="376">
        <f t="shared" si="20"/>
        <v>5</v>
      </c>
      <c r="H36" s="70">
        <f t="shared" si="21"/>
        <v>5</v>
      </c>
      <c r="I36" s="376"/>
      <c r="J36" s="71">
        <f t="shared" si="22"/>
        <v>5</v>
      </c>
      <c r="K36" s="376" t="str">
        <f t="shared" si="23"/>
        <v/>
      </c>
      <c r="L36" s="46"/>
      <c r="M36" s="72">
        <f t="shared" si="24"/>
        <v>-2</v>
      </c>
      <c r="N36" s="40"/>
      <c r="O36" s="73">
        <f t="shared" si="25"/>
        <v>4</v>
      </c>
      <c r="P36" s="74">
        <f t="shared" si="26"/>
        <v>0</v>
      </c>
      <c r="Q36" s="46"/>
      <c r="R36" s="258"/>
      <c r="S36" s="76"/>
      <c r="T36" s="80"/>
      <c r="U36" s="75"/>
      <c r="V36" s="76"/>
      <c r="W36" s="80"/>
      <c r="X36" s="258"/>
      <c r="Y36" s="76"/>
      <c r="Z36" s="80"/>
      <c r="AA36" s="75"/>
      <c r="AB36" s="76"/>
      <c r="AC36" s="80"/>
      <c r="AD36" s="75"/>
      <c r="AE36" s="76"/>
      <c r="AF36" s="80"/>
      <c r="AG36" s="75"/>
      <c r="AH36" s="76"/>
      <c r="AI36" s="80"/>
      <c r="AJ36" s="75"/>
      <c r="AK36" s="76"/>
      <c r="AL36" s="80"/>
      <c r="AM36" s="75"/>
      <c r="AN36" s="76"/>
      <c r="AO36" s="80"/>
      <c r="AP36" s="75"/>
      <c r="AQ36" s="76"/>
      <c r="AR36" s="80"/>
      <c r="AS36" s="75"/>
      <c r="AT36" s="76"/>
      <c r="AU36" s="80"/>
      <c r="AV36" s="75"/>
      <c r="AW36" s="76"/>
      <c r="AX36" s="80"/>
      <c r="AY36" s="75">
        <v>5</v>
      </c>
      <c r="AZ36" s="76"/>
      <c r="BA36" s="80"/>
      <c r="BB36" s="75"/>
      <c r="BC36" s="76"/>
      <c r="BD36" s="80"/>
      <c r="BE36" s="75"/>
      <c r="BF36" s="76"/>
      <c r="BG36" s="80"/>
      <c r="BH36" s="75"/>
      <c r="BI36" s="76"/>
      <c r="BJ36" s="80"/>
      <c r="BK36" s="75"/>
      <c r="BL36" s="76"/>
      <c r="BM36" s="80"/>
      <c r="BN36" s="75"/>
      <c r="BO36" s="76"/>
      <c r="BP36" s="80"/>
      <c r="BQ36" s="75"/>
      <c r="BR36" s="76"/>
      <c r="BS36" s="80"/>
      <c r="BT36" s="75"/>
      <c r="BU36" s="76"/>
      <c r="BV36" s="80"/>
      <c r="BW36" s="75"/>
      <c r="BX36" s="76"/>
      <c r="BY36" s="83"/>
      <c r="BZ36" s="83"/>
      <c r="CA36" s="83"/>
      <c r="CB36" s="83"/>
      <c r="CC36" s="83"/>
      <c r="CD36" s="81"/>
      <c r="CE36" s="81"/>
      <c r="CF36" s="83"/>
      <c r="CG36" s="81"/>
      <c r="CH36" s="40"/>
      <c r="CI36" s="40"/>
      <c r="CJ36" s="40"/>
      <c r="CK36" s="40"/>
      <c r="CL36" s="40"/>
      <c r="CM36" s="84">
        <v>5</v>
      </c>
      <c r="CN36" s="84">
        <v>5</v>
      </c>
      <c r="CO36" s="84">
        <v>3</v>
      </c>
      <c r="CP36" s="84">
        <v>7</v>
      </c>
      <c r="CQ36" s="70">
        <v>3</v>
      </c>
      <c r="CR36" s="376" t="s">
        <v>124</v>
      </c>
      <c r="CS36" s="321">
        <f>IF(CN36="-","-",IF(CN36-CO36=0,CP36,CP36/(CN36-CO36)))</f>
        <v>3.5</v>
      </c>
      <c r="CT36" s="40"/>
      <c r="CU36" s="74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</row>
    <row r="37" spans="1:159" s="43" customFormat="1" ht="13.5" customHeight="1" x14ac:dyDescent="0.2">
      <c r="A37" s="40"/>
      <c r="B37" s="23" t="s">
        <v>147</v>
      </c>
      <c r="C37" s="135" t="s">
        <v>271</v>
      </c>
      <c r="D37" s="376">
        <f t="shared" si="18"/>
        <v>1</v>
      </c>
      <c r="E37" s="376">
        <f>IF(COUNT(R37,U37,X37,AA37,AD37,AG37,AJ37,AM37,AP37,AS37,AV37,AY37,BB37,BE37,BH37,BK37,BN37,BQ37,BT37,BW37,BZ37,CC37,CF37)=0,"-",COUNT(R37,U37,X37,AA37,AD37,AG37,AJ37,AM37,AP37,AS37,AV37,AY37,BB37,BE37,BH37,BK37,BN37,BQ37,BT37,BW37,BZ37,CC37,CB))</f>
        <v>1</v>
      </c>
      <c r="F37" s="376">
        <f t="shared" si="19"/>
        <v>0</v>
      </c>
      <c r="G37" s="376">
        <f t="shared" si="20"/>
        <v>3</v>
      </c>
      <c r="H37" s="70">
        <f t="shared" si="21"/>
        <v>3</v>
      </c>
      <c r="I37" s="376"/>
      <c r="J37" s="71">
        <f t="shared" si="22"/>
        <v>3</v>
      </c>
      <c r="K37" s="376" t="str">
        <f t="shared" si="23"/>
        <v/>
      </c>
      <c r="L37" s="46"/>
      <c r="M37" s="72">
        <f t="shared" si="24"/>
        <v>-4</v>
      </c>
      <c r="N37" s="86"/>
      <c r="O37" s="73">
        <f t="shared" si="25"/>
        <v>37</v>
      </c>
      <c r="P37" s="74">
        <f t="shared" si="26"/>
        <v>4</v>
      </c>
      <c r="Q37" s="40"/>
      <c r="R37" s="258"/>
      <c r="S37" s="76"/>
      <c r="T37" s="79"/>
      <c r="U37" s="75"/>
      <c r="V37" s="76"/>
      <c r="W37" s="79"/>
      <c r="X37" s="258"/>
      <c r="Y37" s="76"/>
      <c r="Z37" s="79"/>
      <c r="AA37" s="75"/>
      <c r="AB37" s="76"/>
      <c r="AC37" s="80"/>
      <c r="AD37" s="75">
        <v>3</v>
      </c>
      <c r="AE37" s="76"/>
      <c r="AF37" s="78"/>
      <c r="AG37" s="75"/>
      <c r="AH37" s="76"/>
      <c r="AI37" s="80"/>
      <c r="AJ37" s="75"/>
      <c r="AK37" s="76"/>
      <c r="AL37" s="80"/>
      <c r="AM37" s="75"/>
      <c r="AN37" s="76"/>
      <c r="AO37" s="80"/>
      <c r="AP37" s="75"/>
      <c r="AQ37" s="76"/>
      <c r="AR37" s="80"/>
      <c r="AS37" s="75"/>
      <c r="AT37" s="76"/>
      <c r="AU37" s="80"/>
      <c r="AV37" s="75"/>
      <c r="AW37" s="76"/>
      <c r="AX37" s="80"/>
      <c r="AY37" s="75"/>
      <c r="AZ37" s="76"/>
      <c r="BA37" s="80"/>
      <c r="BB37" s="75"/>
      <c r="BC37" s="76"/>
      <c r="BD37" s="80"/>
      <c r="BE37" s="75"/>
      <c r="BF37" s="76"/>
      <c r="BG37" s="80"/>
      <c r="BH37" s="75"/>
      <c r="BI37" s="76"/>
      <c r="BJ37" s="80"/>
      <c r="BK37" s="75"/>
      <c r="BL37" s="76"/>
      <c r="BM37" s="80"/>
      <c r="BN37" s="75"/>
      <c r="BO37" s="76"/>
      <c r="BP37" s="80"/>
      <c r="BQ37" s="75"/>
      <c r="BR37" s="76"/>
      <c r="BS37" s="80"/>
      <c r="BT37" s="75"/>
      <c r="BU37" s="76"/>
      <c r="BV37" s="80"/>
      <c r="BW37" s="75"/>
      <c r="BX37" s="76"/>
      <c r="BY37" s="81"/>
      <c r="BZ37" s="83"/>
      <c r="CA37" s="82"/>
      <c r="CB37" s="82"/>
      <c r="CC37" s="83"/>
      <c r="CD37" s="81"/>
      <c r="CE37" s="81"/>
      <c r="CF37" s="83"/>
      <c r="CG37" s="81"/>
      <c r="CH37" s="40"/>
      <c r="CI37" s="40"/>
      <c r="CJ37" s="40"/>
      <c r="CK37" s="40"/>
      <c r="CL37" s="40"/>
      <c r="CM37" s="84">
        <v>25</v>
      </c>
      <c r="CN37" s="84">
        <v>23</v>
      </c>
      <c r="CO37" s="84">
        <v>5</v>
      </c>
      <c r="CP37" s="84">
        <v>700</v>
      </c>
      <c r="CQ37" s="70">
        <v>143</v>
      </c>
      <c r="CR37" s="376" t="s">
        <v>124</v>
      </c>
      <c r="CS37" s="321">
        <f>IF(CN37="-","-",IF(CN37-CO37=0,CP37,CP37/(CN37-CO37)))</f>
        <v>38.888888888888886</v>
      </c>
      <c r="CT37" s="40" t="s">
        <v>123</v>
      </c>
      <c r="CU37" s="74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85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</row>
    <row r="38" spans="1:159" s="43" customFormat="1" ht="13.5" customHeight="1" x14ac:dyDescent="0.2">
      <c r="A38" s="40"/>
      <c r="B38" s="23" t="s">
        <v>399</v>
      </c>
      <c r="C38" s="135" t="s">
        <v>257</v>
      </c>
      <c r="D38" s="376">
        <f t="shared" si="18"/>
        <v>1</v>
      </c>
      <c r="E38" s="376">
        <f>IF(COUNT(R38,U38,X38,AA38,AD38,AG38,AJ38,AM38,AP38,AS38,AV38,AY38,BB38,BE38,BH38,BK38,BN38,BQ38,BT38,BW38,BZ38,CC38,CF38)=0,"-",COUNT(R38,U38,X38,AA38,AD38,AG38,AJ38,AM38,AP38,AS38,AV38,AY38,BB38,BE38,BH38,BK38,BN38,BQ38,BT38,BW38,BZ38,CC38,CB))</f>
        <v>1</v>
      </c>
      <c r="F38" s="376">
        <f t="shared" si="19"/>
        <v>0</v>
      </c>
      <c r="G38" s="376">
        <f t="shared" si="20"/>
        <v>1</v>
      </c>
      <c r="H38" s="70">
        <f t="shared" si="21"/>
        <v>1</v>
      </c>
      <c r="I38" s="376"/>
      <c r="J38" s="71">
        <f t="shared" si="22"/>
        <v>1</v>
      </c>
      <c r="K38" s="376" t="str">
        <f t="shared" si="23"/>
        <v/>
      </c>
      <c r="L38" s="46"/>
      <c r="M38" s="72">
        <f t="shared" si="24"/>
        <v>-6</v>
      </c>
      <c r="N38" s="40"/>
      <c r="O38" s="73">
        <f t="shared" si="25"/>
        <v>1</v>
      </c>
      <c r="P38" s="74">
        <f t="shared" si="26"/>
        <v>0</v>
      </c>
      <c r="Q38" s="46"/>
      <c r="R38" s="258"/>
      <c r="S38" s="76"/>
      <c r="T38" s="80"/>
      <c r="U38" s="75"/>
      <c r="V38" s="76"/>
      <c r="W38" s="80"/>
      <c r="X38" s="258"/>
      <c r="Y38" s="76"/>
      <c r="Z38" s="80"/>
      <c r="AA38" s="75"/>
      <c r="AB38" s="76"/>
      <c r="AC38" s="80"/>
      <c r="AD38" s="75"/>
      <c r="AE38" s="76"/>
      <c r="AF38" s="80"/>
      <c r="AG38" s="75"/>
      <c r="AH38" s="76"/>
      <c r="AI38" s="80"/>
      <c r="AJ38" s="75"/>
      <c r="AK38" s="76"/>
      <c r="AL38" s="80"/>
      <c r="AM38" s="75"/>
      <c r="AN38" s="76"/>
      <c r="AO38" s="80"/>
      <c r="AP38" s="75"/>
      <c r="AQ38" s="76"/>
      <c r="AR38" s="80"/>
      <c r="AS38" s="75"/>
      <c r="AT38" s="76"/>
      <c r="AU38" s="80"/>
      <c r="AV38" s="75"/>
      <c r="AW38" s="76"/>
      <c r="AX38" s="80"/>
      <c r="AY38" s="75"/>
      <c r="AZ38" s="76"/>
      <c r="BA38" s="80"/>
      <c r="BB38" s="75"/>
      <c r="BC38" s="76"/>
      <c r="BD38" s="80"/>
      <c r="BE38" s="75">
        <v>1</v>
      </c>
      <c r="BF38" s="76"/>
      <c r="BG38" s="80"/>
      <c r="BH38" s="75"/>
      <c r="BI38" s="76"/>
      <c r="BJ38" s="80"/>
      <c r="BK38" s="75"/>
      <c r="BL38" s="76"/>
      <c r="BM38" s="80"/>
      <c r="BN38" s="75"/>
      <c r="BO38" s="76"/>
      <c r="BP38" s="80"/>
      <c r="BQ38" s="75"/>
      <c r="BR38" s="76"/>
      <c r="BS38" s="80"/>
      <c r="BT38" s="75"/>
      <c r="BU38" s="76"/>
      <c r="BV38" s="80"/>
      <c r="BW38" s="75"/>
      <c r="BX38" s="76"/>
      <c r="BY38" s="83"/>
      <c r="BZ38" s="83"/>
      <c r="CA38" s="83"/>
      <c r="CB38" s="83"/>
      <c r="CC38" s="83"/>
      <c r="CD38" s="81"/>
      <c r="CE38" s="81"/>
      <c r="CF38" s="83"/>
      <c r="CG38" s="81"/>
      <c r="CH38" s="40"/>
      <c r="CI38" s="40"/>
      <c r="CJ38" s="40"/>
      <c r="CK38" s="40"/>
      <c r="CL38" s="40"/>
      <c r="CM38" s="84"/>
      <c r="CN38" s="84"/>
      <c r="CO38" s="84"/>
      <c r="CP38" s="84"/>
      <c r="CQ38" s="70"/>
      <c r="CR38" s="376"/>
      <c r="CS38" s="321"/>
      <c r="CT38" s="40"/>
      <c r="CU38" s="88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</row>
    <row r="39" spans="1:159" s="43" customFormat="1" x14ac:dyDescent="0.2">
      <c r="A39" s="40"/>
      <c r="B39" s="23" t="s">
        <v>419</v>
      </c>
      <c r="C39" s="135"/>
      <c r="D39" s="69">
        <f t="shared" si="18"/>
        <v>1</v>
      </c>
      <c r="E39" s="69">
        <f>IF(COUNT(R39,U39,X39,AA39,AD39,AG39,AJ39,AM39,AP39,AS39,AV39,AY39,BB39,BE39,BH39,BK39,BN39,BQ39,BT39,BW39,BZ39,CC39,CF39)=0,"-",COUNT(R39,U39,X39,AA39,AD39,AG39,AJ39,AM39,AP39,AS39,AV39,AY39,BB39,BE39,BH39,BK39,BN39,BQ39,BT39,BW39,BZ39,CC39,CB))</f>
        <v>1</v>
      </c>
      <c r="F39" s="69">
        <f t="shared" si="19"/>
        <v>0</v>
      </c>
      <c r="G39" s="69">
        <f t="shared" si="20"/>
        <v>1</v>
      </c>
      <c r="H39" s="70">
        <f t="shared" si="21"/>
        <v>1</v>
      </c>
      <c r="I39" s="69"/>
      <c r="J39" s="71">
        <f t="shared" si="22"/>
        <v>1</v>
      </c>
      <c r="K39" s="69" t="str">
        <f t="shared" si="23"/>
        <v/>
      </c>
      <c r="L39" s="46"/>
      <c r="M39" s="72">
        <f t="shared" si="24"/>
        <v>-6</v>
      </c>
      <c r="N39" s="40"/>
      <c r="O39" s="73">
        <f t="shared" si="25"/>
        <v>1</v>
      </c>
      <c r="P39" s="74">
        <f t="shared" si="26"/>
        <v>0</v>
      </c>
      <c r="Q39" s="46"/>
      <c r="R39" s="258"/>
      <c r="S39" s="76"/>
      <c r="T39" s="80"/>
      <c r="U39" s="75"/>
      <c r="V39" s="76"/>
      <c r="W39" s="80"/>
      <c r="X39" s="258"/>
      <c r="Y39" s="76"/>
      <c r="Z39" s="80"/>
      <c r="AA39" s="75"/>
      <c r="AB39" s="76"/>
      <c r="AC39" s="80"/>
      <c r="AD39" s="75"/>
      <c r="AE39" s="76"/>
      <c r="AF39" s="80"/>
      <c r="AG39" s="75"/>
      <c r="AH39" s="76"/>
      <c r="AI39" s="80"/>
      <c r="AJ39" s="75"/>
      <c r="AK39" s="76"/>
      <c r="AL39" s="80"/>
      <c r="AM39" s="75"/>
      <c r="AN39" s="76"/>
      <c r="AO39" s="80"/>
      <c r="AP39" s="75"/>
      <c r="AQ39" s="76"/>
      <c r="AR39" s="80"/>
      <c r="AS39" s="75"/>
      <c r="AT39" s="76"/>
      <c r="AU39" s="80"/>
      <c r="AV39" s="75"/>
      <c r="AW39" s="76"/>
      <c r="AX39" s="80"/>
      <c r="AY39" s="75"/>
      <c r="AZ39" s="76"/>
      <c r="BA39" s="80"/>
      <c r="BB39" s="75"/>
      <c r="BC39" s="76"/>
      <c r="BD39" s="80"/>
      <c r="BE39" s="75"/>
      <c r="BF39" s="76"/>
      <c r="BG39" s="80"/>
      <c r="BH39" s="75"/>
      <c r="BI39" s="76"/>
      <c r="BJ39" s="80"/>
      <c r="BK39" s="75"/>
      <c r="BL39" s="76"/>
      <c r="BM39" s="80"/>
      <c r="BN39" s="75">
        <v>1</v>
      </c>
      <c r="BO39" s="76"/>
      <c r="BP39" s="80"/>
      <c r="BQ39" s="75"/>
      <c r="BR39" s="76"/>
      <c r="BS39" s="80"/>
      <c r="BT39" s="75"/>
      <c r="BU39" s="76"/>
      <c r="BV39" s="80"/>
      <c r="BW39" s="75"/>
      <c r="BX39" s="76"/>
      <c r="BY39" s="83"/>
      <c r="BZ39" s="83"/>
      <c r="CA39" s="83"/>
      <c r="CB39" s="83"/>
      <c r="CC39" s="83"/>
      <c r="CD39" s="81"/>
      <c r="CE39" s="81"/>
      <c r="CF39" s="83"/>
      <c r="CG39" s="81"/>
      <c r="CH39" s="40"/>
      <c r="CI39" s="40"/>
      <c r="CJ39" s="40"/>
      <c r="CK39" s="40"/>
      <c r="CL39" s="40"/>
      <c r="CM39" s="84"/>
      <c r="CN39" s="84"/>
      <c r="CO39" s="84"/>
      <c r="CP39" s="84"/>
      <c r="CQ39" s="70"/>
      <c r="CR39" s="69"/>
      <c r="CS39" s="321"/>
      <c r="CT39" s="40"/>
      <c r="CU39" s="88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</row>
    <row r="40" spans="1:159" s="43" customFormat="1" x14ac:dyDescent="0.2">
      <c r="A40" s="40"/>
      <c r="B40" s="23" t="s">
        <v>268</v>
      </c>
      <c r="C40" s="135" t="s">
        <v>261</v>
      </c>
      <c r="D40" s="69">
        <f t="shared" si="18"/>
        <v>2</v>
      </c>
      <c r="E40" s="69">
        <f>IF(COUNT(R40,U40,X40,AA40,AD40,AG40,AJ40,AM40,AP40,AS40,AV40,AY40,BB40,BE40,BH40,BK40,BN40,BQ40,BT40,BW40,BZ40,CC40,CF40)=0,"-",COUNT(R40,U40,X40,AA40,AD40,AG40,AJ40,AM40,AP40,AS40,AV40,AY40,BB40,BE40,BH40,BK40,BN40,BQ40,BT40,BW40,BZ40,CC40,CB))</f>
        <v>1</v>
      </c>
      <c r="F40" s="69">
        <f t="shared" si="19"/>
        <v>0</v>
      </c>
      <c r="G40" s="69">
        <f t="shared" si="20"/>
        <v>0</v>
      </c>
      <c r="H40" s="70">
        <f t="shared" si="21"/>
        <v>0</v>
      </c>
      <c r="I40" s="69"/>
      <c r="J40" s="71">
        <f t="shared" si="22"/>
        <v>0</v>
      </c>
      <c r="K40" s="69" t="str">
        <f t="shared" si="23"/>
        <v/>
      </c>
      <c r="L40" s="46"/>
      <c r="M40" s="72">
        <f t="shared" si="24"/>
        <v>-7</v>
      </c>
      <c r="N40" s="40"/>
      <c r="O40" s="73">
        <f t="shared" si="25"/>
        <v>0.5</v>
      </c>
      <c r="P40" s="74">
        <f t="shared" si="26"/>
        <v>0</v>
      </c>
      <c r="Q40" s="46"/>
      <c r="R40" s="258"/>
      <c r="S40" s="76"/>
      <c r="T40" s="79"/>
      <c r="U40" s="75"/>
      <c r="V40" s="76"/>
      <c r="W40" s="79"/>
      <c r="X40" s="258" t="s">
        <v>267</v>
      </c>
      <c r="Y40" s="76"/>
      <c r="Z40" s="79"/>
      <c r="AA40" s="75"/>
      <c r="AB40" s="76"/>
      <c r="AC40" s="80"/>
      <c r="AD40" s="75">
        <v>0</v>
      </c>
      <c r="AE40" s="76"/>
      <c r="AF40" s="78"/>
      <c r="AG40" s="75"/>
      <c r="AH40" s="76"/>
      <c r="AI40" s="80"/>
      <c r="AJ40" s="75"/>
      <c r="AK40" s="76"/>
      <c r="AL40" s="80"/>
      <c r="AM40" s="75"/>
      <c r="AN40" s="76"/>
      <c r="AO40" s="80"/>
      <c r="AP40" s="75"/>
      <c r="AQ40" s="76"/>
      <c r="AR40" s="80"/>
      <c r="AS40" s="75"/>
      <c r="AT40" s="76"/>
      <c r="AU40" s="80"/>
      <c r="AV40" s="75"/>
      <c r="AW40" s="76"/>
      <c r="AX40" s="80"/>
      <c r="AY40" s="75"/>
      <c r="AZ40" s="76"/>
      <c r="BA40" s="80"/>
      <c r="BB40" s="75"/>
      <c r="BC40" s="76"/>
      <c r="BD40" s="80"/>
      <c r="BE40" s="75"/>
      <c r="BF40" s="76"/>
      <c r="BG40" s="80"/>
      <c r="BH40" s="75"/>
      <c r="BI40" s="76"/>
      <c r="BJ40" s="80"/>
      <c r="BK40" s="75"/>
      <c r="BL40" s="76"/>
      <c r="BM40" s="80"/>
      <c r="BN40" s="75"/>
      <c r="BO40" s="76"/>
      <c r="BP40" s="80"/>
      <c r="BQ40" s="75"/>
      <c r="BR40" s="76"/>
      <c r="BS40" s="80"/>
      <c r="BT40" s="75"/>
      <c r="BU40" s="76"/>
      <c r="BV40" s="80"/>
      <c r="BW40" s="75"/>
      <c r="BX40" s="76"/>
      <c r="BY40" s="81"/>
      <c r="BZ40" s="83"/>
      <c r="CA40" s="82"/>
      <c r="CB40" s="82"/>
      <c r="CC40" s="83"/>
      <c r="CD40" s="81"/>
      <c r="CE40" s="81"/>
      <c r="CF40" s="83"/>
      <c r="CG40" s="81"/>
      <c r="CH40" s="40"/>
      <c r="CI40" s="40"/>
      <c r="CJ40" s="40"/>
      <c r="CK40" s="40"/>
      <c r="CL40" s="40"/>
      <c r="CM40" s="84">
        <v>3</v>
      </c>
      <c r="CN40" s="84">
        <v>3</v>
      </c>
      <c r="CO40" s="84">
        <v>0</v>
      </c>
      <c r="CP40" s="84">
        <v>2</v>
      </c>
      <c r="CQ40" s="70">
        <v>1</v>
      </c>
      <c r="CR40" s="69"/>
      <c r="CS40" s="321">
        <f>IF(CN40="-","-",IF(CN40-CO40=0,CP40,CP40/(CN40-CO40)))</f>
        <v>0.66666666666666663</v>
      </c>
      <c r="CT40" s="40"/>
      <c r="CU40" s="88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85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</row>
    <row r="41" spans="1:159" s="43" customFormat="1" ht="13.5" customHeight="1" x14ac:dyDescent="0.2">
      <c r="A41" s="40"/>
      <c r="B41" s="23" t="s">
        <v>414</v>
      </c>
      <c r="C41" s="135" t="s">
        <v>257</v>
      </c>
      <c r="D41" s="69">
        <f t="shared" si="18"/>
        <v>1</v>
      </c>
      <c r="E41" s="69" t="str">
        <f>IF(COUNT(R41,U41,X41,AA41,AD41,AG41,AJ41,AM41,AP41,AS41,AV41,AY41,BB41,BE41,BH41,BK41,BN41,BQ41,BT41,BW41,BZ41,CC41,CF41)=0,"-",COUNT(R41,U41,X41,AA41,AD41,AG41,AJ41,AM41,AP41,AS41,AV41,AY41,BB41,BE41,BH41,BK41,BN41,BQ41,BT41,BW41,BZ41,CC41,CB))</f>
        <v>-</v>
      </c>
      <c r="F41" s="69" t="str">
        <f t="shared" si="19"/>
        <v>-</v>
      </c>
      <c r="G41" s="69" t="str">
        <f t="shared" si="20"/>
        <v>-</v>
      </c>
      <c r="H41" s="70" t="str">
        <f t="shared" si="21"/>
        <v>-</v>
      </c>
      <c r="I41" s="69"/>
      <c r="J41" s="71" t="str">
        <f t="shared" si="22"/>
        <v>-</v>
      </c>
      <c r="K41" s="69" t="e">
        <f t="shared" si="23"/>
        <v>#VALUE!</v>
      </c>
      <c r="L41" s="46"/>
      <c r="M41" s="72" t="str">
        <f t="shared" si="24"/>
        <v>-</v>
      </c>
      <c r="N41" s="40"/>
      <c r="O41" s="73" t="str">
        <f t="shared" si="25"/>
        <v>-</v>
      </c>
      <c r="P41" s="74">
        <f t="shared" si="26"/>
        <v>0</v>
      </c>
      <c r="Q41" s="46"/>
      <c r="R41" s="258"/>
      <c r="S41" s="76"/>
      <c r="T41" s="242"/>
      <c r="U41" s="75"/>
      <c r="V41" s="76"/>
      <c r="W41" s="80"/>
      <c r="X41" s="258"/>
      <c r="Y41" s="76"/>
      <c r="Z41" s="80"/>
      <c r="AA41" s="75"/>
      <c r="AB41" s="76"/>
      <c r="AC41" s="80"/>
      <c r="AD41" s="75"/>
      <c r="AE41" s="76"/>
      <c r="AF41" s="80"/>
      <c r="AG41" s="75"/>
      <c r="AH41" s="76"/>
      <c r="AI41" s="80"/>
      <c r="AJ41" s="75"/>
      <c r="AK41" s="76"/>
      <c r="AL41" s="80"/>
      <c r="AM41" s="75"/>
      <c r="AN41" s="76"/>
      <c r="AO41" s="80"/>
      <c r="AP41" s="75"/>
      <c r="AQ41" s="76"/>
      <c r="AR41" s="80"/>
      <c r="AS41" s="75"/>
      <c r="AT41" s="76"/>
      <c r="AU41" s="80"/>
      <c r="AV41" s="75"/>
      <c r="AW41" s="76"/>
      <c r="AX41" s="80"/>
      <c r="AY41" s="75"/>
      <c r="AZ41" s="76"/>
      <c r="BA41" s="80"/>
      <c r="BB41" s="75"/>
      <c r="BC41" s="76"/>
      <c r="BD41" s="80"/>
      <c r="BE41" s="75"/>
      <c r="BF41" s="76"/>
      <c r="BG41" s="80"/>
      <c r="BH41" s="75" t="s">
        <v>267</v>
      </c>
      <c r="BI41" s="76"/>
      <c r="BJ41" s="80"/>
      <c r="BK41" s="75"/>
      <c r="BL41" s="76"/>
      <c r="BM41" s="80"/>
      <c r="BN41" s="75"/>
      <c r="BO41" s="76"/>
      <c r="BP41" s="80"/>
      <c r="BQ41" s="75"/>
      <c r="BR41" s="76"/>
      <c r="BS41" s="80"/>
      <c r="BT41" s="75"/>
      <c r="BU41" s="76"/>
      <c r="BV41" s="80"/>
      <c r="BW41" s="75"/>
      <c r="BX41" s="76"/>
      <c r="BY41" s="83"/>
      <c r="BZ41" s="83"/>
      <c r="CA41" s="83"/>
      <c r="CB41" s="83"/>
      <c r="CC41" s="83"/>
      <c r="CD41" s="81"/>
      <c r="CE41" s="81"/>
      <c r="CF41" s="83"/>
      <c r="CG41" s="81"/>
      <c r="CH41" s="40"/>
      <c r="CI41" s="40"/>
      <c r="CJ41" s="40"/>
      <c r="CK41" s="40"/>
      <c r="CL41" s="40"/>
      <c r="CM41" s="84"/>
      <c r="CN41" s="84"/>
      <c r="CO41" s="84"/>
      <c r="CP41" s="84"/>
      <c r="CQ41" s="70"/>
      <c r="CR41" s="69"/>
      <c r="CS41" s="321"/>
      <c r="CT41" s="40"/>
      <c r="CU41" s="88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</row>
    <row r="42" spans="1:159" s="43" customFormat="1" ht="13.5" customHeight="1" x14ac:dyDescent="0.2">
      <c r="A42" s="40"/>
      <c r="B42" s="23" t="s">
        <v>420</v>
      </c>
      <c r="C42" s="135"/>
      <c r="D42" s="69">
        <f t="shared" si="18"/>
        <v>1</v>
      </c>
      <c r="E42" s="69" t="str">
        <f>IF(COUNT(R42,U42,X42,AA42,AD42,AG42,AJ42,AM42,AP42,AS42,AV42,AY42,BB42,BE42,BH42,BK42,BN42,BQ42,BT42,BW42,BZ42,CC42,CF42)=0,"-",COUNT(R42,U42,X42,AA42,AD42,AG42,AJ42,AM42,AP42,AS42,AV42,AY42,BB42,BE42,BH42,BK42,BN42,BQ42,BT42,BW42,BZ42,CC42,CB))</f>
        <v>-</v>
      </c>
      <c r="F42" s="69" t="str">
        <f t="shared" si="19"/>
        <v>-</v>
      </c>
      <c r="G42" s="69" t="str">
        <f t="shared" si="20"/>
        <v>-</v>
      </c>
      <c r="H42" s="70" t="str">
        <f t="shared" si="21"/>
        <v>-</v>
      </c>
      <c r="I42" s="69"/>
      <c r="J42" s="71" t="str">
        <f t="shared" si="22"/>
        <v>-</v>
      </c>
      <c r="K42" s="69" t="e">
        <f t="shared" si="23"/>
        <v>#VALUE!</v>
      </c>
      <c r="L42" s="46"/>
      <c r="M42" s="72" t="str">
        <f t="shared" si="24"/>
        <v>-</v>
      </c>
      <c r="N42" s="40"/>
      <c r="O42" s="73" t="str">
        <f t="shared" si="25"/>
        <v>-</v>
      </c>
      <c r="P42" s="74">
        <f t="shared" si="26"/>
        <v>0</v>
      </c>
      <c r="Q42" s="46"/>
      <c r="R42" s="258"/>
      <c r="S42" s="76"/>
      <c r="T42" s="80"/>
      <c r="U42" s="75"/>
      <c r="V42" s="76"/>
      <c r="W42" s="80"/>
      <c r="X42" s="258"/>
      <c r="Y42" s="76"/>
      <c r="Z42" s="80"/>
      <c r="AA42" s="75"/>
      <c r="AB42" s="76"/>
      <c r="AC42" s="80"/>
      <c r="AD42" s="75"/>
      <c r="AE42" s="76"/>
      <c r="AF42" s="80"/>
      <c r="AG42" s="75"/>
      <c r="AH42" s="76"/>
      <c r="AI42" s="80"/>
      <c r="AJ42" s="75"/>
      <c r="AK42" s="76"/>
      <c r="AL42" s="80"/>
      <c r="AM42" s="75"/>
      <c r="AN42" s="76"/>
      <c r="AO42" s="80"/>
      <c r="AP42" s="75"/>
      <c r="AQ42" s="76"/>
      <c r="AR42" s="80"/>
      <c r="AS42" s="75"/>
      <c r="AT42" s="76"/>
      <c r="AU42" s="80"/>
      <c r="AV42" s="75"/>
      <c r="AW42" s="76"/>
      <c r="AX42" s="80"/>
      <c r="AY42" s="75"/>
      <c r="AZ42" s="76"/>
      <c r="BA42" s="80"/>
      <c r="BB42" s="75"/>
      <c r="BC42" s="76"/>
      <c r="BD42" s="80"/>
      <c r="BE42" s="75"/>
      <c r="BF42" s="76"/>
      <c r="BG42" s="80"/>
      <c r="BH42" s="75"/>
      <c r="BI42" s="76"/>
      <c r="BJ42" s="80"/>
      <c r="BK42" s="75"/>
      <c r="BL42" s="76"/>
      <c r="BM42" s="80"/>
      <c r="BN42" s="75" t="s">
        <v>267</v>
      </c>
      <c r="BO42" s="76"/>
      <c r="BP42" s="80"/>
      <c r="BQ42" s="75"/>
      <c r="BR42" s="76"/>
      <c r="BS42" s="80"/>
      <c r="BT42" s="75"/>
      <c r="BU42" s="76"/>
      <c r="BV42" s="80"/>
      <c r="BW42" s="75"/>
      <c r="BX42" s="76"/>
      <c r="BY42" s="83"/>
      <c r="BZ42" s="83"/>
      <c r="CA42" s="83"/>
      <c r="CB42" s="83"/>
      <c r="CC42" s="83"/>
      <c r="CD42" s="81"/>
      <c r="CE42" s="81"/>
      <c r="CF42" s="83"/>
      <c r="CG42" s="81"/>
      <c r="CH42" s="40"/>
      <c r="CI42" s="40"/>
      <c r="CJ42" s="40"/>
      <c r="CK42" s="40"/>
      <c r="CL42" s="40"/>
      <c r="CM42" s="84"/>
      <c r="CN42" s="84"/>
      <c r="CO42" s="84"/>
      <c r="CP42" s="84"/>
      <c r="CQ42" s="70"/>
      <c r="CR42" s="69"/>
      <c r="CS42" s="321"/>
      <c r="CT42" s="40"/>
      <c r="CU42" s="88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</row>
    <row r="43" spans="1:159" s="43" customFormat="1" ht="13.5" customHeight="1" x14ac:dyDescent="0.2">
      <c r="A43" s="40"/>
      <c r="B43" s="23" t="s">
        <v>361</v>
      </c>
      <c r="C43" s="135" t="s">
        <v>262</v>
      </c>
      <c r="D43" s="69">
        <f t="shared" si="18"/>
        <v>1</v>
      </c>
      <c r="E43" s="69" t="str">
        <f>IF(COUNT(R43,U43,X43,AA43,AD43,AG43,AJ43,AM43,AP43,AS43,AV43,AY43,BB43,BE43,BH43,BK43,BN43,BQ43,BT43,BW43,BZ43,CC43,CF43)=0,"-",COUNT(R43,U43,X43,AA43,AD43,AG43,AJ43,AM43,AP43,AS43,AV43,AY43,BB43,BE43,BH43,BK43,BN43,BQ43,BT43,BW43,BZ43,CC43,CB))</f>
        <v>-</v>
      </c>
      <c r="F43" s="69" t="str">
        <f t="shared" si="19"/>
        <v>-</v>
      </c>
      <c r="G43" s="69" t="str">
        <f t="shared" si="20"/>
        <v>-</v>
      </c>
      <c r="H43" s="70" t="str">
        <f t="shared" si="21"/>
        <v>-</v>
      </c>
      <c r="I43" s="69"/>
      <c r="J43" s="71" t="str">
        <f t="shared" si="22"/>
        <v>-</v>
      </c>
      <c r="K43" s="69" t="e">
        <f t="shared" si="23"/>
        <v>#VALUE!</v>
      </c>
      <c r="L43" s="46"/>
      <c r="M43" s="72" t="str">
        <f t="shared" si="24"/>
        <v>-</v>
      </c>
      <c r="N43" s="40"/>
      <c r="O43" s="73" t="str">
        <f t="shared" si="25"/>
        <v>-</v>
      </c>
      <c r="P43" s="74">
        <f t="shared" si="26"/>
        <v>0</v>
      </c>
      <c r="Q43" s="40"/>
      <c r="R43" s="258"/>
      <c r="S43" s="76"/>
      <c r="T43" s="79"/>
      <c r="U43" s="75"/>
      <c r="V43" s="76"/>
      <c r="W43" s="79"/>
      <c r="X43" s="258"/>
      <c r="Y43" s="76"/>
      <c r="Z43" s="79"/>
      <c r="AA43" s="75"/>
      <c r="AB43" s="76"/>
      <c r="AC43" s="80"/>
      <c r="AD43" s="75"/>
      <c r="AE43" s="76"/>
      <c r="AF43" s="78"/>
      <c r="AG43" s="75"/>
      <c r="AH43" s="76"/>
      <c r="AI43" s="80"/>
      <c r="AJ43" s="75"/>
      <c r="AK43" s="76"/>
      <c r="AL43" s="80"/>
      <c r="AM43" s="75"/>
      <c r="AN43" s="76"/>
      <c r="AO43" s="80"/>
      <c r="AP43" s="75"/>
      <c r="AQ43" s="76"/>
      <c r="AR43" s="80"/>
      <c r="AS43" s="75" t="s">
        <v>267</v>
      </c>
      <c r="AT43" s="76"/>
      <c r="AU43" s="80"/>
      <c r="AV43" s="75"/>
      <c r="AW43" s="76"/>
      <c r="AX43" s="80"/>
      <c r="AY43" s="75"/>
      <c r="AZ43" s="76"/>
      <c r="BA43" s="80"/>
      <c r="BB43" s="75"/>
      <c r="BC43" s="76"/>
      <c r="BD43" s="80"/>
      <c r="BE43" s="75"/>
      <c r="BF43" s="76"/>
      <c r="BG43" s="80"/>
      <c r="BH43" s="75"/>
      <c r="BI43" s="76"/>
      <c r="BJ43" s="80"/>
      <c r="BK43" s="75"/>
      <c r="BL43" s="76"/>
      <c r="BM43" s="80"/>
      <c r="BN43" s="75"/>
      <c r="BO43" s="76"/>
      <c r="BP43" s="80"/>
      <c r="BQ43" s="75"/>
      <c r="BR43" s="76"/>
      <c r="BS43" s="80"/>
      <c r="BT43" s="75"/>
      <c r="BU43" s="76"/>
      <c r="BV43" s="80"/>
      <c r="BW43" s="75"/>
      <c r="BX43" s="76"/>
      <c r="BY43" s="81"/>
      <c r="BZ43" s="83"/>
      <c r="CA43" s="82"/>
      <c r="CB43" s="82"/>
      <c r="CC43" s="83"/>
      <c r="CD43" s="81"/>
      <c r="CE43" s="81"/>
      <c r="CF43" s="83"/>
      <c r="CG43" s="81"/>
      <c r="CH43" s="40"/>
      <c r="CI43" s="40"/>
      <c r="CJ43" s="40"/>
      <c r="CK43" s="40"/>
      <c r="CL43" s="40"/>
      <c r="CM43" s="84"/>
      <c r="CN43" s="84"/>
      <c r="CO43" s="84"/>
      <c r="CP43" s="84"/>
      <c r="CQ43" s="70"/>
      <c r="CR43" s="69"/>
      <c r="CS43" s="321"/>
      <c r="CT43" s="40"/>
      <c r="CU43" s="88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85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</row>
    <row r="44" spans="1:159" s="43" customFormat="1" ht="13.5" customHeight="1" x14ac:dyDescent="0.2">
      <c r="A44" s="40"/>
      <c r="B44" s="89"/>
      <c r="C44" s="89"/>
      <c r="D44" s="90"/>
      <c r="E44" s="90"/>
      <c r="F44" s="90"/>
      <c r="G44" s="90"/>
      <c r="H44" s="90"/>
      <c r="I44" s="90"/>
      <c r="J44" s="90"/>
      <c r="K44" s="90"/>
      <c r="L44" s="91"/>
      <c r="M44" s="90"/>
      <c r="N44" s="92"/>
      <c r="O44" s="93"/>
      <c r="P44" s="93"/>
      <c r="Q44" s="40"/>
      <c r="R44" s="380">
        <f>COUNTA(R6:R43)</f>
        <v>11</v>
      </c>
      <c r="S44" s="94"/>
      <c r="T44" s="15"/>
      <c r="U44" s="380">
        <f>COUNTA(U6:U43)</f>
        <v>11</v>
      </c>
      <c r="V44" s="93"/>
      <c r="W44" s="95"/>
      <c r="X44" s="380">
        <f>COUNTA(X6:X43)</f>
        <v>11</v>
      </c>
      <c r="Y44" s="94"/>
      <c r="Z44" s="15"/>
      <c r="AA44" s="380">
        <f>COUNTA(AA6:AA43)</f>
        <v>11</v>
      </c>
      <c r="AB44" s="93"/>
      <c r="AC44" s="95"/>
      <c r="AD44" s="380">
        <f>COUNTA(AD6:AD43)</f>
        <v>11</v>
      </c>
      <c r="AE44" s="94"/>
      <c r="AF44" s="15"/>
      <c r="AG44" s="380">
        <f>COUNTA(AG6:AG43)</f>
        <v>11</v>
      </c>
      <c r="AH44" s="93"/>
      <c r="AI44" s="95"/>
      <c r="AJ44" s="380">
        <f>COUNTA(AJ6:AJ43)</f>
        <v>11</v>
      </c>
      <c r="AK44" s="94"/>
      <c r="AL44" s="15"/>
      <c r="AM44" s="380">
        <f>COUNTA(AM6:AM43)</f>
        <v>0</v>
      </c>
      <c r="AN44" s="93"/>
      <c r="AO44" s="15"/>
      <c r="AP44" s="380">
        <f>COUNTA(AP6:AP43)</f>
        <v>11</v>
      </c>
      <c r="AQ44" s="93"/>
      <c r="AR44" s="15"/>
      <c r="AS44" s="380">
        <f>COUNTA(AS6:AS43)</f>
        <v>11</v>
      </c>
      <c r="AT44" s="93"/>
      <c r="AU44" s="15"/>
      <c r="AV44" s="380">
        <f>COUNTA(AV6:AV43)</f>
        <v>11</v>
      </c>
      <c r="AW44" s="93"/>
      <c r="AX44" s="96"/>
      <c r="AY44" s="380">
        <f>COUNTA(AY6:AY43)</f>
        <v>11</v>
      </c>
      <c r="AZ44" s="97"/>
      <c r="BA44" s="96"/>
      <c r="BB44" s="380">
        <f>COUNTA(BB6:BB43)</f>
        <v>11</v>
      </c>
      <c r="BC44" s="97"/>
      <c r="BD44" s="92"/>
      <c r="BE44" s="380">
        <f>COUNTA(BE6:BE43)</f>
        <v>11</v>
      </c>
      <c r="BF44" s="93"/>
      <c r="BG44" s="40"/>
      <c r="BH44" s="380">
        <f>COUNTA(BH6:BH43)</f>
        <v>11</v>
      </c>
      <c r="BI44" s="93"/>
      <c r="BJ44" s="40"/>
      <c r="BK44" s="380">
        <f>COUNTA(BK6:BK43)</f>
        <v>11</v>
      </c>
      <c r="BL44" s="93"/>
      <c r="BM44" s="40"/>
      <c r="BN44" s="380">
        <f>COUNTA(BN6:BN43)</f>
        <v>10</v>
      </c>
      <c r="BO44" s="93"/>
      <c r="BP44" s="40"/>
      <c r="BQ44" s="380">
        <f>COUNTA(BQ6:BQ43)</f>
        <v>11</v>
      </c>
      <c r="BR44" s="93"/>
      <c r="BS44" s="40"/>
      <c r="BT44" s="380">
        <f>COUNTA(BT6:BT43)</f>
        <v>11</v>
      </c>
      <c r="BU44" s="93"/>
      <c r="BV44" s="40"/>
      <c r="BW44" s="380">
        <f>COUNTA(BW6:BW43)</f>
        <v>11</v>
      </c>
      <c r="BX44" s="93"/>
      <c r="BY44" s="15"/>
      <c r="BZ44" s="15"/>
      <c r="CA44" s="15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93"/>
      <c r="CN44" s="93"/>
      <c r="CO44" s="93"/>
      <c r="CP44" s="93"/>
      <c r="CQ44" s="93"/>
      <c r="CR44" s="93"/>
      <c r="CS44" s="93"/>
      <c r="CT44" s="40"/>
      <c r="CU44" s="93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</row>
    <row r="45" spans="1:159" s="43" customFormat="1" ht="13.5" customHeight="1" x14ac:dyDescent="0.2">
      <c r="A45" s="40"/>
      <c r="B45" s="447" t="s">
        <v>52</v>
      </c>
      <c r="C45" s="447"/>
      <c r="D45" s="447"/>
      <c r="E45" s="447"/>
      <c r="F45" s="447"/>
      <c r="G45" s="447"/>
      <c r="H45" s="447"/>
      <c r="I45" s="447"/>
      <c r="J45" s="447"/>
      <c r="K45" s="447"/>
      <c r="L45" s="447"/>
      <c r="M45" s="447"/>
      <c r="N45" s="447"/>
      <c r="O45" s="447"/>
      <c r="P45" s="83"/>
      <c r="Q45" s="81"/>
      <c r="R45" s="91"/>
      <c r="S45" s="83"/>
      <c r="T45" s="91"/>
      <c r="U45" s="91"/>
      <c r="V45" s="83"/>
      <c r="W45" s="81"/>
      <c r="X45" s="91"/>
      <c r="Y45" s="83"/>
      <c r="Z45" s="81"/>
      <c r="AA45" s="91"/>
      <c r="AB45" s="83"/>
      <c r="AC45" s="81"/>
      <c r="AD45" s="91"/>
      <c r="AE45" s="83"/>
      <c r="AF45" s="81"/>
      <c r="AG45" s="91"/>
      <c r="AH45" s="83"/>
      <c r="AI45" s="81"/>
      <c r="AJ45" s="91"/>
      <c r="AK45" s="83"/>
      <c r="AL45" s="81"/>
      <c r="AM45" s="91"/>
      <c r="AN45" s="99"/>
      <c r="AO45" s="99"/>
      <c r="AP45" s="91"/>
      <c r="AQ45" s="91"/>
      <c r="AR45" s="91"/>
      <c r="AS45" s="91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40"/>
      <c r="BL45" s="40"/>
      <c r="BM45" s="40"/>
      <c r="BN45" s="15"/>
      <c r="BO45" s="15"/>
      <c r="BP45" s="40"/>
      <c r="BQ45" s="40"/>
      <c r="BR45" s="40"/>
      <c r="BS45" s="40"/>
      <c r="BT45" s="40"/>
      <c r="BU45" s="40"/>
      <c r="BV45" s="40"/>
      <c r="BW45" s="15"/>
      <c r="BX45" s="15"/>
      <c r="BY45" s="15"/>
      <c r="BZ45" s="15"/>
      <c r="CA45" s="15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</row>
    <row r="46" spans="1:159" s="43" customFormat="1" ht="13.5" customHeight="1" x14ac:dyDescent="0.2">
      <c r="A46" s="40"/>
      <c r="B46" s="442" t="s">
        <v>53</v>
      </c>
      <c r="C46" s="442"/>
      <c r="D46" s="442"/>
      <c r="E46" s="442"/>
      <c r="F46" s="442"/>
      <c r="G46" s="442"/>
      <c r="H46" s="442"/>
      <c r="I46" s="442"/>
      <c r="J46" s="442"/>
      <c r="K46" s="451"/>
      <c r="L46" s="451"/>
      <c r="M46" s="451"/>
      <c r="N46" s="451"/>
      <c r="O46" s="451"/>
      <c r="P46" s="83"/>
      <c r="Q46" s="81"/>
      <c r="R46" s="91"/>
      <c r="S46" s="83"/>
      <c r="T46" s="91"/>
      <c r="U46" s="91"/>
      <c r="V46" s="83"/>
      <c r="W46" s="81"/>
      <c r="X46" s="91"/>
      <c r="Y46" s="83"/>
      <c r="Z46" s="81"/>
      <c r="AA46" s="91"/>
      <c r="AB46" s="83"/>
      <c r="AC46" s="81"/>
      <c r="AD46" s="91"/>
      <c r="AE46" s="83"/>
      <c r="AF46" s="81"/>
      <c r="AG46" s="91"/>
      <c r="AH46" s="83"/>
      <c r="AI46" s="81"/>
      <c r="AJ46" s="91"/>
      <c r="AK46" s="83"/>
      <c r="AL46" s="81"/>
      <c r="AM46" s="91"/>
      <c r="AN46" s="101"/>
      <c r="AO46" s="101"/>
      <c r="AP46" s="102"/>
      <c r="AQ46" s="102"/>
      <c r="AR46" s="102"/>
      <c r="AS46" s="102"/>
      <c r="AT46" s="40"/>
      <c r="AU46" s="40"/>
      <c r="AV46" s="40"/>
      <c r="AW46" s="40"/>
      <c r="AX46" s="40"/>
      <c r="AY46" s="40"/>
      <c r="AZ46" s="15"/>
      <c r="BA46" s="15"/>
      <c r="BB46" s="15"/>
      <c r="BC46" s="15"/>
      <c r="BD46" s="15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15"/>
      <c r="BX46" s="15"/>
      <c r="BY46" s="15"/>
      <c r="BZ46" s="15"/>
      <c r="CA46" s="15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</row>
    <row r="47" spans="1:159" s="43" customFormat="1" ht="13.5" customHeight="1" x14ac:dyDescent="0.2">
      <c r="A47" s="40"/>
      <c r="B47" s="442" t="s">
        <v>119</v>
      </c>
      <c r="C47" s="442"/>
      <c r="D47" s="442"/>
      <c r="E47" s="442"/>
      <c r="F47" s="442"/>
      <c r="G47" s="442"/>
      <c r="H47" s="442"/>
      <c r="I47" s="442"/>
      <c r="J47" s="442"/>
      <c r="K47" s="451"/>
      <c r="L47" s="451"/>
      <c r="M47" s="451"/>
      <c r="N47" s="451"/>
      <c r="O47" s="451"/>
      <c r="P47" s="83"/>
      <c r="Q47" s="81"/>
      <c r="R47" s="91"/>
      <c r="S47" s="83"/>
      <c r="T47" s="91"/>
      <c r="U47" s="91"/>
      <c r="V47" s="83"/>
      <c r="W47" s="81"/>
      <c r="X47" s="91"/>
      <c r="Y47" s="83"/>
      <c r="Z47" s="81"/>
      <c r="AA47" s="91"/>
      <c r="AB47" s="83"/>
      <c r="AC47" s="81"/>
      <c r="AD47" s="91"/>
      <c r="AE47" s="83"/>
      <c r="AF47" s="81"/>
      <c r="AG47" s="91"/>
      <c r="AH47" s="83"/>
      <c r="AI47" s="81"/>
      <c r="AJ47" s="91"/>
      <c r="AK47" s="83"/>
      <c r="AL47" s="81"/>
      <c r="AM47" s="91"/>
      <c r="AN47" s="101"/>
      <c r="AO47" s="101"/>
      <c r="AP47" s="102"/>
      <c r="AQ47" s="102"/>
      <c r="AR47" s="102"/>
      <c r="AS47" s="102"/>
      <c r="AT47" s="40"/>
      <c r="AU47" s="40"/>
      <c r="AV47" s="40"/>
      <c r="AW47" s="40"/>
      <c r="AX47" s="40"/>
      <c r="AY47" s="40"/>
      <c r="AZ47" s="15"/>
      <c r="BA47" s="15"/>
      <c r="BB47" s="15"/>
      <c r="BC47" s="15"/>
      <c r="BD47" s="15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15"/>
      <c r="BX47" s="15"/>
      <c r="BY47" s="15"/>
      <c r="BZ47" s="15"/>
      <c r="CA47" s="15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</row>
    <row r="48" spans="1:159" s="43" customFormat="1" ht="13.5" customHeight="1" x14ac:dyDescent="0.2">
      <c r="A48" s="40"/>
      <c r="B48" s="442" t="s">
        <v>54</v>
      </c>
      <c r="C48" s="442"/>
      <c r="D48" s="442"/>
      <c r="E48" s="442"/>
      <c r="F48" s="442"/>
      <c r="G48" s="442"/>
      <c r="H48" s="442"/>
      <c r="I48" s="442"/>
      <c r="J48" s="442"/>
      <c r="K48" s="442"/>
      <c r="L48" s="442"/>
      <c r="M48" s="442"/>
      <c r="N48" s="442"/>
      <c r="O48" s="442"/>
      <c r="P48" s="104"/>
      <c r="Q48" s="104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102"/>
      <c r="AF48" s="102"/>
      <c r="AG48" s="91"/>
      <c r="AH48" s="102"/>
      <c r="AI48" s="102"/>
      <c r="AJ48" s="91"/>
      <c r="AK48" s="102"/>
      <c r="AL48" s="102"/>
      <c r="AM48" s="91"/>
      <c r="AN48" s="101"/>
      <c r="AO48" s="101"/>
      <c r="AP48" s="102"/>
      <c r="AQ48" s="102"/>
      <c r="AR48" s="102"/>
      <c r="AS48" s="102"/>
      <c r="AT48" s="40"/>
      <c r="AU48" s="40"/>
      <c r="AV48" s="40"/>
      <c r="AW48" s="40"/>
      <c r="AX48" s="40"/>
      <c r="AY48" s="40"/>
      <c r="AZ48" s="15"/>
      <c r="BA48" s="15"/>
      <c r="BB48" s="15"/>
      <c r="BC48" s="15"/>
      <c r="BD48" s="15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15"/>
      <c r="BX48" s="15"/>
      <c r="BY48" s="15"/>
      <c r="BZ48" s="15"/>
      <c r="CA48" s="15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</row>
    <row r="49" spans="1:159" s="43" customFormat="1" ht="13.5" customHeight="1" x14ac:dyDescent="0.2">
      <c r="A49" s="40"/>
      <c r="B49" s="442"/>
      <c r="C49" s="442"/>
      <c r="D49" s="442"/>
      <c r="E49" s="442"/>
      <c r="F49" s="442"/>
      <c r="G49" s="442"/>
      <c r="H49" s="442"/>
      <c r="I49" s="442"/>
      <c r="J49" s="442"/>
      <c r="K49" s="442"/>
      <c r="L49" s="442"/>
      <c r="M49" s="442"/>
      <c r="N49" s="442"/>
      <c r="O49" s="442"/>
      <c r="P49" s="104"/>
      <c r="Q49" s="104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102"/>
      <c r="AF49" s="102"/>
      <c r="AG49" s="91"/>
      <c r="AH49" s="102"/>
      <c r="AI49" s="102"/>
      <c r="AJ49" s="91"/>
      <c r="AK49" s="102"/>
      <c r="AL49" s="102"/>
      <c r="AM49" s="91"/>
      <c r="AN49" s="101"/>
      <c r="AO49" s="101"/>
      <c r="AP49" s="102"/>
      <c r="AQ49" s="102"/>
      <c r="AR49" s="102"/>
      <c r="AS49" s="102"/>
      <c r="AT49" s="40"/>
      <c r="AU49" s="40"/>
      <c r="AV49" s="40"/>
      <c r="AW49" s="40"/>
      <c r="AX49" s="40"/>
      <c r="AY49" s="40"/>
      <c r="AZ49" s="15"/>
      <c r="BA49" s="15"/>
      <c r="BB49" s="15"/>
      <c r="BC49" s="15"/>
      <c r="BD49" s="15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15"/>
      <c r="BX49" s="15"/>
      <c r="BY49" s="15"/>
      <c r="BZ49" s="15"/>
      <c r="CA49" s="15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</row>
    <row r="50" spans="1:159" s="43" customFormat="1" ht="13.5" customHeight="1" x14ac:dyDescent="0.2">
      <c r="A50" s="40"/>
      <c r="B50" s="450" t="s">
        <v>126</v>
      </c>
      <c r="C50" s="450"/>
      <c r="D50" s="450"/>
      <c r="E50" s="450"/>
      <c r="F50" s="450"/>
      <c r="G50" s="450"/>
      <c r="H50" s="450"/>
      <c r="I50" s="450"/>
      <c r="J50" s="450"/>
      <c r="K50" s="450"/>
      <c r="L50" s="450"/>
      <c r="M50" s="450"/>
      <c r="N50" s="450"/>
      <c r="O50" s="450"/>
      <c r="P50" s="104"/>
      <c r="Q50" s="104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102"/>
      <c r="AF50" s="102"/>
      <c r="AG50" s="91"/>
      <c r="AH50" s="102"/>
      <c r="AI50" s="102"/>
      <c r="AJ50" s="91"/>
      <c r="AK50" s="102"/>
      <c r="AL50" s="102"/>
      <c r="AM50" s="91"/>
      <c r="AN50" s="101"/>
      <c r="AO50" s="101"/>
      <c r="AP50" s="102"/>
      <c r="AQ50" s="102"/>
      <c r="AR50" s="102"/>
      <c r="AS50" s="102"/>
      <c r="AT50" s="40"/>
      <c r="AU50" s="40"/>
      <c r="AV50" s="40"/>
      <c r="AW50" s="40"/>
      <c r="AX50" s="40"/>
      <c r="AY50" s="40"/>
      <c r="AZ50" s="15"/>
      <c r="BA50" s="15"/>
      <c r="BB50" s="15"/>
      <c r="BC50" s="15"/>
      <c r="BD50" s="15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15"/>
      <c r="BX50" s="15"/>
      <c r="BY50" s="15"/>
      <c r="BZ50" s="15"/>
      <c r="CA50" s="15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</row>
    <row r="51" spans="1:159" s="43" customFormat="1" ht="13.5" customHeight="1" x14ac:dyDescent="0.2">
      <c r="A51" s="40"/>
      <c r="B51" s="442"/>
      <c r="C51" s="442"/>
      <c r="D51" s="442"/>
      <c r="E51" s="442"/>
      <c r="F51" s="442"/>
      <c r="G51" s="442"/>
      <c r="H51" s="442"/>
      <c r="I51" s="442"/>
      <c r="J51" s="442"/>
      <c r="K51" s="442"/>
      <c r="L51" s="442"/>
      <c r="M51" s="442"/>
      <c r="N51" s="442"/>
      <c r="O51" s="442"/>
      <c r="P51" s="104"/>
      <c r="Q51" s="104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102"/>
      <c r="AF51" s="102"/>
      <c r="AG51" s="91"/>
      <c r="AH51" s="102"/>
      <c r="AI51" s="102"/>
      <c r="AJ51" s="91"/>
      <c r="AK51" s="102"/>
      <c r="AL51" s="102"/>
      <c r="AM51" s="91"/>
      <c r="AN51" s="101"/>
      <c r="AO51" s="101"/>
      <c r="AP51" s="102"/>
      <c r="AQ51" s="102"/>
      <c r="AR51" s="102"/>
      <c r="AS51" s="102"/>
      <c r="AT51" s="40"/>
      <c r="AU51" s="40"/>
      <c r="AV51" s="40"/>
      <c r="AW51" s="40"/>
      <c r="AX51" s="40"/>
      <c r="AY51" s="40"/>
      <c r="AZ51" s="15"/>
      <c r="BA51" s="15"/>
      <c r="BB51" s="15"/>
      <c r="BC51" s="15"/>
      <c r="BD51" s="15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15"/>
      <c r="BX51" s="15"/>
      <c r="BY51" s="15"/>
      <c r="BZ51" s="15"/>
      <c r="CA51" s="15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</row>
    <row r="52" spans="1:159" s="43" customFormat="1" ht="13.5" customHeight="1" x14ac:dyDescent="0.2">
      <c r="A52" s="40"/>
      <c r="B52" s="447" t="s">
        <v>55</v>
      </c>
      <c r="C52" s="447"/>
      <c r="D52" s="447"/>
      <c r="E52" s="447"/>
      <c r="F52" s="447"/>
      <c r="G52" s="447"/>
      <c r="H52" s="447"/>
      <c r="I52" s="447"/>
      <c r="J52" s="447"/>
      <c r="K52" s="447"/>
      <c r="L52" s="447"/>
      <c r="M52" s="447"/>
      <c r="N52" s="447"/>
      <c r="O52" s="447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100"/>
      <c r="AB52" s="100"/>
      <c r="AC52" s="91"/>
      <c r="AD52" s="91"/>
      <c r="AE52" s="91"/>
      <c r="AF52" s="91"/>
      <c r="AG52" s="102"/>
      <c r="AH52" s="102"/>
      <c r="AI52" s="91"/>
      <c r="AJ52" s="102"/>
      <c r="AK52" s="102"/>
      <c r="AL52" s="91"/>
      <c r="AM52" s="101"/>
      <c r="AN52" s="101"/>
      <c r="AO52" s="102"/>
      <c r="AP52" s="102"/>
      <c r="AQ52" s="102"/>
      <c r="AR52" s="102"/>
      <c r="AS52" s="102"/>
      <c r="AT52" s="40"/>
      <c r="AU52" s="40"/>
      <c r="AV52" s="40"/>
      <c r="AW52" s="40"/>
      <c r="AX52" s="40"/>
      <c r="AY52" s="15"/>
      <c r="AZ52" s="15"/>
      <c r="BA52" s="15"/>
      <c r="BB52" s="15"/>
      <c r="BC52" s="15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</row>
    <row r="53" spans="1:159" s="43" customFormat="1" ht="13.5" customHeight="1" x14ac:dyDescent="0.2">
      <c r="A53" s="40"/>
      <c r="B53" s="442" t="s">
        <v>141</v>
      </c>
      <c r="C53" s="442"/>
      <c r="D53" s="442"/>
      <c r="E53" s="442"/>
      <c r="F53" s="442"/>
      <c r="G53" s="442"/>
      <c r="H53" s="442"/>
      <c r="I53" s="442"/>
      <c r="J53" s="442"/>
      <c r="K53" s="442"/>
      <c r="L53" s="442"/>
      <c r="M53" s="442"/>
      <c r="N53" s="442"/>
      <c r="O53" s="442"/>
      <c r="P53" s="104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102"/>
      <c r="AE53" s="102"/>
      <c r="AF53" s="91"/>
      <c r="AG53" s="102"/>
      <c r="AH53" s="102"/>
      <c r="AI53" s="91"/>
      <c r="AJ53" s="102"/>
      <c r="AK53" s="102"/>
      <c r="AL53" s="91"/>
      <c r="AM53" s="101"/>
      <c r="AN53" s="101"/>
      <c r="AO53" s="102"/>
      <c r="AP53" s="102"/>
      <c r="AQ53" s="102"/>
      <c r="AR53" s="102"/>
      <c r="AS53" s="102"/>
      <c r="AT53" s="40"/>
      <c r="AU53" s="40"/>
      <c r="AV53" s="40"/>
      <c r="AW53" s="40"/>
      <c r="AX53" s="40"/>
      <c r="AY53" s="15"/>
      <c r="AZ53" s="15"/>
      <c r="BA53" s="15"/>
      <c r="BB53" s="15"/>
      <c r="BC53" s="15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</row>
    <row r="54" spans="1:159" s="43" customFormat="1" ht="13.5" customHeight="1" x14ac:dyDescent="0.2">
      <c r="A54" s="40"/>
      <c r="B54" s="442"/>
      <c r="C54" s="442"/>
      <c r="D54" s="442"/>
      <c r="E54" s="442"/>
      <c r="F54" s="442"/>
      <c r="G54" s="442"/>
      <c r="H54" s="442"/>
      <c r="I54" s="442"/>
      <c r="J54" s="442"/>
      <c r="K54" s="442"/>
      <c r="L54" s="442"/>
      <c r="M54" s="442"/>
      <c r="N54" s="442"/>
      <c r="O54" s="442"/>
      <c r="P54" s="104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102"/>
      <c r="AE54" s="102"/>
      <c r="AF54" s="91"/>
      <c r="AG54" s="102"/>
      <c r="AH54" s="102"/>
      <c r="AI54" s="91"/>
      <c r="AJ54" s="102"/>
      <c r="AK54" s="102"/>
      <c r="AL54" s="91"/>
      <c r="AM54" s="101"/>
      <c r="AN54" s="101"/>
      <c r="AO54" s="102"/>
      <c r="AP54" s="102"/>
      <c r="AQ54" s="102"/>
      <c r="AR54" s="102"/>
      <c r="AS54" s="102"/>
      <c r="AT54" s="40"/>
      <c r="AU54" s="40"/>
      <c r="AV54" s="40"/>
      <c r="AW54" s="40"/>
      <c r="AX54" s="40"/>
      <c r="AY54" s="15"/>
      <c r="AZ54" s="15"/>
      <c r="BA54" s="15"/>
      <c r="BB54" s="15"/>
      <c r="BC54" s="15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</row>
    <row r="55" spans="1:159" s="43" customFormat="1" ht="13.5" customHeight="1" x14ac:dyDescent="0.2">
      <c r="A55" s="40"/>
      <c r="B55" s="447" t="s">
        <v>118</v>
      </c>
      <c r="C55" s="447"/>
      <c r="D55" s="447"/>
      <c r="E55" s="447"/>
      <c r="F55" s="447"/>
      <c r="G55" s="447"/>
      <c r="H55" s="447"/>
      <c r="I55" s="447"/>
      <c r="J55" s="447"/>
      <c r="K55" s="447"/>
      <c r="L55" s="447"/>
      <c r="M55" s="447"/>
      <c r="N55" s="447"/>
      <c r="O55" s="447"/>
      <c r="P55" s="91"/>
      <c r="Q55" s="102"/>
      <c r="R55" s="102"/>
      <c r="S55" s="102"/>
      <c r="T55" s="91"/>
      <c r="U55" s="102"/>
      <c r="V55" s="102"/>
      <c r="W55" s="91"/>
      <c r="X55" s="102"/>
      <c r="Y55" s="102"/>
      <c r="Z55" s="91"/>
      <c r="AA55" s="102"/>
      <c r="AB55" s="102"/>
      <c r="AC55" s="91"/>
      <c r="AD55" s="102"/>
      <c r="AE55" s="102"/>
      <c r="AF55" s="91"/>
      <c r="AG55" s="102"/>
      <c r="AH55" s="102"/>
      <c r="AI55" s="91"/>
      <c r="AJ55" s="102"/>
      <c r="AK55" s="102"/>
      <c r="AL55" s="91"/>
      <c r="AM55" s="101"/>
      <c r="AN55" s="101"/>
      <c r="AO55" s="102"/>
      <c r="AP55" s="102"/>
      <c r="AQ55" s="102"/>
      <c r="AR55" s="102"/>
      <c r="AS55" s="102"/>
      <c r="AT55" s="40"/>
      <c r="AU55" s="40"/>
      <c r="AV55" s="40"/>
      <c r="AW55" s="40"/>
      <c r="AX55" s="40"/>
      <c r="AY55" s="15"/>
      <c r="AZ55" s="15"/>
      <c r="BA55" s="15"/>
      <c r="BB55" s="15"/>
      <c r="BC55" s="15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</row>
    <row r="56" spans="1:159" s="43" customFormat="1" ht="13.5" customHeight="1" x14ac:dyDescent="0.2">
      <c r="A56" s="40"/>
      <c r="B56" s="442" t="s">
        <v>56</v>
      </c>
      <c r="C56" s="442"/>
      <c r="D56" s="442"/>
      <c r="E56" s="442"/>
      <c r="F56" s="442"/>
      <c r="G56" s="442"/>
      <c r="H56" s="442"/>
      <c r="I56" s="442"/>
      <c r="J56" s="442"/>
      <c r="K56" s="442"/>
      <c r="L56" s="442"/>
      <c r="M56" s="442"/>
      <c r="N56" s="442"/>
      <c r="O56" s="442"/>
      <c r="P56" s="104"/>
      <c r="Q56" s="102"/>
      <c r="R56" s="102"/>
      <c r="S56" s="102"/>
      <c r="T56" s="91"/>
      <c r="U56" s="102"/>
      <c r="V56" s="102"/>
      <c r="W56" s="91"/>
      <c r="X56" s="102"/>
      <c r="Y56" s="102"/>
      <c r="Z56" s="91"/>
      <c r="AA56" s="102"/>
      <c r="AB56" s="102"/>
      <c r="AC56" s="91"/>
      <c r="AD56" s="102"/>
      <c r="AE56" s="102"/>
      <c r="AF56" s="91"/>
      <c r="AG56" s="102"/>
      <c r="AH56" s="102"/>
      <c r="AI56" s="91"/>
      <c r="AJ56" s="102"/>
      <c r="AK56" s="102"/>
      <c r="AL56" s="91"/>
      <c r="AM56" s="101"/>
      <c r="AN56" s="101"/>
      <c r="AO56" s="102"/>
      <c r="AP56" s="102"/>
      <c r="AQ56" s="102"/>
      <c r="AR56" s="102"/>
      <c r="AS56" s="102"/>
      <c r="AT56" s="40"/>
      <c r="AU56" s="40"/>
      <c r="AV56" s="40"/>
      <c r="AW56" s="40"/>
      <c r="AX56" s="40"/>
      <c r="AY56" s="15"/>
      <c r="AZ56" s="15"/>
      <c r="BA56" s="15"/>
      <c r="BB56" s="15"/>
      <c r="BC56" s="15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</row>
    <row r="57" spans="1:159" s="43" customFormat="1" ht="13.5" customHeight="1" x14ac:dyDescent="0.2">
      <c r="A57" s="40"/>
      <c r="B57" s="442" t="s">
        <v>57</v>
      </c>
      <c r="C57" s="442"/>
      <c r="D57" s="442"/>
      <c r="E57" s="442"/>
      <c r="F57" s="442"/>
      <c r="G57" s="442"/>
      <c r="H57" s="442"/>
      <c r="I57" s="442"/>
      <c r="J57" s="442"/>
      <c r="K57" s="442"/>
      <c r="L57" s="442"/>
      <c r="M57" s="442"/>
      <c r="N57" s="442"/>
      <c r="O57" s="442"/>
      <c r="P57" s="104"/>
      <c r="Q57" s="102"/>
      <c r="R57" s="102"/>
      <c r="S57" s="102"/>
      <c r="T57" s="91"/>
      <c r="U57" s="102"/>
      <c r="V57" s="102"/>
      <c r="W57" s="91"/>
      <c r="X57" s="102"/>
      <c r="Y57" s="102"/>
      <c r="Z57" s="91"/>
      <c r="AA57" s="102"/>
      <c r="AB57" s="102"/>
      <c r="AC57" s="91"/>
      <c r="AD57" s="102"/>
      <c r="AE57" s="102"/>
      <c r="AF57" s="91"/>
      <c r="AG57" s="102"/>
      <c r="AH57" s="102"/>
      <c r="AI57" s="91"/>
      <c r="AJ57" s="102"/>
      <c r="AK57" s="102"/>
      <c r="AL57" s="91"/>
      <c r="AM57" s="101"/>
      <c r="AN57" s="101"/>
      <c r="AO57" s="102"/>
      <c r="AP57" s="102"/>
      <c r="AQ57" s="102"/>
      <c r="AR57" s="102"/>
      <c r="AS57" s="102"/>
      <c r="AT57" s="40"/>
      <c r="AU57" s="40"/>
      <c r="AV57" s="40"/>
      <c r="AW57" s="40"/>
      <c r="AX57" s="40"/>
      <c r="AY57" s="15"/>
      <c r="AZ57" s="15"/>
      <c r="BA57" s="15"/>
      <c r="BB57" s="15"/>
      <c r="BC57" s="15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</row>
    <row r="58" spans="1:159" s="43" customFormat="1" ht="13.5" customHeight="1" x14ac:dyDescent="0.2">
      <c r="A58" s="40"/>
      <c r="B58" s="442" t="s">
        <v>58</v>
      </c>
      <c r="C58" s="442"/>
      <c r="D58" s="442"/>
      <c r="E58" s="442"/>
      <c r="F58" s="442"/>
      <c r="G58" s="442"/>
      <c r="H58" s="442"/>
      <c r="I58" s="442"/>
      <c r="J58" s="442"/>
      <c r="K58" s="442"/>
      <c r="L58" s="442"/>
      <c r="M58" s="442"/>
      <c r="N58" s="442"/>
      <c r="O58" s="442"/>
      <c r="P58" s="104"/>
      <c r="Q58" s="102"/>
      <c r="R58" s="102"/>
      <c r="S58" s="102"/>
      <c r="T58" s="91"/>
      <c r="U58" s="102"/>
      <c r="V58" s="102"/>
      <c r="W58" s="91"/>
      <c r="X58" s="102"/>
      <c r="Y58" s="102"/>
      <c r="Z58" s="91"/>
      <c r="AA58" s="102"/>
      <c r="AB58" s="102"/>
      <c r="AC58" s="91"/>
      <c r="AD58" s="102"/>
      <c r="AE58" s="102"/>
      <c r="AF58" s="91"/>
      <c r="AG58" s="102"/>
      <c r="AH58" s="102"/>
      <c r="AI58" s="91"/>
      <c r="AJ58" s="102"/>
      <c r="AK58" s="102"/>
      <c r="AL58" s="91"/>
      <c r="AM58" s="101"/>
      <c r="AN58" s="101"/>
      <c r="AO58" s="102"/>
      <c r="AP58" s="102"/>
      <c r="AQ58" s="102"/>
      <c r="AR58" s="102"/>
      <c r="AS58" s="102"/>
      <c r="AT58" s="40"/>
      <c r="AU58" s="40"/>
      <c r="AV58" s="40"/>
      <c r="AW58" s="40"/>
      <c r="AX58" s="40"/>
      <c r="AY58" s="15"/>
      <c r="AZ58" s="15"/>
      <c r="BA58" s="15"/>
      <c r="BB58" s="15"/>
      <c r="BC58" s="15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</row>
    <row r="59" spans="1:159" s="43" customFormat="1" ht="13.5" customHeight="1" x14ac:dyDescent="0.2">
      <c r="A59" s="40"/>
      <c r="B59" s="442" t="s">
        <v>59</v>
      </c>
      <c r="C59" s="442"/>
      <c r="D59" s="442"/>
      <c r="E59" s="442"/>
      <c r="F59" s="442"/>
      <c r="G59" s="442"/>
      <c r="H59" s="442"/>
      <c r="I59" s="442"/>
      <c r="J59" s="442"/>
      <c r="K59" s="442"/>
      <c r="L59" s="442"/>
      <c r="M59" s="442"/>
      <c r="N59" s="442"/>
      <c r="O59" s="442"/>
      <c r="P59" s="104"/>
      <c r="Q59" s="102"/>
      <c r="R59" s="102"/>
      <c r="S59" s="102"/>
      <c r="T59" s="91"/>
      <c r="U59" s="102"/>
      <c r="V59" s="102"/>
      <c r="W59" s="91"/>
      <c r="X59" s="102"/>
      <c r="Y59" s="102"/>
      <c r="Z59" s="91"/>
      <c r="AA59" s="102"/>
      <c r="AB59" s="102"/>
      <c r="AC59" s="91"/>
      <c r="AD59" s="102"/>
      <c r="AE59" s="102"/>
      <c r="AF59" s="91"/>
      <c r="AG59" s="102"/>
      <c r="AH59" s="102"/>
      <c r="AI59" s="91"/>
      <c r="AJ59" s="102"/>
      <c r="AK59" s="102"/>
      <c r="AL59" s="91"/>
      <c r="AM59" s="101"/>
      <c r="AN59" s="101"/>
      <c r="AO59" s="102"/>
      <c r="AP59" s="102"/>
      <c r="AQ59" s="102"/>
      <c r="AR59" s="102"/>
      <c r="AS59" s="102"/>
      <c r="AT59" s="40"/>
      <c r="AU59" s="40"/>
      <c r="AV59" s="40"/>
      <c r="AW59" s="40"/>
      <c r="AX59" s="40"/>
      <c r="AY59" s="15"/>
      <c r="AZ59" s="15"/>
      <c r="BA59" s="15"/>
      <c r="BB59" s="15"/>
      <c r="BC59" s="15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</row>
    <row r="60" spans="1:159" s="43" customFormat="1" ht="13.5" customHeight="1" x14ac:dyDescent="0.2">
      <c r="A60" s="40"/>
      <c r="B60" s="442" t="s">
        <v>60</v>
      </c>
      <c r="C60" s="442"/>
      <c r="D60" s="442"/>
      <c r="E60" s="442"/>
      <c r="F60" s="442"/>
      <c r="G60" s="442"/>
      <c r="H60" s="442"/>
      <c r="I60" s="442"/>
      <c r="J60" s="442"/>
      <c r="K60" s="442"/>
      <c r="L60" s="442"/>
      <c r="M60" s="442"/>
      <c r="N60" s="442"/>
      <c r="O60" s="442"/>
      <c r="P60" s="104"/>
      <c r="Q60" s="102"/>
      <c r="R60" s="102"/>
      <c r="S60" s="102"/>
      <c r="T60" s="91"/>
      <c r="U60" s="102"/>
      <c r="V60" s="102"/>
      <c r="W60" s="91"/>
      <c r="X60" s="102"/>
      <c r="Y60" s="102"/>
      <c r="Z60" s="91"/>
      <c r="AA60" s="102"/>
      <c r="AB60" s="102"/>
      <c r="AC60" s="91"/>
      <c r="AD60" s="102"/>
      <c r="AE60" s="102"/>
      <c r="AF60" s="91"/>
      <c r="AG60" s="102"/>
      <c r="AH60" s="102"/>
      <c r="AI60" s="91"/>
      <c r="AJ60" s="102"/>
      <c r="AK60" s="102"/>
      <c r="AL60" s="91"/>
      <c r="AM60" s="101"/>
      <c r="AN60" s="101"/>
      <c r="AO60" s="102"/>
      <c r="AP60" s="102"/>
      <c r="AQ60" s="102"/>
      <c r="AR60" s="102"/>
      <c r="AS60" s="102"/>
      <c r="AT60" s="40"/>
      <c r="AU60" s="40"/>
      <c r="AV60" s="40"/>
      <c r="AW60" s="40"/>
      <c r="AX60" s="40"/>
      <c r="AY60" s="15"/>
      <c r="AZ60" s="15"/>
      <c r="BA60" s="15"/>
      <c r="BB60" s="15"/>
      <c r="BC60" s="15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</row>
    <row r="61" spans="1:159" s="43" customFormat="1" ht="13.5" customHeight="1" x14ac:dyDescent="0.2">
      <c r="A61" s="40"/>
      <c r="B61" s="442"/>
      <c r="C61" s="442"/>
      <c r="D61" s="442"/>
      <c r="E61" s="442"/>
      <c r="F61" s="442"/>
      <c r="G61" s="442"/>
      <c r="H61" s="442"/>
      <c r="I61" s="442"/>
      <c r="J61" s="442"/>
      <c r="K61" s="442"/>
      <c r="L61" s="442"/>
      <c r="M61" s="442"/>
      <c r="N61" s="442"/>
      <c r="O61" s="442"/>
      <c r="P61" s="104"/>
      <c r="Q61" s="102"/>
      <c r="R61" s="102"/>
      <c r="S61" s="102"/>
      <c r="T61" s="91"/>
      <c r="U61" s="102"/>
      <c r="V61" s="102"/>
      <c r="W61" s="91"/>
      <c r="X61" s="102"/>
      <c r="Y61" s="102"/>
      <c r="Z61" s="91"/>
      <c r="AA61" s="102"/>
      <c r="AB61" s="102"/>
      <c r="AC61" s="91"/>
      <c r="AD61" s="102"/>
      <c r="AE61" s="102"/>
      <c r="AF61" s="91"/>
      <c r="AG61" s="102"/>
      <c r="AH61" s="102"/>
      <c r="AI61" s="91"/>
      <c r="AJ61" s="102"/>
      <c r="AK61" s="102"/>
      <c r="AL61" s="91"/>
      <c r="AM61" s="101"/>
      <c r="AN61" s="101"/>
      <c r="AO61" s="102"/>
      <c r="AP61" s="102"/>
      <c r="AQ61" s="102"/>
      <c r="AR61" s="102"/>
      <c r="AS61" s="102"/>
      <c r="AT61" s="40"/>
      <c r="AU61" s="40"/>
      <c r="AV61" s="40"/>
      <c r="AW61" s="40"/>
      <c r="AX61" s="40"/>
      <c r="AY61" s="15"/>
      <c r="AZ61" s="15"/>
      <c r="BA61" s="15"/>
      <c r="BB61" s="15"/>
      <c r="BC61" s="15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</row>
    <row r="62" spans="1:159" s="43" customFormat="1" ht="13.5" customHeight="1" x14ac:dyDescent="0.2">
      <c r="A62" s="40"/>
      <c r="B62" s="450" t="s">
        <v>142</v>
      </c>
      <c r="C62" s="450"/>
      <c r="D62" s="450"/>
      <c r="E62" s="450"/>
      <c r="F62" s="450"/>
      <c r="G62" s="450"/>
      <c r="H62" s="450"/>
      <c r="I62" s="450"/>
      <c r="J62" s="450"/>
      <c r="K62" s="450"/>
      <c r="L62" s="450"/>
      <c r="M62" s="450"/>
      <c r="N62" s="450"/>
      <c r="O62" s="450"/>
      <c r="P62" s="104"/>
      <c r="Q62" s="102"/>
      <c r="R62" s="102"/>
      <c r="S62" s="102"/>
      <c r="T62" s="91"/>
      <c r="U62" s="102"/>
      <c r="V62" s="102"/>
      <c r="W62" s="91"/>
      <c r="X62" s="102"/>
      <c r="Y62" s="102"/>
      <c r="Z62" s="91"/>
      <c r="AA62" s="102"/>
      <c r="AB62" s="102"/>
      <c r="AC62" s="91"/>
      <c r="AD62" s="102"/>
      <c r="AE62" s="102"/>
      <c r="AF62" s="91"/>
      <c r="AG62" s="102"/>
      <c r="AH62" s="102"/>
      <c r="AI62" s="91"/>
      <c r="AJ62" s="102"/>
      <c r="AK62" s="102"/>
      <c r="AL62" s="91"/>
      <c r="AM62" s="101"/>
      <c r="AN62" s="101"/>
      <c r="AO62" s="102"/>
      <c r="AP62" s="102"/>
      <c r="AQ62" s="102"/>
      <c r="AR62" s="102"/>
      <c r="AS62" s="102"/>
      <c r="AT62" s="40"/>
      <c r="AU62" s="40"/>
      <c r="AV62" s="40"/>
      <c r="AW62" s="40"/>
      <c r="AX62" s="40"/>
      <c r="AY62" s="15"/>
      <c r="AZ62" s="15"/>
      <c r="BA62" s="15"/>
      <c r="BB62" s="15"/>
      <c r="BC62" s="15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</row>
    <row r="63" spans="1:159" s="43" customFormat="1" ht="13.5" customHeight="1" x14ac:dyDescent="0.2">
      <c r="A63" s="40"/>
      <c r="B63" s="450" t="s">
        <v>131</v>
      </c>
      <c r="C63" s="450"/>
      <c r="D63" s="450"/>
      <c r="E63" s="450"/>
      <c r="F63" s="450"/>
      <c r="G63" s="450"/>
      <c r="H63" s="450"/>
      <c r="I63" s="450"/>
      <c r="J63" s="450"/>
      <c r="K63" s="450"/>
      <c r="L63" s="450"/>
      <c r="M63" s="450"/>
      <c r="N63" s="450"/>
      <c r="O63" s="450"/>
      <c r="P63" s="104"/>
      <c r="Q63" s="102"/>
      <c r="R63" s="102"/>
      <c r="S63" s="102"/>
      <c r="T63" s="91"/>
      <c r="U63" s="102"/>
      <c r="V63" s="102"/>
      <c r="W63" s="91"/>
      <c r="X63" s="102"/>
      <c r="Y63" s="102"/>
      <c r="Z63" s="91"/>
      <c r="AA63" s="102"/>
      <c r="AB63" s="102"/>
      <c r="AC63" s="91"/>
      <c r="AD63" s="102"/>
      <c r="AE63" s="102"/>
      <c r="AF63" s="91"/>
      <c r="AG63" s="102"/>
      <c r="AH63" s="102"/>
      <c r="AI63" s="91"/>
      <c r="AJ63" s="102"/>
      <c r="AK63" s="102"/>
      <c r="AL63" s="91"/>
      <c r="AM63" s="101"/>
      <c r="AN63" s="101"/>
      <c r="AO63" s="102"/>
      <c r="AP63" s="102"/>
      <c r="AQ63" s="102"/>
      <c r="AR63" s="102"/>
      <c r="AS63" s="102"/>
      <c r="AT63" s="40"/>
      <c r="AU63" s="40"/>
      <c r="AV63" s="40"/>
      <c r="AW63" s="40"/>
      <c r="AX63" s="40"/>
      <c r="AY63" s="15"/>
      <c r="AZ63" s="15"/>
      <c r="BA63" s="15"/>
      <c r="BB63" s="15"/>
      <c r="BC63" s="15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</row>
    <row r="64" spans="1:159" s="43" customFormat="1" ht="13.5" customHeight="1" x14ac:dyDescent="0.2">
      <c r="A64" s="40"/>
      <c r="B64" s="450" t="s">
        <v>210</v>
      </c>
      <c r="C64" s="450"/>
      <c r="D64" s="450"/>
      <c r="E64" s="450"/>
      <c r="F64" s="450"/>
      <c r="G64" s="450"/>
      <c r="H64" s="450"/>
      <c r="I64" s="450"/>
      <c r="J64" s="450"/>
      <c r="K64" s="450"/>
      <c r="L64" s="450"/>
      <c r="M64" s="450"/>
      <c r="N64" s="450"/>
      <c r="O64" s="450"/>
      <c r="P64" s="104"/>
      <c r="Q64" s="102"/>
      <c r="R64" s="102"/>
      <c r="S64" s="102"/>
      <c r="T64" s="91"/>
      <c r="U64" s="102"/>
      <c r="V64" s="102"/>
      <c r="W64" s="91"/>
      <c r="X64" s="102"/>
      <c r="Y64" s="102"/>
      <c r="Z64" s="91"/>
      <c r="AA64" s="102"/>
      <c r="AB64" s="102"/>
      <c r="AC64" s="91"/>
      <c r="AD64" s="102"/>
      <c r="AE64" s="102"/>
      <c r="AF64" s="91"/>
      <c r="AG64" s="102"/>
      <c r="AH64" s="102"/>
      <c r="AI64" s="91"/>
      <c r="AJ64" s="102"/>
      <c r="AK64" s="102"/>
      <c r="AL64" s="91"/>
      <c r="AM64" s="101"/>
      <c r="AN64" s="101"/>
      <c r="AO64" s="102"/>
      <c r="AP64" s="102"/>
      <c r="AQ64" s="102"/>
      <c r="AR64" s="102"/>
      <c r="AS64" s="102"/>
      <c r="AT64" s="40"/>
      <c r="AU64" s="40"/>
      <c r="AV64" s="40"/>
      <c r="AW64" s="40"/>
      <c r="AX64" s="40"/>
      <c r="AY64" s="15"/>
      <c r="AZ64" s="15"/>
      <c r="BA64" s="15"/>
      <c r="BB64" s="15"/>
      <c r="BC64" s="15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</row>
    <row r="65" spans="1:155" s="43" customFormat="1" ht="13.5" customHeight="1" x14ac:dyDescent="0.2">
      <c r="A65" s="40"/>
      <c r="B65" s="450" t="s">
        <v>209</v>
      </c>
      <c r="C65" s="450"/>
      <c r="D65" s="450"/>
      <c r="E65" s="450"/>
      <c r="F65" s="450"/>
      <c r="G65" s="450"/>
      <c r="H65" s="450"/>
      <c r="I65" s="450"/>
      <c r="J65" s="450"/>
      <c r="K65" s="450"/>
      <c r="L65" s="450"/>
      <c r="M65" s="450"/>
      <c r="N65" s="450"/>
      <c r="O65" s="450"/>
      <c r="P65" s="104"/>
      <c r="Q65" s="102"/>
      <c r="R65" s="102"/>
      <c r="S65" s="102"/>
      <c r="T65" s="91"/>
      <c r="U65" s="102"/>
      <c r="V65" s="102"/>
      <c r="W65" s="91"/>
      <c r="X65" s="102"/>
      <c r="Y65" s="102"/>
      <c r="Z65" s="91"/>
      <c r="AA65" s="102"/>
      <c r="AB65" s="102"/>
      <c r="AC65" s="91"/>
      <c r="AD65" s="102"/>
      <c r="AE65" s="102"/>
      <c r="AF65" s="91"/>
      <c r="AG65" s="102"/>
      <c r="AH65" s="102"/>
      <c r="AI65" s="91"/>
      <c r="AJ65" s="102"/>
      <c r="AK65" s="102"/>
      <c r="AL65" s="91"/>
      <c r="AM65" s="101"/>
      <c r="AN65" s="101"/>
      <c r="AO65" s="102"/>
      <c r="AP65" s="102"/>
      <c r="AQ65" s="102"/>
      <c r="AR65" s="102"/>
      <c r="AS65" s="102"/>
      <c r="AT65" s="40"/>
      <c r="AU65" s="40"/>
      <c r="AV65" s="40"/>
      <c r="AW65" s="40"/>
      <c r="AX65" s="40"/>
      <c r="AY65" s="15"/>
      <c r="AZ65" s="15"/>
      <c r="BA65" s="15"/>
      <c r="BB65" s="15"/>
      <c r="BC65" s="15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</row>
    <row r="66" spans="1:155" s="43" customFormat="1" ht="13.5" customHeight="1" x14ac:dyDescent="0.2">
      <c r="A66" s="40"/>
      <c r="B66" s="241"/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2"/>
      <c r="R66" s="102"/>
      <c r="S66" s="102"/>
      <c r="T66" s="91"/>
      <c r="U66" s="102"/>
      <c r="V66" s="102"/>
      <c r="W66" s="91"/>
      <c r="X66" s="102"/>
      <c r="Y66" s="102"/>
      <c r="Z66" s="91"/>
      <c r="AA66" s="102"/>
      <c r="AB66" s="102"/>
      <c r="AC66" s="91"/>
      <c r="AD66" s="102"/>
      <c r="AE66" s="102"/>
      <c r="AF66" s="91"/>
      <c r="AG66" s="102"/>
      <c r="AH66" s="102"/>
      <c r="AI66" s="91"/>
      <c r="AJ66" s="102"/>
      <c r="AK66" s="102"/>
      <c r="AL66" s="91"/>
      <c r="AM66" s="101"/>
      <c r="AN66" s="101"/>
      <c r="AO66" s="102"/>
      <c r="AP66" s="102"/>
      <c r="AQ66" s="102"/>
      <c r="AR66" s="102"/>
      <c r="AS66" s="102"/>
      <c r="AT66" s="40"/>
      <c r="AU66" s="40"/>
      <c r="AV66" s="40"/>
      <c r="AW66" s="40"/>
      <c r="AX66" s="40"/>
      <c r="AY66" s="15"/>
      <c r="AZ66" s="15"/>
      <c r="BA66" s="15"/>
      <c r="BB66" s="15"/>
      <c r="BC66" s="15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</row>
    <row r="67" spans="1:155" s="43" customFormat="1" ht="13.5" customHeight="1" x14ac:dyDescent="0.2">
      <c r="A67" s="40"/>
      <c r="B67" s="240"/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2"/>
      <c r="R67" s="102"/>
      <c r="S67" s="102"/>
      <c r="T67" s="91"/>
      <c r="U67" s="102"/>
      <c r="V67" s="102"/>
      <c r="W67" s="91"/>
      <c r="X67" s="102"/>
      <c r="Y67" s="102"/>
      <c r="Z67" s="91"/>
      <c r="AA67" s="102"/>
      <c r="AB67" s="102"/>
      <c r="AC67" s="91"/>
      <c r="AD67" s="102"/>
      <c r="AE67" s="102"/>
      <c r="AF67" s="91"/>
      <c r="AG67" s="102"/>
      <c r="AH67" s="102"/>
      <c r="AI67" s="91"/>
      <c r="AJ67" s="102"/>
      <c r="AK67" s="102"/>
      <c r="AL67" s="91"/>
      <c r="AM67" s="101"/>
      <c r="AN67" s="101"/>
      <c r="AO67" s="102"/>
      <c r="AP67" s="102"/>
      <c r="AQ67" s="102"/>
      <c r="AR67" s="102"/>
      <c r="AS67" s="102"/>
      <c r="AT67" s="40"/>
      <c r="AU67" s="40"/>
      <c r="AV67" s="40"/>
      <c r="AW67" s="40"/>
      <c r="AX67" s="40"/>
      <c r="AY67" s="15"/>
      <c r="AZ67" s="15"/>
      <c r="BA67" s="15"/>
      <c r="BB67" s="15"/>
      <c r="BC67" s="15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</row>
    <row r="68" spans="1:155" s="43" customFormat="1" ht="13.5" customHeight="1" x14ac:dyDescent="0.2">
      <c r="A68" s="40"/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2"/>
      <c r="R68" s="102"/>
      <c r="S68" s="102"/>
      <c r="T68" s="91"/>
      <c r="U68" s="102"/>
      <c r="V68" s="102"/>
      <c r="W68" s="91"/>
      <c r="X68" s="102"/>
      <c r="Y68" s="102"/>
      <c r="Z68" s="91"/>
      <c r="AA68" s="102"/>
      <c r="AB68" s="102"/>
      <c r="AC68" s="91"/>
      <c r="AD68" s="102"/>
      <c r="AE68" s="102"/>
      <c r="AF68" s="91"/>
      <c r="AG68" s="102"/>
      <c r="AH68" s="102"/>
      <c r="AI68" s="91"/>
      <c r="AJ68" s="102"/>
      <c r="AK68" s="102"/>
      <c r="AL68" s="91"/>
      <c r="AM68" s="101"/>
      <c r="AN68" s="101"/>
      <c r="AO68" s="102"/>
      <c r="AP68" s="102"/>
      <c r="AQ68" s="102"/>
      <c r="AR68" s="102"/>
      <c r="AS68" s="102"/>
      <c r="AT68" s="40"/>
      <c r="AU68" s="40"/>
      <c r="AV68" s="40"/>
      <c r="AW68" s="40"/>
      <c r="AX68" s="40"/>
      <c r="AY68" s="15"/>
      <c r="AZ68" s="15"/>
      <c r="BA68" s="15"/>
      <c r="BB68" s="15"/>
      <c r="BC68" s="15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</row>
    <row r="69" spans="1:155" s="43" customFormat="1" ht="13.5" customHeight="1" x14ac:dyDescent="0.2">
      <c r="A69" s="40"/>
      <c r="B69" s="104"/>
      <c r="C69" s="104"/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2"/>
      <c r="R69" s="102"/>
      <c r="S69" s="102"/>
      <c r="T69" s="91"/>
      <c r="U69" s="102"/>
      <c r="V69" s="102"/>
      <c r="W69" s="91"/>
      <c r="X69" s="102"/>
      <c r="Y69" s="102"/>
      <c r="Z69" s="91"/>
      <c r="AA69" s="102"/>
      <c r="AB69" s="102"/>
      <c r="AC69" s="91"/>
      <c r="AD69" s="102"/>
      <c r="AE69" s="102"/>
      <c r="AF69" s="91"/>
      <c r="AG69" s="102"/>
      <c r="AH69" s="102"/>
      <c r="AI69" s="91"/>
      <c r="AJ69" s="102"/>
      <c r="AK69" s="102"/>
      <c r="AL69" s="91"/>
      <c r="AM69" s="101"/>
      <c r="AN69" s="101"/>
      <c r="AO69" s="102"/>
      <c r="AP69" s="102"/>
      <c r="AQ69" s="102"/>
      <c r="AR69" s="102"/>
      <c r="AS69" s="102"/>
      <c r="AT69" s="40"/>
      <c r="AU69" s="40"/>
      <c r="AV69" s="40"/>
      <c r="AW69" s="40"/>
      <c r="AX69" s="40"/>
      <c r="AY69" s="15"/>
      <c r="AZ69" s="15"/>
      <c r="BA69" s="15"/>
      <c r="BB69" s="15"/>
      <c r="BC69" s="15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</row>
    <row r="70" spans="1:155" s="43" customFormat="1" ht="13.5" customHeight="1" x14ac:dyDescent="0.2">
      <c r="A70" s="40"/>
      <c r="B70" s="104"/>
      <c r="C70" s="104"/>
      <c r="D70" s="104"/>
      <c r="E70" s="104"/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02"/>
      <c r="R70" s="102"/>
      <c r="S70" s="102"/>
      <c r="T70" s="91"/>
      <c r="U70" s="102"/>
      <c r="V70" s="102"/>
      <c r="W70" s="91"/>
      <c r="X70" s="102"/>
      <c r="Y70" s="102"/>
      <c r="Z70" s="91"/>
      <c r="AA70" s="102"/>
      <c r="AB70" s="102"/>
      <c r="AC70" s="91"/>
      <c r="AD70" s="102"/>
      <c r="AE70" s="102"/>
      <c r="AF70" s="91"/>
      <c r="AG70" s="102"/>
      <c r="AH70" s="102"/>
      <c r="AI70" s="91"/>
      <c r="AJ70" s="102"/>
      <c r="AK70" s="102"/>
      <c r="AL70" s="91"/>
      <c r="AM70" s="101"/>
      <c r="AN70" s="101"/>
      <c r="AO70" s="102"/>
      <c r="AP70" s="102"/>
      <c r="AQ70" s="102"/>
      <c r="AR70" s="102"/>
      <c r="AS70" s="102"/>
      <c r="AT70" s="40"/>
      <c r="AU70" s="40"/>
      <c r="AV70" s="40"/>
      <c r="AW70" s="40"/>
      <c r="AX70" s="40"/>
      <c r="AY70" s="15"/>
      <c r="AZ70" s="15"/>
      <c r="BA70" s="15"/>
      <c r="BB70" s="15"/>
      <c r="BC70" s="15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</row>
    <row r="71" spans="1:155" s="43" customFormat="1" ht="13.5" customHeight="1" x14ac:dyDescent="0.2">
      <c r="A71" s="40"/>
      <c r="B71" s="104"/>
      <c r="C71" s="104"/>
      <c r="D71" s="104"/>
      <c r="E71" s="104"/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02"/>
      <c r="R71" s="102"/>
      <c r="S71" s="102"/>
      <c r="T71" s="91"/>
      <c r="U71" s="102"/>
      <c r="V71" s="102"/>
      <c r="W71" s="91"/>
      <c r="X71" s="102"/>
      <c r="Y71" s="102"/>
      <c r="Z71" s="91"/>
      <c r="AA71" s="102"/>
      <c r="AB71" s="102"/>
      <c r="AC71" s="91"/>
      <c r="AD71" s="102"/>
      <c r="AE71" s="102"/>
      <c r="AF71" s="91"/>
      <c r="AG71" s="102"/>
      <c r="AH71" s="102"/>
      <c r="AI71" s="91"/>
      <c r="AJ71" s="102"/>
      <c r="AK71" s="102"/>
      <c r="AL71" s="91"/>
      <c r="AM71" s="101"/>
      <c r="AN71" s="101"/>
      <c r="AO71" s="102"/>
      <c r="AP71" s="102"/>
      <c r="AQ71" s="102"/>
      <c r="AR71" s="102"/>
      <c r="AS71" s="102"/>
      <c r="AT71" s="40"/>
      <c r="AU71" s="40"/>
      <c r="AV71" s="40"/>
      <c r="AW71" s="40"/>
      <c r="AX71" s="40"/>
      <c r="AY71" s="15"/>
      <c r="AZ71" s="15"/>
      <c r="BA71" s="15"/>
      <c r="BB71" s="15"/>
      <c r="BC71" s="15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</row>
    <row r="72" spans="1:155" s="43" customFormat="1" ht="13.5" customHeight="1" x14ac:dyDescent="0.2">
      <c r="A72" s="40"/>
      <c r="B72" s="104"/>
      <c r="C72" s="104"/>
      <c r="D72" s="104"/>
      <c r="E72" s="104"/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102"/>
      <c r="R72" s="102"/>
      <c r="S72" s="102"/>
      <c r="T72" s="91"/>
      <c r="U72" s="102"/>
      <c r="V72" s="102"/>
      <c r="W72" s="91"/>
      <c r="X72" s="102"/>
      <c r="Y72" s="102"/>
      <c r="Z72" s="91"/>
      <c r="AA72" s="102"/>
      <c r="AB72" s="102"/>
      <c r="AC72" s="91"/>
      <c r="AD72" s="102"/>
      <c r="AE72" s="102"/>
      <c r="AF72" s="91"/>
      <c r="AG72" s="102"/>
      <c r="AH72" s="102"/>
      <c r="AI72" s="91"/>
      <c r="AJ72" s="102"/>
      <c r="AK72" s="102"/>
      <c r="AL72" s="91"/>
      <c r="AM72" s="101"/>
      <c r="AN72" s="101"/>
      <c r="AO72" s="102"/>
      <c r="AP72" s="102"/>
      <c r="AQ72" s="102"/>
      <c r="AR72" s="102"/>
      <c r="AS72" s="102"/>
      <c r="AT72" s="40"/>
      <c r="AU72" s="40"/>
      <c r="AV72" s="40"/>
      <c r="AW72" s="40"/>
      <c r="AX72" s="40"/>
      <c r="AY72" s="15"/>
      <c r="AZ72" s="15"/>
      <c r="BA72" s="15"/>
      <c r="BB72" s="15"/>
      <c r="BC72" s="15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</row>
    <row r="73" spans="1:155" s="43" customFormat="1" ht="13.5" customHeight="1" x14ac:dyDescent="0.2">
      <c r="A73" s="40"/>
      <c r="B73" s="104"/>
      <c r="C73" s="104"/>
      <c r="D73" s="104"/>
      <c r="E73" s="104"/>
      <c r="F73" s="104"/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2"/>
      <c r="R73" s="102"/>
      <c r="S73" s="102"/>
      <c r="T73" s="91"/>
      <c r="U73" s="102"/>
      <c r="V73" s="102"/>
      <c r="W73" s="91"/>
      <c r="X73" s="102"/>
      <c r="Y73" s="102"/>
      <c r="Z73" s="91"/>
      <c r="AA73" s="102"/>
      <c r="AB73" s="102"/>
      <c r="AC73" s="91"/>
      <c r="AD73" s="102"/>
      <c r="AE73" s="102"/>
      <c r="AF73" s="91"/>
      <c r="AG73" s="102"/>
      <c r="AH73" s="102"/>
      <c r="AI73" s="91"/>
      <c r="AJ73" s="102"/>
      <c r="AK73" s="102"/>
      <c r="AL73" s="91"/>
      <c r="AM73" s="101"/>
      <c r="AN73" s="101"/>
      <c r="AO73" s="102"/>
      <c r="AP73" s="102"/>
      <c r="AQ73" s="102"/>
      <c r="AR73" s="102"/>
      <c r="AS73" s="102"/>
      <c r="AT73" s="40"/>
      <c r="AU73" s="40"/>
      <c r="AV73" s="40"/>
      <c r="AW73" s="40"/>
      <c r="AX73" s="40"/>
      <c r="AY73" s="15"/>
      <c r="AZ73" s="15"/>
      <c r="BA73" s="15"/>
      <c r="BB73" s="15"/>
      <c r="BC73" s="15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</row>
    <row r="74" spans="1:155" s="43" customFormat="1" ht="13.5" customHeight="1" x14ac:dyDescent="0.2">
      <c r="A74" s="40"/>
      <c r="B74" s="104"/>
      <c r="C74" s="104"/>
      <c r="D74" s="104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2"/>
      <c r="R74" s="102"/>
      <c r="S74" s="102"/>
      <c r="T74" s="91"/>
      <c r="U74" s="102"/>
      <c r="V74" s="102"/>
      <c r="W74" s="91"/>
      <c r="X74" s="102"/>
      <c r="Y74" s="102"/>
      <c r="Z74" s="91"/>
      <c r="AA74" s="102"/>
      <c r="AB74" s="102"/>
      <c r="AC74" s="91"/>
      <c r="AD74" s="102"/>
      <c r="AE74" s="102"/>
      <c r="AF74" s="91"/>
      <c r="AG74" s="102"/>
      <c r="AH74" s="102"/>
      <c r="AI74" s="91"/>
      <c r="AJ74" s="102"/>
      <c r="AK74" s="102"/>
      <c r="AL74" s="91"/>
      <c r="AM74" s="101"/>
      <c r="AN74" s="101"/>
      <c r="AO74" s="102"/>
      <c r="AP74" s="102"/>
      <c r="AQ74" s="102"/>
      <c r="AR74" s="102"/>
      <c r="AS74" s="102"/>
      <c r="AT74" s="40"/>
      <c r="AU74" s="40"/>
      <c r="AV74" s="40"/>
      <c r="AW74" s="40"/>
      <c r="AX74" s="40"/>
      <c r="AY74" s="15"/>
      <c r="AZ74" s="15"/>
      <c r="BA74" s="15"/>
      <c r="BB74" s="15"/>
      <c r="BC74" s="15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</row>
    <row r="75" spans="1:155" s="43" customFormat="1" ht="13.5" customHeight="1" x14ac:dyDescent="0.2">
      <c r="A75" s="40"/>
      <c r="B75" s="104"/>
      <c r="C75" s="104"/>
      <c r="D75" s="104"/>
      <c r="E75" s="104"/>
      <c r="F75" s="104"/>
      <c r="G75" s="104"/>
      <c r="H75" s="104"/>
      <c r="I75" s="104"/>
      <c r="J75" s="104"/>
      <c r="K75" s="104"/>
      <c r="L75" s="104"/>
      <c r="M75" s="104"/>
      <c r="N75" s="104"/>
      <c r="O75" s="104"/>
      <c r="P75" s="104"/>
      <c r="Q75" s="102"/>
      <c r="R75" s="102"/>
      <c r="S75" s="102"/>
      <c r="T75" s="91"/>
      <c r="U75" s="102"/>
      <c r="V75" s="102"/>
      <c r="W75" s="91"/>
      <c r="X75" s="102"/>
      <c r="Y75" s="102"/>
      <c r="Z75" s="91"/>
      <c r="AA75" s="102"/>
      <c r="AB75" s="102"/>
      <c r="AC75" s="91"/>
      <c r="AD75" s="102"/>
      <c r="AE75" s="102"/>
      <c r="AF75" s="91"/>
      <c r="AG75" s="102"/>
      <c r="AH75" s="102"/>
      <c r="AI75" s="91"/>
      <c r="AJ75" s="102"/>
      <c r="AK75" s="102"/>
      <c r="AL75" s="91"/>
      <c r="AM75" s="101"/>
      <c r="AN75" s="101"/>
      <c r="AO75" s="102"/>
      <c r="AP75" s="102"/>
      <c r="AQ75" s="102"/>
      <c r="AR75" s="102"/>
      <c r="AS75" s="102"/>
      <c r="AT75" s="40"/>
      <c r="AU75" s="40"/>
      <c r="AV75" s="40"/>
      <c r="AW75" s="40"/>
      <c r="AX75" s="40"/>
      <c r="AY75" s="15"/>
      <c r="AZ75" s="15"/>
      <c r="BA75" s="15"/>
      <c r="BB75" s="15"/>
      <c r="BC75" s="15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</row>
    <row r="76" spans="1:155" s="43" customFormat="1" ht="13.5" customHeight="1" x14ac:dyDescent="0.2">
      <c r="A76" s="40"/>
      <c r="B76" s="104"/>
      <c r="C76" s="104"/>
      <c r="D76" s="104"/>
      <c r="E76" s="104"/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P76" s="104"/>
      <c r="Q76" s="102"/>
      <c r="R76" s="102"/>
      <c r="S76" s="102"/>
      <c r="T76" s="91"/>
      <c r="U76" s="102"/>
      <c r="V76" s="102"/>
      <c r="W76" s="91"/>
      <c r="X76" s="102"/>
      <c r="Y76" s="102"/>
      <c r="Z76" s="91"/>
      <c r="AA76" s="102"/>
      <c r="AB76" s="102"/>
      <c r="AC76" s="91"/>
      <c r="AD76" s="102"/>
      <c r="AE76" s="102"/>
      <c r="AF76" s="91"/>
      <c r="AG76" s="102"/>
      <c r="AH76" s="102"/>
      <c r="AI76" s="91"/>
      <c r="AJ76" s="102"/>
      <c r="AK76" s="102"/>
      <c r="AL76" s="91"/>
      <c r="AM76" s="101"/>
      <c r="AN76" s="101"/>
      <c r="AO76" s="102"/>
      <c r="AP76" s="102"/>
      <c r="AQ76" s="102"/>
      <c r="AR76" s="102"/>
      <c r="AS76" s="102"/>
      <c r="AT76" s="40"/>
      <c r="AU76" s="40"/>
      <c r="AV76" s="40"/>
      <c r="AW76" s="40"/>
      <c r="AX76" s="40"/>
      <c r="AY76" s="15"/>
      <c r="AZ76" s="15"/>
      <c r="BA76" s="15"/>
      <c r="BB76" s="15"/>
      <c r="BC76" s="15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</row>
    <row r="77" spans="1:155" s="43" customFormat="1" ht="13.5" customHeight="1" x14ac:dyDescent="0.2">
      <c r="A77" s="40"/>
      <c r="B77" s="104"/>
      <c r="C77" s="104"/>
      <c r="D77" s="104"/>
      <c r="E77" s="104"/>
      <c r="F77" s="104"/>
      <c r="G77" s="104"/>
      <c r="H77" s="104"/>
      <c r="I77" s="104"/>
      <c r="J77" s="104"/>
      <c r="K77" s="104"/>
      <c r="L77" s="104"/>
      <c r="M77" s="104"/>
      <c r="N77" s="104"/>
      <c r="O77" s="104"/>
      <c r="P77" s="104"/>
      <c r="Q77" s="102"/>
      <c r="R77" s="102"/>
      <c r="S77" s="102"/>
      <c r="T77" s="91"/>
      <c r="U77" s="102"/>
      <c r="V77" s="102"/>
      <c r="W77" s="91"/>
      <c r="X77" s="102"/>
      <c r="Y77" s="102"/>
      <c r="Z77" s="91"/>
      <c r="AA77" s="102"/>
      <c r="AB77" s="102"/>
      <c r="AC77" s="91"/>
      <c r="AD77" s="102"/>
      <c r="AE77" s="102"/>
      <c r="AF77" s="91"/>
      <c r="AG77" s="102"/>
      <c r="AH77" s="102"/>
      <c r="AI77" s="91"/>
      <c r="AJ77" s="102"/>
      <c r="AK77" s="102"/>
      <c r="AL77" s="91"/>
      <c r="AM77" s="101"/>
      <c r="AN77" s="101"/>
      <c r="AO77" s="102"/>
      <c r="AP77" s="102"/>
      <c r="AQ77" s="102"/>
      <c r="AR77" s="102"/>
      <c r="AS77" s="102"/>
      <c r="AT77" s="40"/>
      <c r="AU77" s="40"/>
      <c r="AV77" s="40"/>
      <c r="AW77" s="40"/>
      <c r="AX77" s="40"/>
      <c r="AY77" s="15"/>
      <c r="AZ77" s="15"/>
      <c r="BA77" s="15"/>
      <c r="BB77" s="15"/>
      <c r="BC77" s="15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</row>
    <row r="78" spans="1:155" s="43" customFormat="1" ht="13.5" customHeight="1" x14ac:dyDescent="0.2">
      <c r="A78" s="40"/>
      <c r="B78" s="104"/>
      <c r="C78" s="104"/>
      <c r="D78" s="104"/>
      <c r="E78" s="104"/>
      <c r="F78" s="104"/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102"/>
      <c r="R78" s="102"/>
      <c r="S78" s="102"/>
      <c r="T78" s="91"/>
      <c r="U78" s="102"/>
      <c r="V78" s="102"/>
      <c r="W78" s="91"/>
      <c r="X78" s="102"/>
      <c r="Y78" s="102"/>
      <c r="Z78" s="91"/>
      <c r="AA78" s="102"/>
      <c r="AB78" s="102"/>
      <c r="AC78" s="91"/>
      <c r="AD78" s="102"/>
      <c r="AE78" s="102"/>
      <c r="AF78" s="91"/>
      <c r="AG78" s="102"/>
      <c r="AH78" s="102"/>
      <c r="AI78" s="91"/>
      <c r="AJ78" s="102"/>
      <c r="AK78" s="102"/>
      <c r="AL78" s="91"/>
      <c r="AM78" s="101"/>
      <c r="AN78" s="101"/>
      <c r="AO78" s="102"/>
      <c r="AP78" s="102"/>
      <c r="AQ78" s="102"/>
      <c r="AR78" s="102"/>
      <c r="AS78" s="102"/>
      <c r="AT78" s="40"/>
      <c r="AU78" s="40"/>
      <c r="AV78" s="40"/>
      <c r="AW78" s="40"/>
      <c r="AX78" s="40"/>
      <c r="AY78" s="15"/>
      <c r="AZ78" s="15"/>
      <c r="BA78" s="15"/>
      <c r="BB78" s="15"/>
      <c r="BC78" s="15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</row>
    <row r="79" spans="1:155" s="43" customFormat="1" ht="13.5" customHeight="1" x14ac:dyDescent="0.2">
      <c r="A79" s="40"/>
      <c r="B79" s="104"/>
      <c r="C79" s="104"/>
      <c r="D79" s="104"/>
      <c r="E79" s="104"/>
      <c r="F79" s="104"/>
      <c r="G79" s="104"/>
      <c r="H79" s="104"/>
      <c r="I79" s="104"/>
      <c r="J79" s="104"/>
      <c r="K79" s="104"/>
      <c r="L79" s="104"/>
      <c r="M79" s="104"/>
      <c r="N79" s="104"/>
      <c r="O79" s="104"/>
      <c r="P79" s="104"/>
      <c r="Q79" s="102"/>
      <c r="R79" s="102"/>
      <c r="S79" s="102"/>
      <c r="T79" s="91"/>
      <c r="U79" s="102"/>
      <c r="V79" s="102"/>
      <c r="W79" s="91"/>
      <c r="X79" s="102"/>
      <c r="Y79" s="102"/>
      <c r="Z79" s="91"/>
      <c r="AA79" s="102"/>
      <c r="AB79" s="102"/>
      <c r="AC79" s="91"/>
      <c r="AD79" s="102"/>
      <c r="AE79" s="102"/>
      <c r="AF79" s="91"/>
      <c r="AG79" s="102"/>
      <c r="AH79" s="102"/>
      <c r="AI79" s="91"/>
      <c r="AJ79" s="102"/>
      <c r="AK79" s="102"/>
      <c r="AL79" s="91"/>
      <c r="AM79" s="101"/>
      <c r="AN79" s="101"/>
      <c r="AO79" s="102"/>
      <c r="AP79" s="102"/>
      <c r="AQ79" s="102"/>
      <c r="AR79" s="102"/>
      <c r="AS79" s="102"/>
      <c r="AT79" s="40"/>
      <c r="AU79" s="40"/>
      <c r="AV79" s="40"/>
      <c r="AW79" s="40"/>
      <c r="AX79" s="40"/>
      <c r="AY79" s="15"/>
      <c r="AZ79" s="15"/>
      <c r="BA79" s="15"/>
      <c r="BB79" s="15"/>
      <c r="BC79" s="15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</row>
    <row r="80" spans="1:155" s="43" customFormat="1" ht="13.5" customHeight="1" x14ac:dyDescent="0.2">
      <c r="A80" s="40"/>
      <c r="B80" s="104"/>
      <c r="C80" s="104"/>
      <c r="D80" s="104"/>
      <c r="E80" s="104"/>
      <c r="F80" s="104"/>
      <c r="G80" s="104"/>
      <c r="H80" s="104"/>
      <c r="I80" s="104"/>
      <c r="J80" s="104"/>
      <c r="K80" s="104"/>
      <c r="L80" s="104"/>
      <c r="M80" s="104"/>
      <c r="N80" s="104"/>
      <c r="O80" s="104"/>
      <c r="P80" s="104"/>
      <c r="Q80" s="102"/>
      <c r="R80" s="102"/>
      <c r="S80" s="102"/>
      <c r="T80" s="91"/>
      <c r="U80" s="102"/>
      <c r="V80" s="102"/>
      <c r="W80" s="91"/>
      <c r="X80" s="102"/>
      <c r="Y80" s="102"/>
      <c r="Z80" s="91"/>
      <c r="AA80" s="102"/>
      <c r="AB80" s="102"/>
      <c r="AC80" s="91"/>
      <c r="AD80" s="102"/>
      <c r="AE80" s="102"/>
      <c r="AF80" s="91"/>
      <c r="AG80" s="102"/>
      <c r="AH80" s="102"/>
      <c r="AI80" s="91"/>
      <c r="AJ80" s="102"/>
      <c r="AK80" s="102"/>
      <c r="AL80" s="91"/>
      <c r="AM80" s="101"/>
      <c r="AN80" s="101"/>
      <c r="AO80" s="102"/>
      <c r="AP80" s="102"/>
      <c r="AQ80" s="102"/>
      <c r="AR80" s="102"/>
      <c r="AS80" s="102"/>
      <c r="AT80" s="40"/>
      <c r="AU80" s="40"/>
      <c r="AV80" s="40"/>
      <c r="AW80" s="40"/>
      <c r="AX80" s="40"/>
      <c r="AY80" s="15"/>
      <c r="AZ80" s="15"/>
      <c r="BA80" s="15"/>
      <c r="BB80" s="15"/>
      <c r="BC80" s="15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</row>
    <row r="81" spans="1:155" s="43" customFormat="1" ht="13.5" customHeight="1" x14ac:dyDescent="0.2">
      <c r="A81" s="40"/>
      <c r="B81" s="104"/>
      <c r="C81" s="104"/>
      <c r="D81" s="104"/>
      <c r="E81" s="104"/>
      <c r="F81" s="104"/>
      <c r="G81" s="104"/>
      <c r="H81" s="104"/>
      <c r="I81" s="104"/>
      <c r="J81" s="104"/>
      <c r="K81" s="104"/>
      <c r="L81" s="104"/>
      <c r="M81" s="104"/>
      <c r="N81" s="104"/>
      <c r="O81" s="104"/>
      <c r="P81" s="104"/>
      <c r="Q81" s="102"/>
      <c r="R81" s="102"/>
      <c r="S81" s="102"/>
      <c r="T81" s="91"/>
      <c r="U81" s="102"/>
      <c r="V81" s="102"/>
      <c r="W81" s="91"/>
      <c r="X81" s="102"/>
      <c r="Y81" s="102"/>
      <c r="Z81" s="91"/>
      <c r="AA81" s="102"/>
      <c r="AB81" s="102"/>
      <c r="AC81" s="91"/>
      <c r="AD81" s="102"/>
      <c r="AE81" s="102"/>
      <c r="AF81" s="91"/>
      <c r="AG81" s="102"/>
      <c r="AH81" s="102"/>
      <c r="AI81" s="91"/>
      <c r="AJ81" s="102"/>
      <c r="AK81" s="102"/>
      <c r="AL81" s="91"/>
      <c r="AM81" s="101"/>
      <c r="AN81" s="101"/>
      <c r="AO81" s="102"/>
      <c r="AP81" s="102"/>
      <c r="AQ81" s="102"/>
      <c r="AR81" s="102"/>
      <c r="AS81" s="102"/>
      <c r="AT81" s="40"/>
      <c r="AU81" s="40"/>
      <c r="AV81" s="40"/>
      <c r="AW81" s="40"/>
      <c r="AX81" s="40"/>
      <c r="AY81" s="15"/>
      <c r="AZ81" s="15"/>
      <c r="BA81" s="15"/>
      <c r="BB81" s="15"/>
      <c r="BC81" s="15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</row>
    <row r="82" spans="1:155" s="43" customFormat="1" ht="13.5" customHeight="1" x14ac:dyDescent="0.2">
      <c r="A82" s="40"/>
      <c r="B82" s="104"/>
      <c r="C82" s="104"/>
      <c r="D82" s="104"/>
      <c r="E82" s="104"/>
      <c r="F82" s="104"/>
      <c r="G82" s="104"/>
      <c r="H82" s="104"/>
      <c r="I82" s="104"/>
      <c r="J82" s="104"/>
      <c r="K82" s="104"/>
      <c r="L82" s="104"/>
      <c r="M82" s="104"/>
      <c r="N82" s="104"/>
      <c r="O82" s="104"/>
      <c r="P82" s="104"/>
      <c r="Q82" s="102"/>
      <c r="R82" s="102"/>
      <c r="S82" s="102"/>
      <c r="T82" s="91"/>
      <c r="U82" s="102"/>
      <c r="V82" s="102"/>
      <c r="W82" s="91"/>
      <c r="X82" s="102"/>
      <c r="Y82" s="102"/>
      <c r="Z82" s="91"/>
      <c r="AA82" s="102"/>
      <c r="AB82" s="102"/>
      <c r="AC82" s="91"/>
      <c r="AD82" s="102"/>
      <c r="AE82" s="102"/>
      <c r="AF82" s="91"/>
      <c r="AG82" s="102"/>
      <c r="AH82" s="102"/>
      <c r="AI82" s="91"/>
      <c r="AJ82" s="102"/>
      <c r="AK82" s="102"/>
      <c r="AL82" s="91"/>
      <c r="AM82" s="101"/>
      <c r="AN82" s="101"/>
      <c r="AO82" s="102"/>
      <c r="AP82" s="102"/>
      <c r="AQ82" s="102"/>
      <c r="AR82" s="102"/>
      <c r="AS82" s="102"/>
      <c r="AT82" s="40"/>
      <c r="AU82" s="40"/>
      <c r="AV82" s="40"/>
      <c r="AW82" s="40"/>
      <c r="AX82" s="40"/>
      <c r="AY82" s="15"/>
      <c r="AZ82" s="15"/>
      <c r="BA82" s="15"/>
      <c r="BB82" s="15"/>
      <c r="BC82" s="15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</row>
    <row r="83" spans="1:155" s="43" customFormat="1" ht="13.5" customHeight="1" x14ac:dyDescent="0.2">
      <c r="A83" s="40"/>
      <c r="B83" s="104"/>
      <c r="C83" s="104"/>
      <c r="D83" s="104"/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104"/>
      <c r="Q83" s="102"/>
      <c r="R83" s="102"/>
      <c r="S83" s="102"/>
      <c r="T83" s="91"/>
      <c r="U83" s="102"/>
      <c r="V83" s="102"/>
      <c r="W83" s="91"/>
      <c r="X83" s="102"/>
      <c r="Y83" s="102"/>
      <c r="Z83" s="91"/>
      <c r="AA83" s="102"/>
      <c r="AB83" s="102"/>
      <c r="AC83" s="91"/>
      <c r="AD83" s="102"/>
      <c r="AE83" s="102"/>
      <c r="AF83" s="91"/>
      <c r="AG83" s="102"/>
      <c r="AH83" s="102"/>
      <c r="AI83" s="91"/>
      <c r="AJ83" s="102"/>
      <c r="AK83" s="102"/>
      <c r="AL83" s="91"/>
      <c r="AM83" s="101"/>
      <c r="AN83" s="101"/>
      <c r="AO83" s="102"/>
      <c r="AP83" s="102"/>
      <c r="AQ83" s="102"/>
      <c r="AR83" s="102"/>
      <c r="AS83" s="102"/>
      <c r="AT83" s="40"/>
      <c r="AU83" s="40"/>
      <c r="AV83" s="40"/>
      <c r="AW83" s="40"/>
      <c r="AX83" s="40"/>
      <c r="AY83" s="15"/>
      <c r="AZ83" s="15"/>
      <c r="BA83" s="15"/>
      <c r="BB83" s="15"/>
      <c r="BC83" s="15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</row>
    <row r="84" spans="1:155" s="43" customFormat="1" ht="13.5" customHeight="1" x14ac:dyDescent="0.2">
      <c r="A84" s="40"/>
      <c r="B84" s="104"/>
      <c r="C84" s="104"/>
      <c r="D84" s="104"/>
      <c r="E84" s="104"/>
      <c r="F84" s="104"/>
      <c r="G84" s="104"/>
      <c r="H84" s="104"/>
      <c r="I84" s="104"/>
      <c r="J84" s="104"/>
      <c r="K84" s="104"/>
      <c r="L84" s="104"/>
      <c r="M84" s="104"/>
      <c r="N84" s="104"/>
      <c r="O84" s="104"/>
      <c r="P84" s="104"/>
      <c r="Q84" s="102"/>
      <c r="R84" s="102"/>
      <c r="S84" s="102"/>
      <c r="T84" s="91"/>
      <c r="U84" s="102"/>
      <c r="V84" s="102"/>
      <c r="W84" s="91"/>
      <c r="X84" s="102"/>
      <c r="Y84" s="102"/>
      <c r="Z84" s="91"/>
      <c r="AA84" s="102"/>
      <c r="AB84" s="102"/>
      <c r="AC84" s="91"/>
      <c r="AD84" s="102"/>
      <c r="AE84" s="102"/>
      <c r="AF84" s="91"/>
      <c r="AG84" s="102"/>
      <c r="AH84" s="102"/>
      <c r="AI84" s="91"/>
      <c r="AJ84" s="102"/>
      <c r="AK84" s="102"/>
      <c r="AL84" s="91"/>
      <c r="AM84" s="101"/>
      <c r="AN84" s="101"/>
      <c r="AO84" s="102"/>
      <c r="AP84" s="102"/>
      <c r="AQ84" s="102"/>
      <c r="AR84" s="102"/>
      <c r="AS84" s="102"/>
      <c r="AT84" s="40"/>
      <c r="AU84" s="40"/>
      <c r="AV84" s="40"/>
      <c r="AW84" s="40"/>
      <c r="AX84" s="40"/>
      <c r="AY84" s="15"/>
      <c r="AZ84" s="15"/>
      <c r="BA84" s="15"/>
      <c r="BB84" s="15"/>
      <c r="BC84" s="15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</row>
    <row r="85" spans="1:155" s="43" customFormat="1" ht="13.5" customHeight="1" x14ac:dyDescent="0.2">
      <c r="A85" s="40"/>
      <c r="B85" s="104"/>
      <c r="C85" s="104"/>
      <c r="D85" s="104"/>
      <c r="E85" s="104"/>
      <c r="F85" s="104"/>
      <c r="G85" s="104"/>
      <c r="H85" s="104"/>
      <c r="I85" s="104"/>
      <c r="J85" s="104"/>
      <c r="K85" s="104"/>
      <c r="L85" s="104"/>
      <c r="M85" s="104"/>
      <c r="N85" s="104"/>
      <c r="O85" s="104"/>
      <c r="P85" s="104"/>
      <c r="Q85" s="102"/>
      <c r="R85" s="102"/>
      <c r="S85" s="102"/>
      <c r="T85" s="91"/>
      <c r="U85" s="102"/>
      <c r="V85" s="102"/>
      <c r="W85" s="91"/>
      <c r="X85" s="102"/>
      <c r="Y85" s="102"/>
      <c r="Z85" s="91"/>
      <c r="AA85" s="102"/>
      <c r="AB85" s="102"/>
      <c r="AC85" s="91"/>
      <c r="AD85" s="102"/>
      <c r="AE85" s="102"/>
      <c r="AF85" s="91"/>
      <c r="AG85" s="102"/>
      <c r="AH85" s="102"/>
      <c r="AI85" s="91"/>
      <c r="AJ85" s="102"/>
      <c r="AK85" s="102"/>
      <c r="AL85" s="91"/>
      <c r="AM85" s="101"/>
      <c r="AN85" s="101"/>
      <c r="AO85" s="102"/>
      <c r="AP85" s="102"/>
      <c r="AQ85" s="102"/>
      <c r="AR85" s="102"/>
      <c r="AS85" s="102"/>
      <c r="AT85" s="40"/>
      <c r="AU85" s="40"/>
      <c r="AV85" s="40"/>
      <c r="AW85" s="40"/>
      <c r="AX85" s="40"/>
      <c r="AY85" s="15"/>
      <c r="AZ85" s="15"/>
      <c r="BA85" s="15"/>
      <c r="BB85" s="15"/>
      <c r="BC85" s="15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</row>
    <row r="86" spans="1:155" s="43" customFormat="1" ht="13.5" customHeight="1" x14ac:dyDescent="0.2">
      <c r="A86" s="40"/>
      <c r="B86" s="104"/>
      <c r="C86" s="104"/>
      <c r="D86" s="104"/>
      <c r="E86" s="104"/>
      <c r="F86" s="104"/>
      <c r="G86" s="104"/>
      <c r="H86" s="104"/>
      <c r="I86" s="104"/>
      <c r="J86" s="104"/>
      <c r="K86" s="104"/>
      <c r="L86" s="104"/>
      <c r="M86" s="104"/>
      <c r="N86" s="104"/>
      <c r="O86" s="104"/>
      <c r="P86" s="104"/>
      <c r="Q86" s="102"/>
      <c r="R86" s="102"/>
      <c r="S86" s="102"/>
      <c r="T86" s="91"/>
      <c r="U86" s="102"/>
      <c r="V86" s="102"/>
      <c r="W86" s="91"/>
      <c r="X86" s="102"/>
      <c r="Y86" s="102"/>
      <c r="Z86" s="91"/>
      <c r="AA86" s="102"/>
      <c r="AB86" s="102"/>
      <c r="AC86" s="91"/>
      <c r="AD86" s="102"/>
      <c r="AE86" s="102"/>
      <c r="AF86" s="91"/>
      <c r="AG86" s="102"/>
      <c r="AH86" s="102"/>
      <c r="AI86" s="91"/>
      <c r="AJ86" s="102"/>
      <c r="AK86" s="102"/>
      <c r="AL86" s="91"/>
      <c r="AM86" s="101"/>
      <c r="AN86" s="101"/>
      <c r="AO86" s="102"/>
      <c r="AP86" s="102"/>
      <c r="AQ86" s="102"/>
      <c r="AR86" s="102"/>
      <c r="AS86" s="102"/>
      <c r="AT86" s="40"/>
      <c r="AU86" s="40"/>
      <c r="AV86" s="40"/>
      <c r="AW86" s="40"/>
      <c r="AX86" s="40"/>
      <c r="AY86" s="15"/>
      <c r="AZ86" s="15"/>
      <c r="BA86" s="15"/>
      <c r="BB86" s="15"/>
      <c r="BC86" s="15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</row>
    <row r="87" spans="1:155" s="43" customFormat="1" ht="13.5" customHeight="1" x14ac:dyDescent="0.2">
      <c r="A87" s="40"/>
      <c r="B87" s="104"/>
      <c r="C87" s="104"/>
      <c r="D87" s="104"/>
      <c r="E87" s="104"/>
      <c r="F87" s="104"/>
      <c r="G87" s="104"/>
      <c r="H87" s="104"/>
      <c r="I87" s="104"/>
      <c r="J87" s="104"/>
      <c r="K87" s="104"/>
      <c r="L87" s="104"/>
      <c r="M87" s="104"/>
      <c r="N87" s="104"/>
      <c r="O87" s="104"/>
      <c r="P87" s="104"/>
      <c r="Q87" s="102"/>
      <c r="R87" s="102"/>
      <c r="S87" s="102"/>
      <c r="T87" s="91"/>
      <c r="U87" s="102"/>
      <c r="V87" s="102"/>
      <c r="W87" s="91"/>
      <c r="X87" s="102"/>
      <c r="Y87" s="102"/>
      <c r="Z87" s="91"/>
      <c r="AA87" s="102"/>
      <c r="AB87" s="102"/>
      <c r="AC87" s="91"/>
      <c r="AD87" s="102"/>
      <c r="AE87" s="102"/>
      <c r="AF87" s="91"/>
      <c r="AG87" s="102"/>
      <c r="AH87" s="102"/>
      <c r="AI87" s="91"/>
      <c r="AJ87" s="102"/>
      <c r="AK87" s="102"/>
      <c r="AL87" s="91"/>
      <c r="AM87" s="101"/>
      <c r="AN87" s="101"/>
      <c r="AO87" s="102"/>
      <c r="AP87" s="102"/>
      <c r="AQ87" s="102"/>
      <c r="AR87" s="102"/>
      <c r="AS87" s="102"/>
      <c r="AT87" s="40"/>
      <c r="AU87" s="40"/>
      <c r="AV87" s="40"/>
      <c r="AW87" s="40"/>
      <c r="AX87" s="40"/>
      <c r="AY87" s="15"/>
      <c r="AZ87" s="15"/>
      <c r="BA87" s="15"/>
      <c r="BB87" s="15"/>
      <c r="BC87" s="15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</row>
    <row r="88" spans="1:155" s="43" customFormat="1" ht="13.5" customHeight="1" x14ac:dyDescent="0.2">
      <c r="A88" s="40"/>
      <c r="B88" s="104"/>
      <c r="C88" s="104"/>
      <c r="D88" s="104"/>
      <c r="E88" s="104"/>
      <c r="F88" s="104"/>
      <c r="G88" s="104"/>
      <c r="H88" s="104"/>
      <c r="I88" s="104"/>
      <c r="J88" s="104"/>
      <c r="K88" s="104"/>
      <c r="L88" s="104"/>
      <c r="M88" s="104"/>
      <c r="N88" s="104"/>
      <c r="O88" s="104"/>
      <c r="P88" s="104"/>
      <c r="Q88" s="102"/>
      <c r="R88" s="102"/>
      <c r="S88" s="102"/>
      <c r="T88" s="91"/>
      <c r="U88" s="102"/>
      <c r="V88" s="102"/>
      <c r="W88" s="91"/>
      <c r="X88" s="102"/>
      <c r="Y88" s="102"/>
      <c r="Z88" s="91"/>
      <c r="AA88" s="102"/>
      <c r="AB88" s="102"/>
      <c r="AC88" s="91"/>
      <c r="AD88" s="102"/>
      <c r="AE88" s="102"/>
      <c r="AF88" s="91"/>
      <c r="AG88" s="102"/>
      <c r="AH88" s="102"/>
      <c r="AI88" s="91"/>
      <c r="AJ88" s="102"/>
      <c r="AK88" s="102"/>
      <c r="AL88" s="91"/>
      <c r="AM88" s="101"/>
      <c r="AN88" s="101"/>
      <c r="AO88" s="102"/>
      <c r="AP88" s="102"/>
      <c r="AQ88" s="102"/>
      <c r="AR88" s="102"/>
      <c r="AS88" s="102"/>
      <c r="AT88" s="40"/>
      <c r="AU88" s="40"/>
      <c r="AV88" s="40"/>
      <c r="AW88" s="40"/>
      <c r="AX88" s="40"/>
      <c r="AY88" s="15"/>
      <c r="AZ88" s="15"/>
      <c r="BA88" s="15"/>
      <c r="BB88" s="15"/>
      <c r="BC88" s="15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</row>
    <row r="89" spans="1:155" s="43" customFormat="1" ht="13.5" customHeight="1" x14ac:dyDescent="0.2">
      <c r="A89" s="40"/>
      <c r="B89" s="104"/>
      <c r="C89" s="104"/>
      <c r="D89" s="104"/>
      <c r="E89" s="104"/>
      <c r="F89" s="104"/>
      <c r="G89" s="104"/>
      <c r="H89" s="104"/>
      <c r="I89" s="104"/>
      <c r="J89" s="104"/>
      <c r="K89" s="104"/>
      <c r="L89" s="104"/>
      <c r="M89" s="104"/>
      <c r="N89" s="104"/>
      <c r="O89" s="104"/>
      <c r="P89" s="104"/>
      <c r="Q89" s="102"/>
      <c r="R89" s="102"/>
      <c r="S89" s="102"/>
      <c r="T89" s="91"/>
      <c r="U89" s="102"/>
      <c r="V89" s="102"/>
      <c r="W89" s="91"/>
      <c r="X89" s="102"/>
      <c r="Y89" s="102"/>
      <c r="Z89" s="91"/>
      <c r="AA89" s="102"/>
      <c r="AB89" s="102"/>
      <c r="AC89" s="91"/>
      <c r="AD89" s="102"/>
      <c r="AE89" s="102"/>
      <c r="AF89" s="91"/>
      <c r="AG89" s="102"/>
      <c r="AH89" s="102"/>
      <c r="AI89" s="91"/>
      <c r="AJ89" s="102"/>
      <c r="AK89" s="102"/>
      <c r="AL89" s="91"/>
      <c r="AM89" s="101"/>
      <c r="AN89" s="101"/>
      <c r="AO89" s="102"/>
      <c r="AP89" s="102"/>
      <c r="AQ89" s="102"/>
      <c r="AR89" s="102"/>
      <c r="AS89" s="102"/>
      <c r="AT89" s="40"/>
      <c r="AU89" s="40"/>
      <c r="AV89" s="40"/>
      <c r="AW89" s="40"/>
      <c r="AX89" s="40"/>
      <c r="AY89" s="15"/>
      <c r="AZ89" s="15"/>
      <c r="BA89" s="15"/>
      <c r="BB89" s="15"/>
      <c r="BC89" s="15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</row>
    <row r="90" spans="1:155" s="43" customFormat="1" ht="13.5" customHeight="1" x14ac:dyDescent="0.2">
      <c r="A90" s="40"/>
      <c r="B90" s="104"/>
      <c r="C90" s="104"/>
      <c r="D90" s="104"/>
      <c r="E90" s="104"/>
      <c r="F90" s="104"/>
      <c r="G90" s="104"/>
      <c r="H90" s="104"/>
      <c r="I90" s="104"/>
      <c r="J90" s="104"/>
      <c r="K90" s="104"/>
      <c r="L90" s="104"/>
      <c r="M90" s="104"/>
      <c r="N90" s="104"/>
      <c r="O90" s="104"/>
      <c r="P90" s="104"/>
      <c r="Q90" s="102"/>
      <c r="R90" s="102"/>
      <c r="S90" s="102"/>
      <c r="T90" s="91"/>
      <c r="U90" s="102"/>
      <c r="V90" s="102"/>
      <c r="W90" s="91"/>
      <c r="X90" s="102"/>
      <c r="Y90" s="102"/>
      <c r="Z90" s="91"/>
      <c r="AA90" s="102"/>
      <c r="AB90" s="102"/>
      <c r="AC90" s="91"/>
      <c r="AD90" s="102"/>
      <c r="AE90" s="102"/>
      <c r="AF90" s="91"/>
      <c r="AG90" s="102"/>
      <c r="AH90" s="102"/>
      <c r="AI90" s="91"/>
      <c r="AJ90" s="102"/>
      <c r="AK90" s="102"/>
      <c r="AL90" s="91"/>
      <c r="AM90" s="101"/>
      <c r="AN90" s="101"/>
      <c r="AO90" s="102"/>
      <c r="AP90" s="102"/>
      <c r="AQ90" s="102"/>
      <c r="AR90" s="102"/>
      <c r="AS90" s="102"/>
      <c r="AT90" s="40"/>
      <c r="AU90" s="40"/>
      <c r="AV90" s="40"/>
      <c r="AW90" s="40"/>
      <c r="AX90" s="40"/>
      <c r="AY90" s="15"/>
      <c r="AZ90" s="15"/>
      <c r="BA90" s="15"/>
      <c r="BB90" s="15"/>
      <c r="BC90" s="15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</row>
    <row r="91" spans="1:155" s="43" customFormat="1" ht="13.5" customHeight="1" x14ac:dyDescent="0.2">
      <c r="A91" s="40"/>
      <c r="B91" s="104"/>
      <c r="C91" s="104"/>
      <c r="D91" s="104"/>
      <c r="E91" s="104"/>
      <c r="F91" s="104"/>
      <c r="G91" s="104"/>
      <c r="H91" s="104"/>
      <c r="I91" s="104"/>
      <c r="J91" s="104"/>
      <c r="K91" s="104"/>
      <c r="L91" s="104"/>
      <c r="M91" s="104"/>
      <c r="N91" s="104"/>
      <c r="O91" s="104"/>
      <c r="P91" s="104"/>
      <c r="Q91" s="102"/>
      <c r="R91" s="102"/>
      <c r="S91" s="102"/>
      <c r="T91" s="91"/>
      <c r="U91" s="102"/>
      <c r="V91" s="102"/>
      <c r="W91" s="91"/>
      <c r="X91" s="102"/>
      <c r="Y91" s="102"/>
      <c r="Z91" s="91"/>
      <c r="AA91" s="102"/>
      <c r="AB91" s="102"/>
      <c r="AC91" s="91"/>
      <c r="AD91" s="102"/>
      <c r="AE91" s="102"/>
      <c r="AF91" s="91"/>
      <c r="AG91" s="102"/>
      <c r="AH91" s="102"/>
      <c r="AI91" s="91"/>
      <c r="AJ91" s="102"/>
      <c r="AK91" s="102"/>
      <c r="AL91" s="91"/>
      <c r="AM91" s="101"/>
      <c r="AN91" s="101"/>
      <c r="AO91" s="102"/>
      <c r="AP91" s="102"/>
      <c r="AQ91" s="102"/>
      <c r="AR91" s="102"/>
      <c r="AS91" s="102"/>
      <c r="AT91" s="40"/>
      <c r="AU91" s="40"/>
      <c r="AV91" s="40"/>
      <c r="AW91" s="40"/>
      <c r="AX91" s="40"/>
      <c r="AY91" s="15"/>
      <c r="AZ91" s="15"/>
      <c r="BA91" s="15"/>
      <c r="BB91" s="15"/>
      <c r="BC91" s="15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</row>
    <row r="92" spans="1:155" s="43" customFormat="1" ht="13.5" customHeight="1" x14ac:dyDescent="0.2">
      <c r="A92" s="40"/>
      <c r="B92" s="104"/>
      <c r="C92" s="104"/>
      <c r="D92" s="104"/>
      <c r="E92" s="104"/>
      <c r="F92" s="104"/>
      <c r="G92" s="104"/>
      <c r="H92" s="104"/>
      <c r="I92" s="104"/>
      <c r="J92" s="104"/>
      <c r="K92" s="104"/>
      <c r="L92" s="104"/>
      <c r="M92" s="104"/>
      <c r="N92" s="104"/>
      <c r="O92" s="104"/>
      <c r="P92" s="104"/>
      <c r="Q92" s="102"/>
      <c r="R92" s="102"/>
      <c r="S92" s="102"/>
      <c r="T92" s="91"/>
      <c r="U92" s="102"/>
      <c r="V92" s="102"/>
      <c r="W92" s="91"/>
      <c r="X92" s="102"/>
      <c r="Y92" s="102"/>
      <c r="Z92" s="91"/>
      <c r="AA92" s="102"/>
      <c r="AB92" s="102"/>
      <c r="AC92" s="91"/>
      <c r="AD92" s="102"/>
      <c r="AE92" s="102"/>
      <c r="AF92" s="91"/>
      <c r="AG92" s="102"/>
      <c r="AH92" s="102"/>
      <c r="AI92" s="91"/>
      <c r="AJ92" s="102"/>
      <c r="AK92" s="102"/>
      <c r="AL92" s="91"/>
      <c r="AM92" s="101"/>
      <c r="AN92" s="101"/>
      <c r="AO92" s="102"/>
      <c r="AP92" s="102"/>
      <c r="AQ92" s="102"/>
      <c r="AR92" s="102"/>
      <c r="AS92" s="102"/>
      <c r="AT92" s="40"/>
      <c r="AU92" s="40"/>
      <c r="AV92" s="40"/>
      <c r="AW92" s="40"/>
      <c r="AX92" s="40"/>
      <c r="AY92" s="15"/>
      <c r="AZ92" s="15"/>
      <c r="BA92" s="15"/>
      <c r="BB92" s="15"/>
      <c r="BC92" s="15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</row>
    <row r="93" spans="1:155" s="43" customFormat="1" ht="13.5" customHeight="1" x14ac:dyDescent="0.2">
      <c r="A93" s="40"/>
      <c r="B93" s="104"/>
      <c r="C93" s="104"/>
      <c r="D93" s="104"/>
      <c r="E93" s="104"/>
      <c r="F93" s="104"/>
      <c r="G93" s="104"/>
      <c r="H93" s="104"/>
      <c r="I93" s="104"/>
      <c r="J93" s="104"/>
      <c r="K93" s="104"/>
      <c r="L93" s="104"/>
      <c r="M93" s="104"/>
      <c r="N93" s="104"/>
      <c r="O93" s="104"/>
      <c r="P93" s="104"/>
      <c r="Q93" s="102"/>
      <c r="R93" s="102"/>
      <c r="S93" s="102"/>
      <c r="T93" s="91"/>
      <c r="U93" s="102"/>
      <c r="V93" s="102"/>
      <c r="W93" s="91"/>
      <c r="X93" s="102"/>
      <c r="Y93" s="102"/>
      <c r="Z93" s="91"/>
      <c r="AA93" s="102"/>
      <c r="AB93" s="102"/>
      <c r="AC93" s="91"/>
      <c r="AD93" s="102"/>
      <c r="AE93" s="102"/>
      <c r="AF93" s="91"/>
      <c r="AG93" s="102"/>
      <c r="AH93" s="102"/>
      <c r="AI93" s="91"/>
      <c r="AJ93" s="102"/>
      <c r="AK93" s="102"/>
      <c r="AL93" s="91"/>
      <c r="AM93" s="101"/>
      <c r="AN93" s="101"/>
      <c r="AO93" s="102"/>
      <c r="AP93" s="102"/>
      <c r="AQ93" s="102"/>
      <c r="AR93" s="102"/>
      <c r="AS93" s="102"/>
      <c r="AT93" s="40"/>
      <c r="AU93" s="40"/>
      <c r="AV93" s="40"/>
      <c r="AW93" s="40"/>
      <c r="AX93" s="40"/>
      <c r="AY93" s="15"/>
      <c r="AZ93" s="15"/>
      <c r="BA93" s="15"/>
      <c r="BB93" s="15"/>
      <c r="BC93" s="15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</row>
    <row r="94" spans="1:155" s="43" customFormat="1" ht="13.5" customHeight="1" x14ac:dyDescent="0.2">
      <c r="A94" s="40"/>
      <c r="B94" s="104"/>
      <c r="C94" s="104"/>
      <c r="D94" s="104"/>
      <c r="E94" s="104"/>
      <c r="F94" s="104"/>
      <c r="G94" s="104"/>
      <c r="H94" s="104"/>
      <c r="I94" s="104"/>
      <c r="J94" s="104"/>
      <c r="K94" s="104"/>
      <c r="L94" s="104"/>
      <c r="M94" s="104"/>
      <c r="N94" s="104"/>
      <c r="O94" s="104"/>
      <c r="P94" s="104"/>
      <c r="Q94" s="102"/>
      <c r="R94" s="102"/>
      <c r="S94" s="102"/>
      <c r="T94" s="91"/>
      <c r="U94" s="102"/>
      <c r="V94" s="102"/>
      <c r="W94" s="91"/>
      <c r="X94" s="102"/>
      <c r="Y94" s="102"/>
      <c r="Z94" s="91"/>
      <c r="AA94" s="102"/>
      <c r="AB94" s="102"/>
      <c r="AC94" s="91"/>
      <c r="AD94" s="102"/>
      <c r="AE94" s="102"/>
      <c r="AF94" s="91"/>
      <c r="AG94" s="102"/>
      <c r="AH94" s="102"/>
      <c r="AI94" s="91"/>
      <c r="AJ94" s="102"/>
      <c r="AK94" s="102"/>
      <c r="AL94" s="91"/>
      <c r="AM94" s="101"/>
      <c r="AN94" s="101"/>
      <c r="AO94" s="102"/>
      <c r="AP94" s="102"/>
      <c r="AQ94" s="102"/>
      <c r="AR94" s="102"/>
      <c r="AS94" s="102"/>
      <c r="AT94" s="40"/>
      <c r="AU94" s="40"/>
      <c r="AV94" s="40"/>
      <c r="AW94" s="40"/>
      <c r="AX94" s="40"/>
      <c r="AY94" s="15"/>
      <c r="AZ94" s="15"/>
      <c r="BA94" s="15"/>
      <c r="BB94" s="15"/>
      <c r="BC94" s="15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</row>
    <row r="95" spans="1:155" s="43" customFormat="1" ht="13.5" customHeight="1" x14ac:dyDescent="0.2">
      <c r="A95" s="40"/>
      <c r="B95" s="104"/>
      <c r="C95" s="104"/>
      <c r="D95" s="104"/>
      <c r="E95" s="104"/>
      <c r="F95" s="104"/>
      <c r="G95" s="104"/>
      <c r="H95" s="104"/>
      <c r="I95" s="104"/>
      <c r="J95" s="104"/>
      <c r="K95" s="104"/>
      <c r="L95" s="104"/>
      <c r="M95" s="104"/>
      <c r="N95" s="104"/>
      <c r="O95" s="104"/>
      <c r="P95" s="104"/>
      <c r="Q95" s="102"/>
      <c r="R95" s="102"/>
      <c r="S95" s="102"/>
      <c r="T95" s="91"/>
      <c r="U95" s="102"/>
      <c r="V95" s="102"/>
      <c r="W95" s="91"/>
      <c r="X95" s="102"/>
      <c r="Y95" s="102"/>
      <c r="Z95" s="91"/>
      <c r="AA95" s="102"/>
      <c r="AB95" s="102"/>
      <c r="AC95" s="91"/>
      <c r="AD95" s="102"/>
      <c r="AE95" s="102"/>
      <c r="AF95" s="91"/>
      <c r="AG95" s="102"/>
      <c r="AH95" s="102"/>
      <c r="AI95" s="91"/>
      <c r="AJ95" s="102"/>
      <c r="AK95" s="102"/>
      <c r="AL95" s="91"/>
      <c r="AM95" s="101"/>
      <c r="AN95" s="101"/>
      <c r="AO95" s="102"/>
      <c r="AP95" s="102"/>
      <c r="AQ95" s="102"/>
      <c r="AR95" s="102"/>
      <c r="AS95" s="102"/>
      <c r="AT95" s="40"/>
      <c r="AU95" s="40"/>
      <c r="AV95" s="40"/>
      <c r="AW95" s="40"/>
      <c r="AX95" s="40"/>
      <c r="AY95" s="15"/>
      <c r="AZ95" s="15"/>
      <c r="BA95" s="15"/>
      <c r="BB95" s="15"/>
      <c r="BC95" s="15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</row>
    <row r="96" spans="1:155" s="43" customFormat="1" ht="13.5" customHeight="1" x14ac:dyDescent="0.2">
      <c r="A96" s="40"/>
      <c r="B96" s="104"/>
      <c r="C96" s="104"/>
      <c r="D96" s="104"/>
      <c r="E96" s="104"/>
      <c r="F96" s="104"/>
      <c r="G96" s="104"/>
      <c r="H96" s="104"/>
      <c r="I96" s="104"/>
      <c r="J96" s="104"/>
      <c r="K96" s="104"/>
      <c r="L96" s="104"/>
      <c r="M96" s="104"/>
      <c r="N96" s="104"/>
      <c r="O96" s="104"/>
      <c r="P96" s="104"/>
      <c r="Q96" s="102"/>
      <c r="R96" s="102"/>
      <c r="S96" s="102"/>
      <c r="T96" s="91"/>
      <c r="U96" s="102"/>
      <c r="V96" s="102"/>
      <c r="W96" s="91"/>
      <c r="X96" s="102"/>
      <c r="Y96" s="102"/>
      <c r="Z96" s="91"/>
      <c r="AA96" s="102"/>
      <c r="AB96" s="102"/>
      <c r="AC96" s="91"/>
      <c r="AD96" s="102"/>
      <c r="AE96" s="102"/>
      <c r="AF96" s="91"/>
      <c r="AG96" s="102"/>
      <c r="AH96" s="102"/>
      <c r="AI96" s="91"/>
      <c r="AJ96" s="102"/>
      <c r="AK96" s="102"/>
      <c r="AL96" s="91"/>
      <c r="AM96" s="101"/>
      <c r="AN96" s="101"/>
      <c r="AO96" s="102"/>
      <c r="AP96" s="102"/>
      <c r="AQ96" s="102"/>
      <c r="AR96" s="102"/>
      <c r="AS96" s="102"/>
      <c r="AT96" s="40"/>
      <c r="AU96" s="40"/>
      <c r="AV96" s="40"/>
      <c r="AW96" s="40"/>
      <c r="AX96" s="40"/>
      <c r="AY96" s="15"/>
      <c r="AZ96" s="15"/>
      <c r="BA96" s="15"/>
      <c r="BB96" s="15"/>
      <c r="BC96" s="15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</row>
    <row r="97" spans="1:158" s="43" customFormat="1" ht="13.5" customHeight="1" x14ac:dyDescent="0.2">
      <c r="A97" s="40"/>
      <c r="B97" s="104"/>
      <c r="C97" s="104"/>
      <c r="D97" s="104"/>
      <c r="E97" s="104"/>
      <c r="F97" s="104"/>
      <c r="G97" s="104"/>
      <c r="H97" s="104"/>
      <c r="I97" s="104"/>
      <c r="J97" s="104"/>
      <c r="K97" s="104"/>
      <c r="L97" s="104"/>
      <c r="M97" s="104"/>
      <c r="N97" s="104"/>
      <c r="O97" s="104"/>
      <c r="P97" s="104"/>
      <c r="Q97" s="102"/>
      <c r="R97" s="102"/>
      <c r="S97" s="102"/>
      <c r="T97" s="91"/>
      <c r="U97" s="102"/>
      <c r="V97" s="102"/>
      <c r="W97" s="91"/>
      <c r="X97" s="102"/>
      <c r="Y97" s="102"/>
      <c r="Z97" s="91"/>
      <c r="AA97" s="102"/>
      <c r="AB97" s="102"/>
      <c r="AC97" s="91"/>
      <c r="AD97" s="102"/>
      <c r="AE97" s="102"/>
      <c r="AF97" s="91"/>
      <c r="AG97" s="102"/>
      <c r="AH97" s="102"/>
      <c r="AI97" s="91"/>
      <c r="AJ97" s="102"/>
      <c r="AK97" s="102"/>
      <c r="AL97" s="91"/>
      <c r="AM97" s="101"/>
      <c r="AN97" s="101"/>
      <c r="AO97" s="102"/>
      <c r="AP97" s="102"/>
      <c r="AQ97" s="102"/>
      <c r="AR97" s="102"/>
      <c r="AS97" s="102"/>
      <c r="AT97" s="40"/>
      <c r="AU97" s="40"/>
      <c r="AV97" s="40"/>
      <c r="AW97" s="40"/>
      <c r="AX97" s="40"/>
      <c r="AY97" s="15"/>
      <c r="AZ97" s="15"/>
      <c r="BA97" s="15"/>
      <c r="BB97" s="15"/>
      <c r="BC97" s="15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</row>
    <row r="98" spans="1:158" s="43" customFormat="1" ht="13.5" customHeight="1" x14ac:dyDescent="0.2">
      <c r="A98" s="40"/>
      <c r="B98" s="104"/>
      <c r="C98" s="104"/>
      <c r="D98" s="104"/>
      <c r="E98" s="104"/>
      <c r="F98" s="104"/>
      <c r="G98" s="104"/>
      <c r="H98" s="104"/>
      <c r="I98" s="104"/>
      <c r="J98" s="104"/>
      <c r="K98" s="104"/>
      <c r="L98" s="104"/>
      <c r="M98" s="104"/>
      <c r="N98" s="104"/>
      <c r="O98" s="104"/>
      <c r="P98" s="104"/>
      <c r="Q98" s="102"/>
      <c r="R98" s="102"/>
      <c r="S98" s="102"/>
      <c r="T98" s="91"/>
      <c r="U98" s="102"/>
      <c r="V98" s="102"/>
      <c r="W98" s="91"/>
      <c r="X98" s="102"/>
      <c r="Y98" s="102"/>
      <c r="Z98" s="91"/>
      <c r="AA98" s="102"/>
      <c r="AB98" s="102"/>
      <c r="AC98" s="91"/>
      <c r="AD98" s="102"/>
      <c r="AE98" s="102"/>
      <c r="AF98" s="91"/>
      <c r="AG98" s="102"/>
      <c r="AH98" s="102"/>
      <c r="AI98" s="91"/>
      <c r="AJ98" s="102"/>
      <c r="AK98" s="102"/>
      <c r="AL98" s="91"/>
      <c r="AM98" s="101"/>
      <c r="AN98" s="101"/>
      <c r="AO98" s="102"/>
      <c r="AP98" s="102"/>
      <c r="AQ98" s="102"/>
      <c r="AR98" s="102"/>
      <c r="AS98" s="102"/>
      <c r="AT98" s="40"/>
      <c r="AU98" s="40"/>
      <c r="AV98" s="40"/>
      <c r="AW98" s="40"/>
      <c r="AX98" s="40"/>
      <c r="AY98" s="15"/>
      <c r="AZ98" s="15"/>
      <c r="BA98" s="15"/>
      <c r="BB98" s="15"/>
      <c r="BC98" s="15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</row>
    <row r="99" spans="1:158" s="43" customFormat="1" ht="13.5" customHeight="1" x14ac:dyDescent="0.2">
      <c r="A99" s="40"/>
      <c r="B99" s="104"/>
      <c r="C99" s="104"/>
      <c r="D99" s="104"/>
      <c r="E99" s="104"/>
      <c r="F99" s="104"/>
      <c r="G99" s="104"/>
      <c r="H99" s="104"/>
      <c r="I99" s="104"/>
      <c r="J99" s="104"/>
      <c r="K99" s="104"/>
      <c r="L99" s="104"/>
      <c r="M99" s="104"/>
      <c r="N99" s="104"/>
      <c r="O99" s="104"/>
      <c r="P99" s="104"/>
      <c r="Q99" s="102"/>
      <c r="R99" s="102"/>
      <c r="S99" s="102"/>
      <c r="T99" s="91"/>
      <c r="U99" s="102"/>
      <c r="V99" s="102"/>
      <c r="W99" s="91"/>
      <c r="X99" s="102"/>
      <c r="Y99" s="102"/>
      <c r="Z99" s="91"/>
      <c r="AA99" s="102"/>
      <c r="AB99" s="102"/>
      <c r="AC99" s="91"/>
      <c r="AD99" s="102"/>
      <c r="AE99" s="102"/>
      <c r="AF99" s="91"/>
      <c r="AG99" s="102"/>
      <c r="AH99" s="102"/>
      <c r="AI99" s="91"/>
      <c r="AJ99" s="102"/>
      <c r="AK99" s="102"/>
      <c r="AL99" s="91"/>
      <c r="AM99" s="101"/>
      <c r="AN99" s="101"/>
      <c r="AO99" s="102"/>
      <c r="AP99" s="102"/>
      <c r="AQ99" s="102"/>
      <c r="AR99" s="102"/>
      <c r="AS99" s="102"/>
      <c r="AT99" s="40"/>
      <c r="AU99" s="40"/>
      <c r="AV99" s="40"/>
      <c r="AW99" s="40"/>
      <c r="AX99" s="40"/>
      <c r="AY99" s="15"/>
      <c r="AZ99" s="15"/>
      <c r="BA99" s="15"/>
      <c r="BB99" s="15"/>
      <c r="BC99" s="15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</row>
    <row r="100" spans="1:158" s="43" customFormat="1" ht="13.5" customHeight="1" x14ac:dyDescent="0.2">
      <c r="A100" s="40"/>
      <c r="B100" s="104"/>
      <c r="C100" s="104"/>
      <c r="D100" s="104"/>
      <c r="E100" s="104"/>
      <c r="F100" s="104"/>
      <c r="G100" s="104"/>
      <c r="H100" s="104"/>
      <c r="I100" s="104"/>
      <c r="J100" s="104"/>
      <c r="K100" s="104"/>
      <c r="L100" s="104"/>
      <c r="M100" s="104"/>
      <c r="N100" s="104"/>
      <c r="O100" s="104"/>
      <c r="P100" s="104"/>
      <c r="Q100" s="102"/>
      <c r="R100" s="102"/>
      <c r="S100" s="102"/>
      <c r="T100" s="91"/>
      <c r="U100" s="102"/>
      <c r="V100" s="102"/>
      <c r="W100" s="91"/>
      <c r="X100" s="102"/>
      <c r="Y100" s="102"/>
      <c r="Z100" s="91"/>
      <c r="AA100" s="102"/>
      <c r="AB100" s="102"/>
      <c r="AC100" s="91"/>
      <c r="AD100" s="102"/>
      <c r="AE100" s="102"/>
      <c r="AF100" s="91"/>
      <c r="AG100" s="102"/>
      <c r="AH100" s="102"/>
      <c r="AI100" s="91"/>
      <c r="AJ100" s="102"/>
      <c r="AK100" s="102"/>
      <c r="AL100" s="91"/>
      <c r="AM100" s="101"/>
      <c r="AN100" s="101"/>
      <c r="AO100" s="102"/>
      <c r="AP100" s="102"/>
      <c r="AQ100" s="102"/>
      <c r="AR100" s="102"/>
      <c r="AS100" s="102"/>
      <c r="AT100" s="40"/>
      <c r="AU100" s="40"/>
      <c r="AV100" s="40"/>
      <c r="AW100" s="40"/>
      <c r="AX100" s="40"/>
      <c r="AY100" s="15"/>
      <c r="AZ100" s="15"/>
      <c r="BA100" s="15"/>
      <c r="BB100" s="15"/>
      <c r="BC100" s="15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</row>
    <row r="101" spans="1:158" s="43" customFormat="1" ht="13.5" customHeight="1" x14ac:dyDescent="0.2">
      <c r="A101" s="40"/>
      <c r="B101" s="104"/>
      <c r="C101" s="104"/>
      <c r="D101" s="104"/>
      <c r="E101" s="104"/>
      <c r="F101" s="104"/>
      <c r="G101" s="104"/>
      <c r="H101" s="104"/>
      <c r="I101" s="104"/>
      <c r="J101" s="104"/>
      <c r="K101" s="104"/>
      <c r="L101" s="104"/>
      <c r="M101" s="104"/>
      <c r="N101" s="104"/>
      <c r="O101" s="104"/>
      <c r="P101" s="104"/>
      <c r="Q101" s="102"/>
      <c r="R101" s="102"/>
      <c r="S101" s="102"/>
      <c r="T101" s="91"/>
      <c r="U101" s="102"/>
      <c r="V101" s="102"/>
      <c r="W101" s="91"/>
      <c r="X101" s="102"/>
      <c r="Y101" s="102"/>
      <c r="Z101" s="91"/>
      <c r="AA101" s="102"/>
      <c r="AB101" s="102"/>
      <c r="AC101" s="91"/>
      <c r="AD101" s="102"/>
      <c r="AE101" s="102"/>
      <c r="AF101" s="91"/>
      <c r="AG101" s="102"/>
      <c r="AH101" s="102"/>
      <c r="AI101" s="91"/>
      <c r="AJ101" s="102"/>
      <c r="AK101" s="102"/>
      <c r="AL101" s="91"/>
      <c r="AM101" s="101"/>
      <c r="AN101" s="101"/>
      <c r="AO101" s="102"/>
      <c r="AP101" s="102"/>
      <c r="AQ101" s="102"/>
      <c r="AR101" s="102"/>
      <c r="AS101" s="102"/>
      <c r="AT101" s="40"/>
      <c r="AU101" s="40"/>
      <c r="AV101" s="40"/>
      <c r="AW101" s="40"/>
      <c r="AX101" s="40"/>
      <c r="AY101" s="15"/>
      <c r="AZ101" s="15"/>
      <c r="BA101" s="15"/>
      <c r="BB101" s="15"/>
      <c r="BC101" s="15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</row>
    <row r="102" spans="1:158" s="43" customFormat="1" ht="13.5" customHeight="1" x14ac:dyDescent="0.2">
      <c r="A102" s="40"/>
      <c r="B102" s="104"/>
      <c r="C102" s="104"/>
      <c r="D102" s="104"/>
      <c r="E102" s="104"/>
      <c r="F102" s="104"/>
      <c r="G102" s="104"/>
      <c r="H102" s="104"/>
      <c r="I102" s="104"/>
      <c r="J102" s="104"/>
      <c r="K102" s="104"/>
      <c r="L102" s="104"/>
      <c r="M102" s="104"/>
      <c r="N102" s="104"/>
      <c r="O102" s="104"/>
      <c r="P102" s="104"/>
      <c r="Q102" s="102"/>
      <c r="R102" s="102"/>
      <c r="S102" s="102"/>
      <c r="T102" s="91"/>
      <c r="U102" s="102"/>
      <c r="V102" s="102"/>
      <c r="W102" s="91"/>
      <c r="X102" s="102"/>
      <c r="Y102" s="102"/>
      <c r="Z102" s="91"/>
      <c r="AA102" s="102"/>
      <c r="AB102" s="102"/>
      <c r="AC102" s="91"/>
      <c r="AD102" s="102"/>
      <c r="AE102" s="102"/>
      <c r="AF102" s="91"/>
      <c r="AG102" s="102"/>
      <c r="AH102" s="102"/>
      <c r="AI102" s="91"/>
      <c r="AJ102" s="102"/>
      <c r="AK102" s="102"/>
      <c r="AL102" s="91"/>
      <c r="AM102" s="101"/>
      <c r="AN102" s="101"/>
      <c r="AO102" s="102"/>
      <c r="AP102" s="102"/>
      <c r="AQ102" s="102"/>
      <c r="AR102" s="102"/>
      <c r="AS102" s="102"/>
      <c r="AT102" s="40"/>
      <c r="AU102" s="40"/>
      <c r="AV102" s="40"/>
      <c r="AW102" s="40"/>
      <c r="AX102" s="40"/>
      <c r="AY102" s="15"/>
      <c r="AZ102" s="15"/>
      <c r="BA102" s="15"/>
      <c r="BB102" s="15"/>
      <c r="BC102" s="15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</row>
    <row r="103" spans="1:158" s="43" customFormat="1" ht="13.5" customHeight="1" x14ac:dyDescent="0.2">
      <c r="A103" s="40"/>
      <c r="B103" s="104"/>
      <c r="C103" s="104"/>
      <c r="D103" s="104"/>
      <c r="E103" s="104"/>
      <c r="F103" s="104"/>
      <c r="G103" s="104"/>
      <c r="H103" s="104"/>
      <c r="I103" s="104"/>
      <c r="J103" s="104"/>
      <c r="K103" s="104"/>
      <c r="L103" s="104"/>
      <c r="M103" s="104"/>
      <c r="N103" s="104"/>
      <c r="O103" s="104"/>
      <c r="P103" s="104"/>
      <c r="Q103" s="102"/>
      <c r="R103" s="102"/>
      <c r="S103" s="102"/>
      <c r="T103" s="91"/>
      <c r="U103" s="102"/>
      <c r="V103" s="102"/>
      <c r="W103" s="91"/>
      <c r="X103" s="102"/>
      <c r="Y103" s="102"/>
      <c r="Z103" s="91"/>
      <c r="AA103" s="102"/>
      <c r="AB103" s="102"/>
      <c r="AC103" s="91"/>
      <c r="AD103" s="102"/>
      <c r="AE103" s="102"/>
      <c r="AF103" s="91"/>
      <c r="AG103" s="102"/>
      <c r="AH103" s="102"/>
      <c r="AI103" s="91"/>
      <c r="AJ103" s="102"/>
      <c r="AK103" s="102"/>
      <c r="AL103" s="91"/>
      <c r="AM103" s="101"/>
      <c r="AN103" s="101"/>
      <c r="AO103" s="102"/>
      <c r="AP103" s="102"/>
      <c r="AQ103" s="102"/>
      <c r="AR103" s="102"/>
      <c r="AS103" s="102"/>
      <c r="AT103" s="40"/>
      <c r="AU103" s="40"/>
      <c r="AV103" s="40"/>
      <c r="AW103" s="40"/>
      <c r="AX103" s="40"/>
      <c r="AY103" s="15"/>
      <c r="AZ103" s="15"/>
      <c r="BA103" s="15"/>
      <c r="BB103" s="15"/>
      <c r="BC103" s="15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</row>
    <row r="104" spans="1:158" s="43" customFormat="1" ht="13.5" customHeight="1" x14ac:dyDescent="0.2">
      <c r="A104" s="40"/>
      <c r="B104" s="104"/>
      <c r="C104" s="104"/>
      <c r="D104" s="104"/>
      <c r="E104" s="104"/>
      <c r="F104" s="104"/>
      <c r="G104" s="104"/>
      <c r="H104" s="104"/>
      <c r="I104" s="104"/>
      <c r="J104" s="104"/>
      <c r="K104" s="104"/>
      <c r="L104" s="104"/>
      <c r="M104" s="104"/>
      <c r="N104" s="104"/>
      <c r="O104" s="104"/>
      <c r="P104" s="104"/>
      <c r="Q104" s="102"/>
      <c r="R104" s="102"/>
      <c r="S104" s="102"/>
      <c r="T104" s="91"/>
      <c r="U104" s="102"/>
      <c r="V104" s="102"/>
      <c r="W104" s="91"/>
      <c r="X104" s="102"/>
      <c r="Y104" s="102"/>
      <c r="Z104" s="91"/>
      <c r="AA104" s="102"/>
      <c r="AB104" s="102"/>
      <c r="AC104" s="91"/>
      <c r="AD104" s="102"/>
      <c r="AE104" s="102"/>
      <c r="AF104" s="91"/>
      <c r="AG104" s="102"/>
      <c r="AH104" s="102"/>
      <c r="AI104" s="91"/>
      <c r="AJ104" s="102"/>
      <c r="AK104" s="102"/>
      <c r="AL104" s="91"/>
      <c r="AM104" s="101"/>
      <c r="AN104" s="101"/>
      <c r="AO104" s="102"/>
      <c r="AP104" s="102"/>
      <c r="AQ104" s="102"/>
      <c r="AR104" s="102"/>
      <c r="AS104" s="102"/>
      <c r="AT104" s="40"/>
      <c r="AU104" s="40"/>
      <c r="AV104" s="40"/>
      <c r="AW104" s="40"/>
      <c r="AX104" s="40"/>
      <c r="AY104" s="15"/>
      <c r="AZ104" s="15"/>
      <c r="BA104" s="15"/>
      <c r="BB104" s="15"/>
      <c r="BC104" s="15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</row>
    <row r="105" spans="1:158" s="43" customFormat="1" ht="13.5" customHeight="1" x14ac:dyDescent="0.2">
      <c r="A105" s="40"/>
      <c r="B105" s="104"/>
      <c r="C105" s="104"/>
      <c r="D105" s="104"/>
      <c r="E105" s="104"/>
      <c r="F105" s="104"/>
      <c r="G105" s="104"/>
      <c r="H105" s="104"/>
      <c r="I105" s="104"/>
      <c r="J105" s="104"/>
      <c r="K105" s="104"/>
      <c r="L105" s="104"/>
      <c r="M105" s="104"/>
      <c r="N105" s="104"/>
      <c r="O105" s="104"/>
      <c r="P105" s="104"/>
      <c r="Q105" s="102"/>
      <c r="R105" s="102"/>
      <c r="S105" s="102"/>
      <c r="T105" s="91"/>
      <c r="U105" s="102"/>
      <c r="V105" s="102"/>
      <c r="W105" s="91"/>
      <c r="X105" s="102"/>
      <c r="Y105" s="102"/>
      <c r="Z105" s="91"/>
      <c r="AA105" s="102"/>
      <c r="AB105" s="102"/>
      <c r="AC105" s="91"/>
      <c r="AD105" s="102"/>
      <c r="AE105" s="102"/>
      <c r="AF105" s="91"/>
      <c r="AG105" s="102"/>
      <c r="AH105" s="102"/>
      <c r="AI105" s="91"/>
      <c r="AJ105" s="102"/>
      <c r="AK105" s="102"/>
      <c r="AL105" s="91"/>
      <c r="AM105" s="101"/>
      <c r="AN105" s="101"/>
      <c r="AO105" s="102"/>
      <c r="AP105" s="102"/>
      <c r="AQ105" s="102"/>
      <c r="AR105" s="102"/>
      <c r="AS105" s="102"/>
      <c r="AT105" s="40"/>
      <c r="AU105" s="40"/>
      <c r="AV105" s="40"/>
      <c r="AW105" s="40"/>
      <c r="AX105" s="40"/>
      <c r="AY105" s="15"/>
      <c r="AZ105" s="15"/>
      <c r="BA105" s="15"/>
      <c r="BB105" s="15"/>
      <c r="BC105" s="15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</row>
    <row r="106" spans="1:158" s="43" customFormat="1" ht="13.5" customHeight="1" x14ac:dyDescent="0.2">
      <c r="A106" s="40"/>
      <c r="B106" s="104"/>
      <c r="C106" s="104"/>
      <c r="D106" s="104"/>
      <c r="E106" s="104"/>
      <c r="F106" s="104"/>
      <c r="G106" s="104"/>
      <c r="H106" s="104"/>
      <c r="I106" s="104"/>
      <c r="J106" s="104"/>
      <c r="K106" s="104"/>
      <c r="L106" s="104"/>
      <c r="M106" s="104"/>
      <c r="N106" s="104"/>
      <c r="O106" s="104"/>
      <c r="P106" s="104"/>
      <c r="Q106" s="102"/>
      <c r="R106" s="102"/>
      <c r="S106" s="102"/>
      <c r="T106" s="91"/>
      <c r="U106" s="102"/>
      <c r="V106" s="102"/>
      <c r="W106" s="91"/>
      <c r="X106" s="102"/>
      <c r="Y106" s="102"/>
      <c r="Z106" s="91"/>
      <c r="AA106" s="102"/>
      <c r="AB106" s="102"/>
      <c r="AC106" s="91"/>
      <c r="AD106" s="102"/>
      <c r="AE106" s="102"/>
      <c r="AF106" s="91"/>
      <c r="AG106" s="102"/>
      <c r="AH106" s="102"/>
      <c r="AI106" s="91"/>
      <c r="AJ106" s="102"/>
      <c r="AK106" s="102"/>
      <c r="AL106" s="91"/>
      <c r="AM106" s="101"/>
      <c r="AN106" s="101"/>
      <c r="AO106" s="102"/>
      <c r="AP106" s="102"/>
      <c r="AQ106" s="102"/>
      <c r="AR106" s="102"/>
      <c r="AS106" s="102"/>
      <c r="AT106" s="40"/>
      <c r="AU106" s="40"/>
      <c r="AV106" s="40"/>
      <c r="AW106" s="40"/>
      <c r="AX106" s="40"/>
      <c r="AY106" s="15"/>
      <c r="AZ106" s="15"/>
      <c r="BA106" s="15"/>
      <c r="BB106" s="15"/>
      <c r="BC106" s="15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</row>
    <row r="107" spans="1:158" s="43" customFormat="1" ht="13.5" customHeight="1" x14ac:dyDescent="0.2">
      <c r="A107" s="45"/>
      <c r="B107" s="123"/>
      <c r="C107" s="123"/>
      <c r="D107" s="123"/>
      <c r="E107" s="123"/>
      <c r="F107" s="123"/>
      <c r="G107" s="91"/>
      <c r="H107" s="91"/>
      <c r="I107" s="91"/>
      <c r="J107" s="91"/>
      <c r="K107" s="91"/>
      <c r="L107" s="46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95"/>
      <c r="AA107" s="15"/>
      <c r="AB107" s="95"/>
      <c r="AC107" s="95"/>
      <c r="AD107" s="15"/>
      <c r="AE107" s="95"/>
      <c r="AF107" s="95"/>
      <c r="AG107" s="15"/>
      <c r="AH107" s="95"/>
      <c r="AI107" s="95"/>
      <c r="AJ107" s="15"/>
      <c r="AK107" s="95"/>
      <c r="AL107" s="95"/>
      <c r="AM107" s="15"/>
      <c r="AN107" s="95"/>
      <c r="AO107" s="95"/>
      <c r="AP107" s="15"/>
      <c r="AQ107" s="95"/>
      <c r="AR107" s="95"/>
      <c r="AS107" s="15"/>
      <c r="AT107" s="95"/>
      <c r="AU107" s="95"/>
      <c r="AV107" s="15"/>
      <c r="AW107" s="95"/>
      <c r="AX107" s="95"/>
      <c r="AY107" s="15"/>
      <c r="AZ107" s="95"/>
      <c r="BA107" s="95"/>
      <c r="BB107" s="15"/>
      <c r="BC107" s="95"/>
      <c r="BD107" s="95"/>
      <c r="BE107" s="15"/>
      <c r="BF107" s="95"/>
      <c r="BG107" s="95"/>
      <c r="BH107" s="15"/>
      <c r="BI107" s="95"/>
      <c r="BJ107" s="95"/>
      <c r="BK107" s="15"/>
      <c r="BL107" s="95"/>
      <c r="BM107" s="95"/>
      <c r="BN107" s="15"/>
      <c r="BO107" s="95"/>
      <c r="BP107" s="40"/>
      <c r="BQ107" s="15"/>
      <c r="BR107" s="95"/>
      <c r="BS107" s="15"/>
      <c r="BT107" s="15"/>
      <c r="BU107" s="95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15"/>
      <c r="CJ107" s="15"/>
      <c r="CK107" s="15"/>
      <c r="CL107" s="40"/>
      <c r="CM107" s="15"/>
      <c r="CN107" s="40"/>
      <c r="CO107" s="40"/>
      <c r="CP107" s="40"/>
      <c r="CQ107" s="40"/>
      <c r="CR107" s="40"/>
      <c r="CS107" s="40"/>
      <c r="CT107" s="40"/>
      <c r="CU107" s="40"/>
      <c r="CV107" s="40"/>
      <c r="CW107" s="15"/>
      <c r="CX107" s="15"/>
      <c r="CY107" s="15"/>
      <c r="CZ107" s="15"/>
      <c r="DA107" s="40"/>
      <c r="DB107" s="15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</row>
    <row r="108" spans="1:158" s="43" customFormat="1" ht="13.5" customHeight="1" x14ac:dyDescent="0.2">
      <c r="A108" s="45"/>
      <c r="B108" s="45"/>
      <c r="C108" s="45"/>
      <c r="D108" s="45"/>
      <c r="E108" s="45"/>
      <c r="F108" s="45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 t="s">
        <v>24</v>
      </c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</row>
    <row r="109" spans="1:158" s="43" customFormat="1" ht="13.5" customHeight="1" x14ac:dyDescent="0.2">
      <c r="A109" s="45"/>
      <c r="B109" s="45"/>
      <c r="C109" s="45"/>
      <c r="D109" s="45"/>
      <c r="E109" s="45"/>
      <c r="F109" s="45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</row>
    <row r="110" spans="1:158" s="43" customFormat="1" ht="13.5" customHeight="1" x14ac:dyDescent="0.2">
      <c r="A110" s="45"/>
      <c r="B110" s="45"/>
      <c r="C110" s="45"/>
      <c r="D110" s="45"/>
      <c r="E110" s="45"/>
      <c r="F110" s="45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</row>
    <row r="111" spans="1:158" s="43" customFormat="1" ht="13.5" customHeight="1" x14ac:dyDescent="0.2">
      <c r="A111" s="45"/>
      <c r="B111" s="99"/>
      <c r="C111" s="99"/>
      <c r="D111" s="99"/>
      <c r="E111" s="99"/>
      <c r="F111" s="99"/>
      <c r="G111" s="83"/>
      <c r="H111" s="83"/>
      <c r="I111" s="83"/>
      <c r="J111" s="83"/>
      <c r="K111" s="83"/>
      <c r="L111" s="83"/>
      <c r="M111" s="83"/>
      <c r="N111" s="83"/>
      <c r="O111" s="83"/>
      <c r="P111" s="83"/>
      <c r="Q111" s="83"/>
      <c r="R111" s="83"/>
      <c r="S111" s="83"/>
      <c r="T111" s="83"/>
      <c r="U111" s="83"/>
      <c r="V111" s="83"/>
      <c r="W111" s="83"/>
      <c r="X111" s="83"/>
      <c r="Y111" s="83"/>
      <c r="Z111" s="83"/>
      <c r="AA111" s="83"/>
      <c r="AB111" s="83"/>
      <c r="AC111" s="83"/>
      <c r="AD111" s="83"/>
      <c r="AE111" s="83"/>
      <c r="AF111" s="83"/>
      <c r="AG111" s="83"/>
      <c r="AH111" s="83"/>
      <c r="AI111" s="83"/>
      <c r="AJ111" s="83"/>
      <c r="AK111" s="83"/>
      <c r="AL111" s="83"/>
      <c r="AM111" s="83"/>
      <c r="AN111" s="83"/>
      <c r="AO111" s="83"/>
      <c r="AP111" s="83"/>
      <c r="AQ111" s="83"/>
      <c r="AR111" s="83"/>
      <c r="AS111" s="83"/>
      <c r="AT111" s="83"/>
      <c r="AU111" s="83"/>
      <c r="AV111" s="83"/>
      <c r="AW111" s="83"/>
      <c r="AX111" s="83"/>
      <c r="AY111" s="83"/>
      <c r="AZ111" s="83"/>
      <c r="BA111" s="83"/>
      <c r="BB111" s="83"/>
      <c r="BC111" s="83"/>
      <c r="BD111" s="83"/>
      <c r="BE111" s="83"/>
      <c r="BF111" s="83"/>
      <c r="BG111" s="83"/>
      <c r="BH111" s="83"/>
      <c r="BI111" s="83"/>
      <c r="BJ111" s="83"/>
      <c r="BK111" s="83"/>
      <c r="BL111" s="83"/>
      <c r="BM111" s="83"/>
      <c r="BN111" s="83"/>
      <c r="BO111" s="83"/>
      <c r="BP111" s="83"/>
      <c r="BQ111" s="83"/>
      <c r="BR111" s="83"/>
      <c r="BS111" s="83"/>
      <c r="BT111" s="83"/>
      <c r="BU111" s="83"/>
      <c r="BV111" s="83"/>
      <c r="BW111" s="83"/>
      <c r="BX111" s="83"/>
      <c r="BY111" s="83"/>
      <c r="BZ111" s="83"/>
      <c r="CA111" s="83"/>
      <c r="CB111" s="83"/>
      <c r="CC111" s="83"/>
      <c r="CD111" s="83"/>
      <c r="CE111" s="83"/>
      <c r="CF111" s="83"/>
      <c r="CG111" s="83"/>
      <c r="CH111" s="83"/>
      <c r="CI111" s="83"/>
      <c r="CJ111" s="83"/>
      <c r="CK111" s="83"/>
      <c r="CL111" s="83"/>
      <c r="CM111" s="83"/>
      <c r="CN111" s="83"/>
      <c r="CO111" s="83"/>
      <c r="CP111" s="83"/>
      <c r="CQ111" s="83"/>
      <c r="CR111" s="83"/>
      <c r="CS111" s="83"/>
      <c r="CT111" s="83"/>
      <c r="CU111" s="83"/>
      <c r="CV111" s="83"/>
      <c r="CW111" s="83"/>
      <c r="CX111" s="83"/>
      <c r="CY111" s="83"/>
      <c r="CZ111" s="83"/>
      <c r="DA111" s="83"/>
      <c r="DB111" s="83"/>
      <c r="DC111" s="83"/>
      <c r="DD111" s="83"/>
      <c r="DE111" s="83"/>
      <c r="DF111" s="83"/>
      <c r="DG111" s="83"/>
      <c r="DH111" s="83"/>
      <c r="DI111" s="83"/>
      <c r="DJ111" s="83"/>
      <c r="DK111" s="83"/>
      <c r="DL111" s="83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</row>
    <row r="112" spans="1:158" s="43" customFormat="1" ht="13.5" customHeight="1" x14ac:dyDescent="0.2">
      <c r="A112" s="45"/>
      <c r="B112" s="99"/>
      <c r="C112" s="99"/>
      <c r="D112" s="99"/>
      <c r="E112" s="99"/>
      <c r="F112" s="99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  <c r="Z112" s="83"/>
      <c r="AA112" s="83"/>
      <c r="AB112" s="83"/>
      <c r="AC112" s="83"/>
      <c r="AD112" s="83"/>
      <c r="AE112" s="83"/>
      <c r="AF112" s="83"/>
      <c r="AG112" s="83"/>
      <c r="AH112" s="83"/>
      <c r="AI112" s="83"/>
      <c r="AJ112" s="83"/>
      <c r="AK112" s="83"/>
      <c r="AL112" s="83"/>
      <c r="AM112" s="83"/>
      <c r="AN112" s="83"/>
      <c r="AO112" s="83"/>
      <c r="AP112" s="83"/>
      <c r="AQ112" s="83"/>
      <c r="AR112" s="83"/>
      <c r="AS112" s="83"/>
      <c r="AT112" s="83"/>
      <c r="AU112" s="83"/>
      <c r="AV112" s="83"/>
      <c r="AW112" s="83"/>
      <c r="AX112" s="83"/>
      <c r="AY112" s="83"/>
      <c r="AZ112" s="83"/>
      <c r="BA112" s="83"/>
      <c r="BB112" s="83"/>
      <c r="BC112" s="83"/>
      <c r="BD112" s="83"/>
      <c r="BE112" s="83"/>
      <c r="BF112" s="83"/>
      <c r="BG112" s="83"/>
      <c r="BH112" s="83"/>
      <c r="BI112" s="83"/>
      <c r="BJ112" s="83"/>
      <c r="BK112" s="83"/>
      <c r="BL112" s="83"/>
      <c r="BM112" s="83"/>
      <c r="BN112" s="83"/>
      <c r="BO112" s="83"/>
      <c r="BP112" s="83"/>
      <c r="BQ112" s="83"/>
      <c r="BR112" s="83"/>
      <c r="BS112" s="83"/>
      <c r="BT112" s="83"/>
      <c r="BU112" s="83"/>
      <c r="BV112" s="83"/>
      <c r="BW112" s="83"/>
      <c r="BX112" s="83"/>
      <c r="BY112" s="83"/>
      <c r="BZ112" s="83"/>
      <c r="CA112" s="83"/>
      <c r="CB112" s="83"/>
      <c r="CC112" s="83"/>
      <c r="CD112" s="83"/>
      <c r="CE112" s="83"/>
      <c r="CF112" s="83"/>
      <c r="CG112" s="83"/>
      <c r="CH112" s="83"/>
      <c r="CI112" s="83"/>
      <c r="CJ112" s="83"/>
      <c r="CK112" s="83"/>
      <c r="CL112" s="83"/>
      <c r="CM112" s="83"/>
      <c r="CN112" s="83"/>
      <c r="CO112" s="83"/>
      <c r="CP112" s="83"/>
      <c r="CQ112" s="83"/>
      <c r="CR112" s="83"/>
      <c r="CS112" s="83"/>
      <c r="CT112" s="83"/>
      <c r="CU112" s="83"/>
      <c r="CV112" s="83"/>
      <c r="CW112" s="83"/>
      <c r="CX112" s="83"/>
      <c r="CY112" s="83"/>
      <c r="CZ112" s="83"/>
      <c r="DA112" s="83"/>
      <c r="DB112" s="83"/>
      <c r="DC112" s="83"/>
      <c r="DD112" s="83"/>
      <c r="DE112" s="83"/>
      <c r="DF112" s="83"/>
      <c r="DG112" s="83"/>
      <c r="DH112" s="83"/>
      <c r="DI112" s="83"/>
      <c r="DJ112" s="83"/>
      <c r="DK112" s="83"/>
      <c r="DL112" s="83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</row>
    <row r="113" spans="1:158" s="43" customFormat="1" ht="13.5" customHeight="1" x14ac:dyDescent="0.2">
      <c r="A113" s="45"/>
      <c r="B113" s="99"/>
      <c r="C113" s="99"/>
      <c r="D113" s="99"/>
      <c r="E113" s="99"/>
      <c r="F113" s="99"/>
      <c r="G113" s="83"/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 s="83"/>
      <c r="U113" s="83"/>
      <c r="V113" s="83"/>
      <c r="W113" s="83"/>
      <c r="X113" s="83"/>
      <c r="Y113" s="83"/>
      <c r="Z113" s="83"/>
      <c r="AA113" s="83"/>
      <c r="AB113" s="83"/>
      <c r="AC113" s="83"/>
      <c r="AD113" s="83"/>
      <c r="AE113" s="83"/>
      <c r="AF113" s="83"/>
      <c r="AG113" s="83"/>
      <c r="AH113" s="83"/>
      <c r="AI113" s="83"/>
      <c r="AJ113" s="83"/>
      <c r="AK113" s="83"/>
      <c r="AL113" s="83"/>
      <c r="AM113" s="83"/>
      <c r="AN113" s="83"/>
      <c r="AO113" s="83"/>
      <c r="AP113" s="83"/>
      <c r="AQ113" s="83"/>
      <c r="AR113" s="83"/>
      <c r="AS113" s="83"/>
      <c r="AT113" s="83"/>
      <c r="AU113" s="83"/>
      <c r="AV113" s="83"/>
      <c r="AW113" s="83"/>
      <c r="AX113" s="83"/>
      <c r="AY113" s="83"/>
      <c r="AZ113" s="83"/>
      <c r="BA113" s="83"/>
      <c r="BB113" s="83"/>
      <c r="BC113" s="83"/>
      <c r="BD113" s="83"/>
      <c r="BE113" s="83"/>
      <c r="BF113" s="83"/>
      <c r="BG113" s="83"/>
      <c r="BH113" s="83"/>
      <c r="BI113" s="83"/>
      <c r="BJ113" s="83"/>
      <c r="BK113" s="83"/>
      <c r="BL113" s="83"/>
      <c r="BM113" s="83"/>
      <c r="BN113" s="83"/>
      <c r="BO113" s="83"/>
      <c r="BP113" s="83"/>
      <c r="BQ113" s="83"/>
      <c r="BR113" s="83"/>
      <c r="BS113" s="83"/>
      <c r="BT113" s="83"/>
      <c r="BU113" s="83"/>
      <c r="BV113" s="83"/>
      <c r="BW113" s="83"/>
      <c r="BX113" s="83"/>
      <c r="BY113" s="83"/>
      <c r="BZ113" s="83"/>
      <c r="CA113" s="83"/>
      <c r="CB113" s="83"/>
      <c r="CC113" s="83"/>
      <c r="CD113" s="83"/>
      <c r="CE113" s="83"/>
      <c r="CF113" s="83"/>
      <c r="CG113" s="83"/>
      <c r="CH113" s="83"/>
      <c r="CI113" s="83"/>
      <c r="CJ113" s="83"/>
      <c r="CK113" s="83"/>
      <c r="CL113" s="83"/>
      <c r="CM113" s="83"/>
      <c r="CN113" s="83"/>
      <c r="CO113" s="83"/>
      <c r="CP113" s="83"/>
      <c r="CQ113" s="83"/>
      <c r="CR113" s="83"/>
      <c r="CS113" s="83"/>
      <c r="CT113" s="83"/>
      <c r="CU113" s="83"/>
      <c r="CV113" s="83"/>
      <c r="CW113" s="83"/>
      <c r="CX113" s="83"/>
      <c r="CY113" s="83"/>
      <c r="CZ113" s="83"/>
      <c r="DA113" s="83"/>
      <c r="DB113" s="83"/>
      <c r="DC113" s="83"/>
      <c r="DD113" s="83"/>
      <c r="DE113" s="83"/>
      <c r="DF113" s="83"/>
      <c r="DG113" s="83"/>
      <c r="DH113" s="83"/>
      <c r="DI113" s="83"/>
      <c r="DJ113" s="83"/>
      <c r="DK113" s="83"/>
      <c r="DL113" s="83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</row>
    <row r="114" spans="1:158" s="43" customFormat="1" ht="13.5" customHeight="1" x14ac:dyDescent="0.2">
      <c r="A114" s="45"/>
      <c r="B114" s="99"/>
      <c r="C114" s="99"/>
      <c r="D114" s="99"/>
      <c r="E114" s="99"/>
      <c r="F114" s="99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3"/>
      <c r="AB114" s="83"/>
      <c r="AC114" s="83"/>
      <c r="AD114" s="83"/>
      <c r="AE114" s="83"/>
      <c r="AF114" s="83"/>
      <c r="AG114" s="83"/>
      <c r="AH114" s="83"/>
      <c r="AI114" s="83"/>
      <c r="AJ114" s="83"/>
      <c r="AK114" s="83"/>
      <c r="AL114" s="83"/>
      <c r="AM114" s="83"/>
      <c r="AN114" s="83"/>
      <c r="AO114" s="83"/>
      <c r="AP114" s="83"/>
      <c r="AQ114" s="83"/>
      <c r="AR114" s="83"/>
      <c r="AS114" s="83"/>
      <c r="AT114" s="83"/>
      <c r="AU114" s="83"/>
      <c r="AV114" s="83"/>
      <c r="AW114" s="83"/>
      <c r="AX114" s="83"/>
      <c r="AY114" s="83"/>
      <c r="AZ114" s="83"/>
      <c r="BA114" s="83"/>
      <c r="BB114" s="83"/>
      <c r="BC114" s="83"/>
      <c r="BD114" s="83"/>
      <c r="BE114" s="83"/>
      <c r="BF114" s="83"/>
      <c r="BG114" s="83"/>
      <c r="BH114" s="83"/>
      <c r="BI114" s="83"/>
      <c r="BJ114" s="83"/>
      <c r="BK114" s="83"/>
      <c r="BL114" s="83"/>
      <c r="BM114" s="83"/>
      <c r="BN114" s="83"/>
      <c r="BO114" s="83"/>
      <c r="BP114" s="83"/>
      <c r="BQ114" s="83"/>
      <c r="BR114" s="83"/>
      <c r="BS114" s="83"/>
      <c r="BT114" s="83"/>
      <c r="BU114" s="83"/>
      <c r="BV114" s="83"/>
      <c r="BW114" s="83"/>
      <c r="BX114" s="83"/>
      <c r="BY114" s="83"/>
      <c r="BZ114" s="83"/>
      <c r="CA114" s="83"/>
      <c r="CB114" s="83"/>
      <c r="CC114" s="83"/>
      <c r="CD114" s="83"/>
      <c r="CE114" s="83"/>
      <c r="CF114" s="83"/>
      <c r="CG114" s="83"/>
      <c r="CH114" s="83"/>
      <c r="CI114" s="83"/>
      <c r="CJ114" s="83"/>
      <c r="CK114" s="83"/>
      <c r="CL114" s="83"/>
      <c r="CM114" s="83"/>
      <c r="CN114" s="83"/>
      <c r="CO114" s="83"/>
      <c r="CP114" s="83"/>
      <c r="CQ114" s="83"/>
      <c r="CR114" s="83"/>
      <c r="CS114" s="83"/>
      <c r="CT114" s="83"/>
      <c r="CU114" s="83"/>
      <c r="CV114" s="83"/>
      <c r="CW114" s="83"/>
      <c r="CX114" s="83"/>
      <c r="CY114" s="83"/>
      <c r="CZ114" s="83"/>
      <c r="DA114" s="83"/>
      <c r="DB114" s="83"/>
      <c r="DC114" s="83"/>
      <c r="DD114" s="83"/>
      <c r="DE114" s="83"/>
      <c r="DF114" s="83"/>
      <c r="DG114" s="83"/>
      <c r="DH114" s="83"/>
      <c r="DI114" s="83"/>
      <c r="DJ114" s="83"/>
      <c r="DK114" s="83"/>
      <c r="DL114" s="83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</row>
    <row r="115" spans="1:158" s="43" customFormat="1" ht="11.1" customHeight="1" x14ac:dyDescent="0.2">
      <c r="A115" s="45"/>
      <c r="B115" s="275"/>
      <c r="C115" s="275"/>
      <c r="D115" s="275"/>
      <c r="E115" s="275"/>
      <c r="F115" s="275"/>
      <c r="G115" s="102"/>
      <c r="H115" s="102"/>
      <c r="I115" s="102"/>
      <c r="J115" s="102"/>
      <c r="K115" s="102"/>
      <c r="L115" s="102"/>
      <c r="M115" s="102"/>
      <c r="N115" s="102"/>
      <c r="O115" s="102"/>
      <c r="P115" s="102"/>
      <c r="Q115" s="102"/>
      <c r="R115" s="102"/>
      <c r="S115" s="102"/>
      <c r="T115" s="91"/>
      <c r="U115" s="102"/>
      <c r="V115" s="102"/>
      <c r="W115" s="91"/>
      <c r="X115" s="102"/>
      <c r="Y115" s="102"/>
      <c r="Z115" s="91"/>
      <c r="AA115" s="102"/>
      <c r="AB115" s="102"/>
      <c r="AC115" s="91"/>
      <c r="AD115" s="102"/>
      <c r="AE115" s="102"/>
      <c r="AF115" s="91"/>
      <c r="AG115" s="102"/>
      <c r="AH115" s="102"/>
      <c r="AI115" s="91"/>
      <c r="AJ115" s="102"/>
      <c r="AK115" s="102"/>
      <c r="AL115" s="91"/>
      <c r="AM115" s="101"/>
      <c r="AN115" s="101"/>
      <c r="AO115" s="102"/>
      <c r="AP115" s="102"/>
      <c r="AQ115" s="102"/>
      <c r="AR115" s="102"/>
      <c r="AS115" s="102"/>
      <c r="AT115" s="40"/>
      <c r="AU115" s="40"/>
      <c r="AV115" s="40"/>
      <c r="AW115" s="40"/>
      <c r="AX115" s="40"/>
      <c r="AY115" s="15"/>
      <c r="AZ115" s="15"/>
      <c r="BA115" s="15"/>
      <c r="BB115" s="15"/>
      <c r="BC115" s="15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</row>
    <row r="116" spans="1:158" s="43" customFormat="1" ht="11.1" customHeight="1" x14ac:dyDescent="0.2">
      <c r="A116" s="45"/>
      <c r="B116" s="45"/>
      <c r="C116" s="45"/>
      <c r="D116" s="45"/>
      <c r="E116" s="45"/>
      <c r="F116" s="45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15"/>
      <c r="U116" s="40"/>
      <c r="V116" s="40"/>
      <c r="W116" s="15"/>
      <c r="X116" s="40"/>
      <c r="Y116" s="40"/>
      <c r="Z116" s="15"/>
      <c r="AA116" s="40"/>
      <c r="AB116" s="40"/>
      <c r="AC116" s="15"/>
      <c r="AD116" s="40"/>
      <c r="AE116" s="40"/>
      <c r="AF116" s="15"/>
      <c r="AG116" s="40"/>
      <c r="AH116" s="40"/>
      <c r="AI116" s="15"/>
      <c r="AJ116" s="40"/>
      <c r="AK116" s="40"/>
      <c r="AL116" s="15"/>
      <c r="AM116" s="46"/>
      <c r="AN116" s="46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15"/>
      <c r="AZ116" s="15"/>
      <c r="BA116" s="15"/>
      <c r="BB116" s="15"/>
      <c r="BC116" s="15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</row>
    <row r="117" spans="1:158" s="43" customFormat="1" ht="11.1" customHeight="1" x14ac:dyDescent="0.2">
      <c r="A117" s="45"/>
      <c r="B117" s="45"/>
      <c r="C117" s="45"/>
      <c r="D117" s="45"/>
      <c r="E117" s="45"/>
      <c r="F117" s="45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15"/>
      <c r="U117" s="40"/>
      <c r="V117" s="40"/>
      <c r="W117" s="15"/>
      <c r="X117" s="40"/>
      <c r="Y117" s="40"/>
      <c r="Z117" s="15"/>
      <c r="AA117" s="40"/>
      <c r="AB117" s="40"/>
      <c r="AC117" s="15"/>
      <c r="AD117" s="40"/>
      <c r="AE117" s="40"/>
      <c r="AF117" s="15"/>
      <c r="AG117" s="40"/>
      <c r="AH117" s="40"/>
      <c r="AI117" s="15"/>
      <c r="AJ117" s="40"/>
      <c r="AK117" s="40"/>
      <c r="AL117" s="15"/>
      <c r="AM117" s="46"/>
      <c r="AN117" s="46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15"/>
      <c r="AZ117" s="15"/>
      <c r="BA117" s="15"/>
      <c r="BB117" s="15"/>
      <c r="BC117" s="15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</row>
    <row r="118" spans="1:158" s="43" customFormat="1" ht="11.1" customHeight="1" x14ac:dyDescent="0.2">
      <c r="A118" s="45"/>
      <c r="B118" s="45"/>
      <c r="C118" s="45"/>
      <c r="D118" s="45"/>
      <c r="E118" s="45"/>
      <c r="F118" s="45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15"/>
      <c r="U118" s="40"/>
      <c r="V118" s="40"/>
      <c r="W118" s="15"/>
      <c r="X118" s="40"/>
      <c r="Y118" s="40"/>
      <c r="Z118" s="15"/>
      <c r="AA118" s="40"/>
      <c r="AB118" s="40"/>
      <c r="AC118" s="15"/>
      <c r="AD118" s="40"/>
      <c r="AE118" s="40"/>
      <c r="AF118" s="15"/>
      <c r="AG118" s="40"/>
      <c r="AH118" s="40"/>
      <c r="AI118" s="15"/>
      <c r="AJ118" s="40"/>
      <c r="AK118" s="40"/>
      <c r="AL118" s="15"/>
      <c r="AM118" s="46"/>
      <c r="AN118" s="46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15"/>
      <c r="AZ118" s="15"/>
      <c r="BA118" s="15"/>
      <c r="BB118" s="15"/>
      <c r="BC118" s="15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</row>
    <row r="119" spans="1:158" s="43" customFormat="1" ht="11.1" customHeight="1" x14ac:dyDescent="0.2">
      <c r="A119" s="40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15"/>
      <c r="U119" s="40"/>
      <c r="V119" s="40"/>
      <c r="W119" s="15"/>
      <c r="X119" s="40"/>
      <c r="Y119" s="40"/>
      <c r="Z119" s="15"/>
      <c r="AA119" s="40"/>
      <c r="AB119" s="40"/>
      <c r="AC119" s="15"/>
      <c r="AD119" s="40"/>
      <c r="AE119" s="40"/>
      <c r="AF119" s="15"/>
      <c r="AG119" s="40"/>
      <c r="AH119" s="40"/>
      <c r="AI119" s="15"/>
      <c r="AJ119" s="40"/>
      <c r="AK119" s="40"/>
      <c r="AL119" s="15"/>
      <c r="AM119" s="46"/>
      <c r="AN119" s="46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15"/>
      <c r="AZ119" s="15"/>
      <c r="BA119" s="15"/>
      <c r="BB119" s="15"/>
      <c r="BC119" s="15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</row>
    <row r="120" spans="1:158" s="43" customFormat="1" ht="11.1" customHeight="1" x14ac:dyDescent="0.2">
      <c r="A120" s="40"/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15"/>
      <c r="U120" s="40"/>
      <c r="V120" s="40"/>
      <c r="W120" s="15"/>
      <c r="X120" s="40"/>
      <c r="Y120" s="40"/>
      <c r="Z120" s="15"/>
      <c r="AA120" s="40"/>
      <c r="AB120" s="40"/>
      <c r="AC120" s="15"/>
      <c r="AD120" s="40"/>
      <c r="AE120" s="40"/>
      <c r="AF120" s="15"/>
      <c r="AG120" s="40"/>
      <c r="AH120" s="40"/>
      <c r="AI120" s="15"/>
      <c r="AJ120" s="40"/>
      <c r="AK120" s="40"/>
      <c r="AL120" s="15"/>
      <c r="AM120" s="46"/>
      <c r="AN120" s="46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15"/>
      <c r="AZ120" s="15"/>
      <c r="BA120" s="15"/>
      <c r="BB120" s="15"/>
      <c r="BC120" s="15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</row>
    <row r="121" spans="1:158" s="43" customFormat="1" ht="12.6" customHeight="1" x14ac:dyDescent="0.2">
      <c r="A121" s="40"/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15"/>
      <c r="U121" s="40"/>
      <c r="V121" s="40"/>
      <c r="W121" s="15"/>
      <c r="X121" s="40"/>
      <c r="Y121" s="40"/>
      <c r="Z121" s="15"/>
      <c r="AA121" s="40"/>
      <c r="AB121" s="40"/>
      <c r="AC121" s="15"/>
      <c r="AD121" s="40"/>
      <c r="AE121" s="40"/>
      <c r="AF121" s="15"/>
      <c r="AG121" s="40"/>
      <c r="AH121" s="40"/>
      <c r="AI121" s="15"/>
      <c r="AJ121" s="40"/>
      <c r="AK121" s="40"/>
      <c r="AL121" s="15"/>
      <c r="AM121" s="46"/>
      <c r="AN121" s="46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15"/>
      <c r="AZ121" s="15"/>
      <c r="BA121" s="15"/>
      <c r="BB121" s="15"/>
      <c r="BC121" s="15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</row>
    <row r="122" spans="1:158" s="43" customFormat="1" x14ac:dyDescent="0.2">
      <c r="A122" s="40"/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15"/>
      <c r="U122" s="40"/>
      <c r="V122" s="40"/>
      <c r="W122" s="15"/>
      <c r="X122" s="40"/>
      <c r="Y122" s="40"/>
      <c r="Z122" s="15"/>
      <c r="AA122" s="40"/>
      <c r="AB122" s="40"/>
      <c r="AC122" s="15"/>
      <c r="AD122" s="40"/>
      <c r="AE122" s="40"/>
      <c r="AF122" s="15"/>
      <c r="AG122" s="40"/>
      <c r="AH122" s="40"/>
      <c r="AI122" s="15"/>
      <c r="AJ122" s="40"/>
      <c r="AK122" s="40"/>
      <c r="AL122" s="15"/>
      <c r="AM122" s="46"/>
      <c r="AN122" s="46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15"/>
      <c r="AZ122" s="15"/>
      <c r="BA122" s="15"/>
      <c r="BB122" s="15"/>
      <c r="BC122" s="15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</row>
    <row r="123" spans="1:158" s="43" customFormat="1" x14ac:dyDescent="0.2">
      <c r="A123" s="40"/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15"/>
      <c r="U123" s="40"/>
      <c r="V123" s="40"/>
      <c r="W123" s="15"/>
      <c r="X123" s="40"/>
      <c r="Y123" s="40"/>
      <c r="Z123" s="15"/>
      <c r="AA123" s="40"/>
      <c r="AB123" s="40"/>
      <c r="AC123" s="15"/>
      <c r="AD123" s="40"/>
      <c r="AE123" s="40"/>
      <c r="AF123" s="15"/>
      <c r="AG123" s="40"/>
      <c r="AH123" s="40"/>
      <c r="AI123" s="15"/>
      <c r="AJ123" s="40"/>
      <c r="AK123" s="40"/>
      <c r="AL123" s="15"/>
      <c r="AM123" s="46"/>
      <c r="AN123" s="46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15"/>
      <c r="AZ123" s="15"/>
      <c r="BA123" s="15"/>
      <c r="BB123" s="15"/>
      <c r="BC123" s="15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</row>
    <row r="124" spans="1:158" s="43" customFormat="1" x14ac:dyDescent="0.2">
      <c r="A124" s="40"/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15"/>
      <c r="U124" s="40"/>
      <c r="V124" s="40"/>
      <c r="W124" s="15"/>
      <c r="X124" s="40"/>
      <c r="Y124" s="40"/>
      <c r="Z124" s="15"/>
      <c r="AA124" s="40"/>
      <c r="AB124" s="40"/>
      <c r="AC124" s="15"/>
      <c r="AD124" s="40"/>
      <c r="AE124" s="40"/>
      <c r="AF124" s="15"/>
      <c r="AG124" s="40"/>
      <c r="AH124" s="40"/>
      <c r="AI124" s="15"/>
      <c r="AJ124" s="40"/>
      <c r="AK124" s="40"/>
      <c r="AL124" s="15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15"/>
      <c r="AZ124" s="15"/>
      <c r="BA124" s="15"/>
      <c r="BB124" s="15"/>
      <c r="BC124" s="15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</row>
    <row r="125" spans="1:158" s="43" customFormat="1" x14ac:dyDescent="0.2">
      <c r="A125" s="40"/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15"/>
      <c r="U125" s="40"/>
      <c r="V125" s="40"/>
      <c r="W125" s="15"/>
      <c r="X125" s="40"/>
      <c r="Y125" s="40"/>
      <c r="Z125" s="15"/>
      <c r="AA125" s="40"/>
      <c r="AB125" s="40"/>
      <c r="AC125" s="15"/>
      <c r="AD125" s="40"/>
      <c r="AE125" s="40"/>
      <c r="AF125" s="15"/>
      <c r="AG125" s="40"/>
      <c r="AH125" s="40"/>
      <c r="AI125" s="15"/>
      <c r="AJ125" s="40"/>
      <c r="AK125" s="40"/>
      <c r="AL125" s="15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15"/>
      <c r="AZ125" s="15"/>
      <c r="BA125" s="15"/>
      <c r="BB125" s="15"/>
      <c r="BC125" s="15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</row>
    <row r="126" spans="1:158" s="43" customFormat="1" x14ac:dyDescent="0.2">
      <c r="A126" s="40"/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15"/>
      <c r="U126" s="40"/>
      <c r="V126" s="40"/>
      <c r="W126" s="15"/>
      <c r="X126" s="40"/>
      <c r="Y126" s="40"/>
      <c r="Z126" s="15"/>
      <c r="AA126" s="40"/>
      <c r="AB126" s="40"/>
      <c r="AC126" s="15"/>
      <c r="AD126" s="40"/>
      <c r="AE126" s="40"/>
      <c r="AF126" s="15"/>
      <c r="AG126" s="40"/>
      <c r="AH126" s="40"/>
      <c r="AI126" s="15"/>
      <c r="AJ126" s="40"/>
      <c r="AK126" s="40"/>
      <c r="AL126" s="15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15"/>
      <c r="AZ126" s="15"/>
      <c r="BA126" s="15"/>
      <c r="BB126" s="15"/>
      <c r="BC126" s="15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</row>
    <row r="127" spans="1:158" s="43" customFormat="1" x14ac:dyDescent="0.2">
      <c r="A127" s="40"/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15"/>
      <c r="U127" s="40"/>
      <c r="V127" s="40"/>
      <c r="W127" s="15"/>
      <c r="X127" s="40"/>
      <c r="Y127" s="40"/>
      <c r="Z127" s="15"/>
      <c r="AA127" s="40"/>
      <c r="AB127" s="40"/>
      <c r="AC127" s="15"/>
      <c r="AD127" s="40"/>
      <c r="AE127" s="40"/>
      <c r="AF127" s="15"/>
      <c r="AG127" s="40"/>
      <c r="AH127" s="40"/>
      <c r="AI127" s="15"/>
      <c r="AJ127" s="40"/>
      <c r="AK127" s="40"/>
      <c r="AL127" s="15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15"/>
      <c r="AZ127" s="15"/>
      <c r="BA127" s="15"/>
      <c r="BB127" s="15"/>
      <c r="BC127" s="15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</row>
    <row r="128" spans="1:158" s="43" customFormat="1" x14ac:dyDescent="0.2">
      <c r="A128" s="40"/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15"/>
      <c r="U128" s="40"/>
      <c r="V128" s="40"/>
      <c r="W128" s="15"/>
      <c r="X128" s="40"/>
      <c r="Y128" s="40"/>
      <c r="Z128" s="15"/>
      <c r="AA128" s="40"/>
      <c r="AB128" s="40"/>
      <c r="AC128" s="15"/>
      <c r="AD128" s="40"/>
      <c r="AE128" s="40"/>
      <c r="AF128" s="15"/>
      <c r="AG128" s="40"/>
      <c r="AH128" s="40"/>
      <c r="AI128" s="15"/>
      <c r="AJ128" s="40"/>
      <c r="AK128" s="40"/>
      <c r="AL128" s="15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15"/>
      <c r="AZ128" s="15"/>
      <c r="BA128" s="15"/>
      <c r="BB128" s="15"/>
      <c r="BC128" s="15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</row>
    <row r="129" spans="1:143" s="43" customFormat="1" x14ac:dyDescent="0.2">
      <c r="A129" s="40"/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15"/>
      <c r="U129" s="40"/>
      <c r="V129" s="40"/>
      <c r="W129" s="15"/>
      <c r="X129" s="40"/>
      <c r="Y129" s="40"/>
      <c r="Z129" s="15"/>
      <c r="AA129" s="40"/>
      <c r="AB129" s="40"/>
      <c r="AC129" s="15"/>
      <c r="AD129" s="40"/>
      <c r="AE129" s="40"/>
      <c r="AF129" s="15"/>
      <c r="AG129" s="40"/>
      <c r="AH129" s="40"/>
      <c r="AI129" s="15"/>
      <c r="AJ129" s="40"/>
      <c r="AK129" s="40"/>
      <c r="AL129" s="15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15"/>
      <c r="AZ129" s="15"/>
      <c r="BA129" s="15"/>
      <c r="BB129" s="15"/>
      <c r="BC129" s="15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</row>
    <row r="130" spans="1:143" s="43" customFormat="1" x14ac:dyDescent="0.2">
      <c r="A130" s="40"/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15"/>
      <c r="U130" s="40"/>
      <c r="V130" s="40"/>
      <c r="W130" s="15"/>
      <c r="X130" s="40"/>
      <c r="Y130" s="40"/>
      <c r="Z130" s="15"/>
      <c r="AA130" s="40"/>
      <c r="AB130" s="40"/>
      <c r="AC130" s="15"/>
      <c r="AD130" s="40"/>
      <c r="AE130" s="40"/>
      <c r="AF130" s="15"/>
      <c r="AG130" s="40"/>
      <c r="AH130" s="40"/>
      <c r="AI130" s="15"/>
      <c r="AJ130" s="40"/>
      <c r="AK130" s="40"/>
      <c r="AL130" s="15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15"/>
      <c r="AZ130" s="15"/>
      <c r="BA130" s="15"/>
      <c r="BB130" s="15"/>
      <c r="BC130" s="15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</row>
    <row r="131" spans="1:143" s="43" customFormat="1" x14ac:dyDescent="0.2">
      <c r="A131" s="40"/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15"/>
      <c r="U131" s="40"/>
      <c r="V131" s="40"/>
      <c r="W131" s="15"/>
      <c r="X131" s="40"/>
      <c r="Y131" s="40"/>
      <c r="Z131" s="15"/>
      <c r="AA131" s="40"/>
      <c r="AB131" s="40"/>
      <c r="AC131" s="15"/>
      <c r="AD131" s="40"/>
      <c r="AE131" s="40"/>
      <c r="AF131" s="15"/>
      <c r="AG131" s="40"/>
      <c r="AH131" s="40"/>
      <c r="AI131" s="15"/>
      <c r="AJ131" s="40"/>
      <c r="AK131" s="40"/>
      <c r="AL131" s="15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15"/>
      <c r="AZ131" s="15"/>
      <c r="BA131" s="15"/>
      <c r="BB131" s="15"/>
      <c r="BC131" s="15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</row>
    <row r="132" spans="1:143" s="43" customFormat="1" x14ac:dyDescent="0.2">
      <c r="A132" s="40"/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15"/>
      <c r="U132" s="40"/>
      <c r="V132" s="40"/>
      <c r="W132" s="15"/>
      <c r="X132" s="40"/>
      <c r="Y132" s="40"/>
      <c r="Z132" s="15"/>
      <c r="AA132" s="40"/>
      <c r="AB132" s="40"/>
      <c r="AC132" s="15"/>
      <c r="AD132" s="40"/>
      <c r="AE132" s="40"/>
      <c r="AF132" s="15"/>
      <c r="AG132" s="40"/>
      <c r="AH132" s="40"/>
      <c r="AI132" s="15"/>
      <c r="AJ132" s="40"/>
      <c r="AK132" s="40"/>
      <c r="AL132" s="15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15"/>
      <c r="AZ132" s="15"/>
      <c r="BA132" s="15"/>
      <c r="BB132" s="15"/>
      <c r="BC132" s="15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</row>
    <row r="133" spans="1:143" s="43" customFormat="1" x14ac:dyDescent="0.2">
      <c r="A133" s="40"/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15"/>
      <c r="U133" s="40"/>
      <c r="V133" s="40"/>
      <c r="W133" s="15"/>
      <c r="X133" s="40"/>
      <c r="Y133" s="40"/>
      <c r="Z133" s="15"/>
      <c r="AA133" s="40"/>
      <c r="AB133" s="40"/>
      <c r="AC133" s="15"/>
      <c r="AD133" s="40"/>
      <c r="AE133" s="40"/>
      <c r="AF133" s="15"/>
      <c r="AG133" s="40"/>
      <c r="AH133" s="40"/>
      <c r="AI133" s="15"/>
      <c r="AJ133" s="40"/>
      <c r="AK133" s="40"/>
      <c r="AL133" s="15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15"/>
      <c r="AZ133" s="15"/>
      <c r="BA133" s="15"/>
      <c r="BB133" s="15"/>
      <c r="BC133" s="15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</row>
    <row r="134" spans="1:143" s="43" customFormat="1" x14ac:dyDescent="0.2">
      <c r="A134" s="40"/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15"/>
      <c r="U134" s="40"/>
      <c r="V134" s="40"/>
      <c r="W134" s="15"/>
      <c r="X134" s="40"/>
      <c r="Y134" s="40"/>
      <c r="Z134" s="15"/>
      <c r="AA134" s="40"/>
      <c r="AB134" s="40"/>
      <c r="AC134" s="15"/>
      <c r="AD134" s="40"/>
      <c r="AE134" s="40"/>
      <c r="AF134" s="15"/>
      <c r="AG134" s="40"/>
      <c r="AH134" s="40"/>
      <c r="AI134" s="15"/>
      <c r="AJ134" s="40"/>
      <c r="AK134" s="40"/>
      <c r="AL134" s="15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15"/>
      <c r="AZ134" s="15"/>
      <c r="BA134" s="15"/>
      <c r="BB134" s="15"/>
      <c r="BC134" s="15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</row>
    <row r="135" spans="1:143" s="43" customFormat="1" x14ac:dyDescent="0.2">
      <c r="A135" s="40"/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15"/>
      <c r="U135" s="40"/>
      <c r="V135" s="40"/>
      <c r="W135" s="15"/>
      <c r="X135" s="40"/>
      <c r="Y135" s="40"/>
      <c r="Z135" s="15"/>
      <c r="AA135" s="40"/>
      <c r="AB135" s="40"/>
      <c r="AC135" s="15"/>
      <c r="AD135" s="40"/>
      <c r="AE135" s="40"/>
      <c r="AF135" s="15"/>
      <c r="AG135" s="40"/>
      <c r="AH135" s="40"/>
      <c r="AI135" s="15"/>
      <c r="AJ135" s="40"/>
      <c r="AK135" s="40"/>
      <c r="AL135" s="15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15"/>
      <c r="AZ135" s="15"/>
      <c r="BA135" s="15"/>
      <c r="BB135" s="15"/>
      <c r="BC135" s="15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</row>
    <row r="136" spans="1:143" s="43" customFormat="1" x14ac:dyDescent="0.2">
      <c r="A136" s="40"/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15"/>
      <c r="U136" s="40"/>
      <c r="V136" s="40"/>
      <c r="W136" s="15"/>
      <c r="X136" s="40"/>
      <c r="Y136" s="40"/>
      <c r="Z136" s="15"/>
      <c r="AA136" s="40"/>
      <c r="AB136" s="40"/>
      <c r="AC136" s="15"/>
      <c r="AD136" s="40"/>
      <c r="AE136" s="40"/>
      <c r="AF136" s="15"/>
      <c r="AG136" s="40"/>
      <c r="AH136" s="40"/>
      <c r="AI136" s="15"/>
      <c r="AJ136" s="40"/>
      <c r="AK136" s="40"/>
      <c r="AL136" s="15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15"/>
      <c r="AZ136" s="15"/>
      <c r="BA136" s="15"/>
      <c r="BB136" s="15"/>
      <c r="BC136" s="15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</row>
    <row r="137" spans="1:143" s="43" customFormat="1" x14ac:dyDescent="0.2">
      <c r="A137" s="40"/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15"/>
      <c r="U137" s="40"/>
      <c r="V137" s="40"/>
      <c r="W137" s="15"/>
      <c r="X137" s="40"/>
      <c r="Y137" s="40"/>
      <c r="Z137" s="15"/>
      <c r="AA137" s="40"/>
      <c r="AB137" s="40"/>
      <c r="AC137" s="15"/>
      <c r="AD137" s="40"/>
      <c r="AE137" s="40"/>
      <c r="AF137" s="15"/>
      <c r="AG137" s="40"/>
      <c r="AH137" s="40"/>
      <c r="AI137" s="15"/>
      <c r="AJ137" s="40"/>
      <c r="AK137" s="40"/>
      <c r="AL137" s="15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15"/>
      <c r="AZ137" s="15"/>
      <c r="BA137" s="15"/>
      <c r="BB137" s="15"/>
      <c r="BC137" s="15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</row>
    <row r="138" spans="1:143" s="43" customFormat="1" x14ac:dyDescent="0.2">
      <c r="A138" s="40"/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15"/>
      <c r="U138" s="40"/>
      <c r="V138" s="40"/>
      <c r="W138" s="15"/>
      <c r="X138" s="40"/>
      <c r="Y138" s="40"/>
      <c r="Z138" s="15"/>
      <c r="AA138" s="40"/>
      <c r="AB138" s="40"/>
      <c r="AC138" s="15"/>
      <c r="AD138" s="40"/>
      <c r="AE138" s="40"/>
      <c r="AF138" s="15"/>
      <c r="AG138" s="40"/>
      <c r="AH138" s="40"/>
      <c r="AI138" s="15"/>
      <c r="AJ138" s="40"/>
      <c r="AK138" s="40"/>
      <c r="AL138" s="15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15"/>
      <c r="AZ138" s="15"/>
      <c r="BA138" s="15"/>
      <c r="BB138" s="15"/>
      <c r="BC138" s="15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</row>
    <row r="139" spans="1:143" s="43" customFormat="1" x14ac:dyDescent="0.2">
      <c r="A139" s="40"/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15"/>
      <c r="U139" s="40"/>
      <c r="V139" s="40"/>
      <c r="W139" s="15"/>
      <c r="X139" s="40"/>
      <c r="Y139" s="40"/>
      <c r="Z139" s="15"/>
      <c r="AA139" s="40"/>
      <c r="AB139" s="40"/>
      <c r="AC139" s="15"/>
      <c r="AD139" s="40"/>
      <c r="AE139" s="40"/>
      <c r="AF139" s="15"/>
      <c r="AG139" s="40"/>
      <c r="AH139" s="40"/>
      <c r="AI139" s="15"/>
      <c r="AJ139" s="40"/>
      <c r="AK139" s="40"/>
      <c r="AL139" s="15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15"/>
      <c r="AZ139" s="15"/>
      <c r="BA139" s="15"/>
      <c r="BB139" s="15"/>
      <c r="BC139" s="15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</row>
    <row r="140" spans="1:143" s="43" customFormat="1" x14ac:dyDescent="0.2">
      <c r="A140" s="40"/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15"/>
      <c r="U140" s="40"/>
      <c r="V140" s="40"/>
      <c r="W140" s="15"/>
      <c r="X140" s="40"/>
      <c r="Y140" s="40"/>
      <c r="Z140" s="15"/>
      <c r="AA140" s="40"/>
      <c r="AB140" s="40"/>
      <c r="AC140" s="15"/>
      <c r="AD140" s="40"/>
      <c r="AE140" s="40"/>
      <c r="AF140" s="15"/>
      <c r="AG140" s="40"/>
      <c r="AH140" s="40"/>
      <c r="AI140" s="15"/>
      <c r="AJ140" s="40"/>
      <c r="AK140" s="40"/>
      <c r="AL140" s="15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15"/>
      <c r="AZ140" s="15"/>
      <c r="BA140" s="15"/>
      <c r="BB140" s="15"/>
      <c r="BC140" s="15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</row>
    <row r="141" spans="1:143" s="43" customFormat="1" x14ac:dyDescent="0.2">
      <c r="A141" s="40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15"/>
      <c r="U141" s="40"/>
      <c r="V141" s="40"/>
      <c r="W141" s="15"/>
      <c r="X141" s="40"/>
      <c r="Y141" s="40"/>
      <c r="Z141" s="15"/>
      <c r="AA141" s="40"/>
      <c r="AB141" s="40"/>
      <c r="AC141" s="15"/>
      <c r="AD141" s="40"/>
      <c r="AE141" s="40"/>
      <c r="AF141" s="15"/>
      <c r="AG141" s="40"/>
      <c r="AH141" s="40"/>
      <c r="AI141" s="15"/>
      <c r="AJ141" s="40"/>
      <c r="AK141" s="40"/>
      <c r="AL141" s="15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15"/>
      <c r="AZ141" s="15"/>
      <c r="BA141" s="15"/>
      <c r="BB141" s="15"/>
      <c r="BC141" s="15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</row>
    <row r="142" spans="1:143" s="43" customFormat="1" x14ac:dyDescent="0.2">
      <c r="A142" s="40"/>
      <c r="B142" s="40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15"/>
      <c r="U142" s="40"/>
      <c r="V142" s="40"/>
      <c r="W142" s="15"/>
      <c r="X142" s="40"/>
      <c r="Y142" s="40"/>
      <c r="Z142" s="15"/>
      <c r="AA142" s="40"/>
      <c r="AB142" s="40"/>
      <c r="AC142" s="15"/>
      <c r="AD142" s="40"/>
      <c r="AE142" s="40"/>
      <c r="AF142" s="15"/>
      <c r="AG142" s="40"/>
      <c r="AH142" s="40"/>
      <c r="AI142" s="15"/>
      <c r="AJ142" s="40"/>
      <c r="AK142" s="40"/>
      <c r="AL142" s="15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15"/>
      <c r="AZ142" s="15"/>
      <c r="BA142" s="15"/>
      <c r="BB142" s="15"/>
      <c r="BC142" s="15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</row>
    <row r="143" spans="1:143" s="43" customFormat="1" x14ac:dyDescent="0.2">
      <c r="A143" s="40"/>
      <c r="B143" s="40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15"/>
      <c r="U143" s="40"/>
      <c r="V143" s="40"/>
      <c r="W143" s="15"/>
      <c r="X143" s="40"/>
      <c r="Y143" s="40"/>
      <c r="Z143" s="15"/>
      <c r="AA143" s="40"/>
      <c r="AB143" s="40"/>
      <c r="AC143" s="15"/>
      <c r="AD143" s="40"/>
      <c r="AE143" s="40"/>
      <c r="AF143" s="15"/>
      <c r="AG143" s="40"/>
      <c r="AH143" s="40"/>
      <c r="AI143" s="15"/>
      <c r="AJ143" s="40"/>
      <c r="AK143" s="40"/>
      <c r="AL143" s="15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15"/>
      <c r="AZ143" s="15"/>
      <c r="BA143" s="15"/>
      <c r="BB143" s="15"/>
      <c r="BC143" s="15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</row>
    <row r="144" spans="1:143" s="43" customFormat="1" x14ac:dyDescent="0.2">
      <c r="A144" s="40"/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15"/>
      <c r="U144" s="40"/>
      <c r="V144" s="40"/>
      <c r="W144" s="15"/>
      <c r="X144" s="40"/>
      <c r="Y144" s="40"/>
      <c r="Z144" s="15"/>
      <c r="AA144" s="40"/>
      <c r="AB144" s="40"/>
      <c r="AC144" s="15"/>
      <c r="AD144" s="40"/>
      <c r="AE144" s="40"/>
      <c r="AF144" s="15"/>
      <c r="AG144" s="40"/>
      <c r="AH144" s="40"/>
      <c r="AI144" s="15"/>
      <c r="AJ144" s="40"/>
      <c r="AK144" s="40"/>
      <c r="AL144" s="15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15"/>
      <c r="AZ144" s="15"/>
      <c r="BA144" s="15"/>
      <c r="BB144" s="15"/>
      <c r="BC144" s="15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</row>
    <row r="145" spans="1:143" s="43" customFormat="1" x14ac:dyDescent="0.2">
      <c r="A145" s="40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15"/>
      <c r="U145" s="40"/>
      <c r="V145" s="40"/>
      <c r="W145" s="15"/>
      <c r="X145" s="40"/>
      <c r="Y145" s="40"/>
      <c r="Z145" s="15"/>
      <c r="AA145" s="40"/>
      <c r="AB145" s="40"/>
      <c r="AC145" s="15"/>
      <c r="AD145" s="40"/>
      <c r="AE145" s="40"/>
      <c r="AF145" s="15"/>
      <c r="AG145" s="40"/>
      <c r="AH145" s="40"/>
      <c r="AI145" s="15"/>
      <c r="AJ145" s="40"/>
      <c r="AK145" s="40"/>
      <c r="AL145" s="15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15"/>
      <c r="AZ145" s="15"/>
      <c r="BA145" s="15"/>
      <c r="BB145" s="15"/>
      <c r="BC145" s="15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</row>
    <row r="146" spans="1:143" s="43" customFormat="1" x14ac:dyDescent="0.2">
      <c r="A146" s="40"/>
      <c r="B146" s="40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15"/>
      <c r="U146" s="40"/>
      <c r="V146" s="40"/>
      <c r="W146" s="15"/>
      <c r="X146" s="40"/>
      <c r="Y146" s="40"/>
      <c r="Z146" s="15"/>
      <c r="AA146" s="40"/>
      <c r="AB146" s="40"/>
      <c r="AC146" s="15"/>
      <c r="AD146" s="40"/>
      <c r="AE146" s="40"/>
      <c r="AF146" s="15"/>
      <c r="AG146" s="40"/>
      <c r="AH146" s="40"/>
      <c r="AI146" s="15"/>
      <c r="AJ146" s="40"/>
      <c r="AK146" s="40"/>
      <c r="AL146" s="15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15"/>
      <c r="AZ146" s="15"/>
      <c r="BA146" s="15"/>
      <c r="BB146" s="15"/>
      <c r="BC146" s="15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</row>
    <row r="147" spans="1:143" s="43" customFormat="1" x14ac:dyDescent="0.2">
      <c r="A147" s="40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15"/>
      <c r="U147" s="40"/>
      <c r="V147" s="40"/>
      <c r="W147" s="15"/>
      <c r="X147" s="40"/>
      <c r="Y147" s="40"/>
      <c r="Z147" s="15"/>
      <c r="AA147" s="40"/>
      <c r="AB147" s="40"/>
      <c r="AC147" s="15"/>
      <c r="AD147" s="40"/>
      <c r="AE147" s="40"/>
      <c r="AF147" s="15"/>
      <c r="AG147" s="40"/>
      <c r="AH147" s="40"/>
      <c r="AI147" s="15"/>
      <c r="AJ147" s="40"/>
      <c r="AK147" s="40"/>
      <c r="AL147" s="15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15"/>
      <c r="AZ147" s="15"/>
      <c r="BA147" s="15"/>
      <c r="BB147" s="15"/>
      <c r="BC147" s="15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</row>
    <row r="148" spans="1:143" s="43" customFormat="1" x14ac:dyDescent="0.2">
      <c r="A148" s="40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15"/>
      <c r="U148" s="40"/>
      <c r="V148" s="40"/>
      <c r="W148" s="15"/>
      <c r="X148" s="40"/>
      <c r="Y148" s="40"/>
      <c r="Z148" s="15"/>
      <c r="AA148" s="40"/>
      <c r="AB148" s="40"/>
      <c r="AC148" s="15"/>
      <c r="AD148" s="40"/>
      <c r="AE148" s="40"/>
      <c r="AF148" s="15"/>
      <c r="AG148" s="40"/>
      <c r="AH148" s="40"/>
      <c r="AI148" s="15"/>
      <c r="AJ148" s="40"/>
      <c r="AK148" s="40"/>
      <c r="AL148" s="15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15"/>
      <c r="AZ148" s="15"/>
      <c r="BA148" s="15"/>
      <c r="BB148" s="15"/>
      <c r="BC148" s="15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</row>
    <row r="149" spans="1:143" s="43" customFormat="1" x14ac:dyDescent="0.2">
      <c r="A149" s="40"/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15"/>
      <c r="U149" s="40"/>
      <c r="V149" s="40"/>
      <c r="W149" s="15"/>
      <c r="X149" s="40"/>
      <c r="Y149" s="40"/>
      <c r="Z149" s="15"/>
      <c r="AA149" s="40"/>
      <c r="AB149" s="40"/>
      <c r="AC149" s="15"/>
      <c r="AD149" s="40"/>
      <c r="AE149" s="40"/>
      <c r="AF149" s="15"/>
      <c r="AG149" s="40"/>
      <c r="AH149" s="40"/>
      <c r="AI149" s="15"/>
      <c r="AJ149" s="40"/>
      <c r="AK149" s="40"/>
      <c r="AL149" s="15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15"/>
      <c r="AZ149" s="15"/>
      <c r="BA149" s="15"/>
      <c r="BB149" s="15"/>
      <c r="BC149" s="15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</row>
    <row r="150" spans="1:143" s="43" customFormat="1" x14ac:dyDescent="0.2">
      <c r="A150" s="40"/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15"/>
      <c r="U150" s="40"/>
      <c r="V150" s="40"/>
      <c r="W150" s="15"/>
      <c r="X150" s="40"/>
      <c r="Y150" s="40"/>
      <c r="Z150" s="15"/>
      <c r="AA150" s="40"/>
      <c r="AB150" s="40"/>
      <c r="AC150" s="15"/>
      <c r="AD150" s="40"/>
      <c r="AE150" s="40"/>
      <c r="AF150" s="15"/>
      <c r="AG150" s="40"/>
      <c r="AH150" s="40"/>
      <c r="AI150" s="15"/>
      <c r="AJ150" s="40"/>
      <c r="AK150" s="40"/>
      <c r="AL150" s="15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15"/>
      <c r="AZ150" s="15"/>
      <c r="BA150" s="15"/>
      <c r="BB150" s="15"/>
      <c r="BC150" s="15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</row>
    <row r="151" spans="1:143" s="43" customFormat="1" x14ac:dyDescent="0.2">
      <c r="A151" s="40"/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15"/>
      <c r="U151" s="40"/>
      <c r="V151" s="40"/>
      <c r="W151" s="15"/>
      <c r="X151" s="40"/>
      <c r="Y151" s="40"/>
      <c r="Z151" s="15"/>
      <c r="AA151" s="40"/>
      <c r="AB151" s="40"/>
      <c r="AC151" s="15"/>
      <c r="AD151" s="40"/>
      <c r="AE151" s="40"/>
      <c r="AF151" s="15"/>
      <c r="AG151" s="40"/>
      <c r="AH151" s="40"/>
      <c r="AI151" s="15"/>
      <c r="AJ151" s="40"/>
      <c r="AK151" s="40"/>
      <c r="AL151" s="15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15"/>
      <c r="AZ151" s="15"/>
      <c r="BA151" s="15"/>
      <c r="BB151" s="15"/>
      <c r="BC151" s="15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</row>
    <row r="152" spans="1:143" s="43" customFormat="1" x14ac:dyDescent="0.2">
      <c r="A152" s="40"/>
      <c r="B152" s="40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15"/>
      <c r="U152" s="40"/>
      <c r="V152" s="40"/>
      <c r="W152" s="15"/>
      <c r="X152" s="40"/>
      <c r="Y152" s="40"/>
      <c r="Z152" s="15"/>
      <c r="AA152" s="40"/>
      <c r="AB152" s="40"/>
      <c r="AC152" s="15"/>
      <c r="AD152" s="40"/>
      <c r="AE152" s="40"/>
      <c r="AF152" s="15"/>
      <c r="AG152" s="40"/>
      <c r="AH152" s="40"/>
      <c r="AI152" s="15"/>
      <c r="AJ152" s="40"/>
      <c r="AK152" s="40"/>
      <c r="AL152" s="15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15"/>
      <c r="AZ152" s="15"/>
      <c r="BA152" s="15"/>
      <c r="BB152" s="15"/>
      <c r="BC152" s="15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</row>
    <row r="153" spans="1:143" s="43" customFormat="1" x14ac:dyDescent="0.2">
      <c r="A153" s="40"/>
      <c r="B153" s="40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15"/>
      <c r="U153" s="40"/>
      <c r="V153" s="40"/>
      <c r="W153" s="15"/>
      <c r="X153" s="40"/>
      <c r="Y153" s="40"/>
      <c r="Z153" s="15"/>
      <c r="AA153" s="40"/>
      <c r="AB153" s="40"/>
      <c r="AC153" s="15"/>
      <c r="AD153" s="40"/>
      <c r="AE153" s="40"/>
      <c r="AF153" s="15"/>
      <c r="AG153" s="40"/>
      <c r="AH153" s="40"/>
      <c r="AI153" s="15"/>
      <c r="AJ153" s="40"/>
      <c r="AK153" s="40"/>
      <c r="AL153" s="15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15"/>
      <c r="AZ153" s="15"/>
      <c r="BA153" s="15"/>
      <c r="BB153" s="15"/>
      <c r="BC153" s="15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</row>
    <row r="154" spans="1:143" s="43" customFormat="1" x14ac:dyDescent="0.2">
      <c r="A154" s="40"/>
      <c r="B154" s="40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15"/>
      <c r="U154" s="40"/>
      <c r="V154" s="40"/>
      <c r="W154" s="15"/>
      <c r="X154" s="40"/>
      <c r="Y154" s="40"/>
      <c r="Z154" s="15"/>
      <c r="AA154" s="40"/>
      <c r="AB154" s="40"/>
      <c r="AC154" s="15"/>
      <c r="AD154" s="40"/>
      <c r="AE154" s="40"/>
      <c r="AF154" s="15"/>
      <c r="AG154" s="40"/>
      <c r="AH154" s="40"/>
      <c r="AI154" s="15"/>
      <c r="AJ154" s="40"/>
      <c r="AK154" s="40"/>
      <c r="AL154" s="15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15"/>
      <c r="AZ154" s="15"/>
      <c r="BA154" s="15"/>
      <c r="BB154" s="15"/>
      <c r="BC154" s="15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</row>
    <row r="155" spans="1:143" s="43" customFormat="1" x14ac:dyDescent="0.2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15"/>
      <c r="U155" s="40"/>
      <c r="V155" s="40"/>
      <c r="W155" s="15"/>
      <c r="X155" s="40"/>
      <c r="Y155" s="40"/>
      <c r="Z155" s="15"/>
      <c r="AA155" s="40"/>
      <c r="AB155" s="40"/>
      <c r="AC155" s="15"/>
      <c r="AD155" s="40"/>
      <c r="AE155" s="40"/>
      <c r="AF155" s="15"/>
      <c r="AG155" s="40"/>
      <c r="AH155" s="40"/>
      <c r="AI155" s="15"/>
      <c r="AJ155" s="40"/>
      <c r="AK155" s="40"/>
      <c r="AL155" s="15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15"/>
      <c r="AZ155" s="15"/>
      <c r="BA155" s="15"/>
      <c r="BB155" s="15"/>
      <c r="BC155" s="15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</row>
    <row r="156" spans="1:143" s="43" customFormat="1" x14ac:dyDescent="0.2">
      <c r="A156" s="40"/>
      <c r="B156" s="40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15"/>
      <c r="U156" s="40"/>
      <c r="V156" s="40"/>
      <c r="W156" s="15"/>
      <c r="X156" s="40"/>
      <c r="Y156" s="40"/>
      <c r="Z156" s="15"/>
      <c r="AA156" s="40"/>
      <c r="AB156" s="40"/>
      <c r="AC156" s="15"/>
      <c r="AD156" s="40"/>
      <c r="AE156" s="40"/>
      <c r="AF156" s="15"/>
      <c r="AG156" s="40"/>
      <c r="AH156" s="40"/>
      <c r="AI156" s="15"/>
      <c r="AJ156" s="40"/>
      <c r="AK156" s="40"/>
      <c r="AL156" s="15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15"/>
      <c r="AZ156" s="15"/>
      <c r="BA156" s="15"/>
      <c r="BB156" s="15"/>
      <c r="BC156" s="15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</row>
    <row r="157" spans="1:143" s="43" customFormat="1" x14ac:dyDescent="0.2">
      <c r="A157" s="40"/>
      <c r="B157" s="40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15"/>
      <c r="U157" s="40"/>
      <c r="V157" s="40"/>
      <c r="W157" s="15"/>
      <c r="X157" s="40"/>
      <c r="Y157" s="40"/>
      <c r="Z157" s="15"/>
      <c r="AA157" s="40"/>
      <c r="AB157" s="40"/>
      <c r="AC157" s="15"/>
      <c r="AD157" s="40"/>
      <c r="AE157" s="40"/>
      <c r="AF157" s="15"/>
      <c r="AG157" s="40"/>
      <c r="AH157" s="40"/>
      <c r="AI157" s="15"/>
      <c r="AJ157" s="40"/>
      <c r="AK157" s="40"/>
      <c r="AL157" s="15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15"/>
      <c r="AZ157" s="15"/>
      <c r="BA157" s="15"/>
      <c r="BB157" s="15"/>
      <c r="BC157" s="15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</row>
    <row r="158" spans="1:143" s="43" customFormat="1" x14ac:dyDescent="0.2">
      <c r="A158" s="40"/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15"/>
      <c r="U158" s="40"/>
      <c r="V158" s="40"/>
      <c r="W158" s="15"/>
      <c r="X158" s="40"/>
      <c r="Y158" s="40"/>
      <c r="Z158" s="15"/>
      <c r="AA158" s="40"/>
      <c r="AB158" s="40"/>
      <c r="AC158" s="15"/>
      <c r="AD158" s="40"/>
      <c r="AE158" s="40"/>
      <c r="AF158" s="15"/>
      <c r="AG158" s="40"/>
      <c r="AH158" s="40"/>
      <c r="AI158" s="15"/>
      <c r="AJ158" s="40"/>
      <c r="AK158" s="40"/>
      <c r="AL158" s="15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15"/>
      <c r="AZ158" s="15"/>
      <c r="BA158" s="15"/>
      <c r="BB158" s="15"/>
      <c r="BC158" s="15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</row>
    <row r="159" spans="1:143" s="43" customFormat="1" x14ac:dyDescent="0.2">
      <c r="A159" s="40"/>
      <c r="B159" s="40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15"/>
      <c r="U159" s="40"/>
      <c r="V159" s="40"/>
      <c r="W159" s="15"/>
      <c r="X159" s="40"/>
      <c r="Y159" s="40"/>
      <c r="Z159" s="15"/>
      <c r="AA159" s="40"/>
      <c r="AB159" s="40"/>
      <c r="AC159" s="15"/>
      <c r="AD159" s="40"/>
      <c r="AE159" s="40"/>
      <c r="AF159" s="15"/>
      <c r="AG159" s="40"/>
      <c r="AH159" s="40"/>
      <c r="AI159" s="15"/>
      <c r="AJ159" s="40"/>
      <c r="AK159" s="40"/>
      <c r="AL159" s="15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15"/>
      <c r="AZ159" s="15"/>
      <c r="BA159" s="15"/>
      <c r="BB159" s="15"/>
      <c r="BC159" s="15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</row>
    <row r="160" spans="1:143" s="43" customFormat="1" x14ac:dyDescent="0.2">
      <c r="A160" s="40"/>
      <c r="B160" s="40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15"/>
      <c r="U160" s="40"/>
      <c r="V160" s="40"/>
      <c r="W160" s="15"/>
      <c r="X160" s="40"/>
      <c r="Y160" s="40"/>
      <c r="Z160" s="15"/>
      <c r="AA160" s="40"/>
      <c r="AB160" s="40"/>
      <c r="AC160" s="15"/>
      <c r="AD160" s="40"/>
      <c r="AE160" s="40"/>
      <c r="AF160" s="15"/>
      <c r="AG160" s="40"/>
      <c r="AH160" s="40"/>
      <c r="AI160" s="15"/>
      <c r="AJ160" s="40"/>
      <c r="AK160" s="40"/>
      <c r="AL160" s="15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15"/>
      <c r="AZ160" s="15"/>
      <c r="BA160" s="15"/>
      <c r="BB160" s="15"/>
      <c r="BC160" s="15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</row>
    <row r="161" spans="1:158" s="43" customFormat="1" ht="13.5" customHeight="1" x14ac:dyDescent="0.2">
      <c r="A161" s="40"/>
      <c r="B161" s="106"/>
      <c r="C161" s="106"/>
      <c r="D161" s="91"/>
      <c r="E161" s="91"/>
      <c r="F161" s="91"/>
      <c r="G161" s="91"/>
      <c r="H161" s="91"/>
      <c r="I161" s="91"/>
      <c r="J161" s="91"/>
      <c r="K161" s="91"/>
      <c r="L161" s="91"/>
      <c r="M161" s="95"/>
      <c r="N161" s="95"/>
      <c r="O161" s="448" t="s">
        <v>64</v>
      </c>
      <c r="P161" s="449"/>
      <c r="Q161" s="40"/>
      <c r="R161" s="15"/>
      <c r="S161" s="95"/>
      <c r="T161" s="15"/>
      <c r="U161" s="15"/>
      <c r="V161" s="15"/>
      <c r="W161" s="95"/>
      <c r="X161" s="15"/>
      <c r="Y161" s="95"/>
      <c r="Z161" s="15"/>
      <c r="AA161" s="15"/>
      <c r="AB161" s="15"/>
      <c r="AC161" s="95"/>
      <c r="AD161" s="15"/>
      <c r="AE161" s="9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96"/>
      <c r="AS161" s="15"/>
      <c r="AT161" s="96"/>
      <c r="AU161" s="96"/>
      <c r="AV161" s="15"/>
      <c r="AW161" s="96"/>
      <c r="AX161" s="92"/>
      <c r="AY161" s="15"/>
      <c r="AZ161" s="15"/>
      <c r="BA161" s="40"/>
      <c r="BB161" s="15"/>
      <c r="BC161" s="15"/>
      <c r="BD161" s="40"/>
      <c r="BE161" s="15"/>
      <c r="BF161" s="15"/>
      <c r="BG161" s="40"/>
      <c r="BH161" s="15"/>
      <c r="BI161" s="15"/>
      <c r="BJ161" s="40"/>
      <c r="BK161" s="15"/>
      <c r="BL161" s="15"/>
      <c r="BM161" s="40"/>
      <c r="BN161" s="15"/>
      <c r="BO161" s="15"/>
      <c r="BP161" s="40"/>
      <c r="BQ161" s="15"/>
      <c r="BR161" s="15"/>
      <c r="BS161" s="40"/>
      <c r="BT161" s="15"/>
      <c r="BU161" s="15"/>
      <c r="BV161" s="40"/>
      <c r="BW161" s="15"/>
      <c r="BX161" s="15"/>
      <c r="BY161" s="15"/>
      <c r="BZ161" s="15"/>
      <c r="CA161" s="15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</row>
    <row r="162" spans="1:158" s="43" customFormat="1" ht="13.5" customHeight="1" x14ac:dyDescent="0.2">
      <c r="A162" s="40"/>
      <c r="B162" s="106"/>
      <c r="C162" s="244"/>
      <c r="D162" s="91"/>
      <c r="E162" s="91"/>
      <c r="F162" s="91"/>
      <c r="G162" s="91"/>
      <c r="H162" s="91"/>
      <c r="I162" s="91"/>
      <c r="J162" s="91"/>
      <c r="K162" s="91"/>
      <c r="L162" s="46"/>
      <c r="M162" s="54" t="s">
        <v>22</v>
      </c>
      <c r="N162" s="115"/>
      <c r="O162" s="443" t="s">
        <v>23</v>
      </c>
      <c r="P162" s="444"/>
      <c r="Q162" s="46"/>
      <c r="R162" s="15"/>
      <c r="S162" s="95"/>
      <c r="T162" s="95"/>
      <c r="U162" s="15"/>
      <c r="V162" s="95"/>
      <c r="W162" s="95"/>
      <c r="X162" s="15"/>
      <c r="Y162" s="95"/>
      <c r="Z162" s="95"/>
      <c r="AA162" s="15"/>
      <c r="AB162" s="95"/>
      <c r="AC162" s="95"/>
      <c r="AD162" s="15"/>
      <c r="AE162" s="95"/>
      <c r="AF162" s="95"/>
      <c r="AG162" s="15"/>
      <c r="AH162" s="95"/>
      <c r="AI162" s="95"/>
      <c r="AJ162" s="15"/>
      <c r="AK162" s="95"/>
      <c r="AL162" s="95"/>
      <c r="AM162" s="15"/>
      <c r="AN162" s="95"/>
      <c r="AO162" s="95"/>
      <c r="AP162" s="15"/>
      <c r="AQ162" s="95"/>
      <c r="AR162" s="95"/>
      <c r="AS162" s="15"/>
      <c r="AT162" s="95"/>
      <c r="AU162" s="95"/>
      <c r="AV162" s="15"/>
      <c r="AW162" s="95"/>
      <c r="AX162" s="95"/>
      <c r="AY162" s="15"/>
      <c r="AZ162" s="95"/>
      <c r="BA162" s="95"/>
      <c r="BB162" s="15"/>
      <c r="BC162" s="95"/>
      <c r="BD162" s="95"/>
      <c r="BE162" s="15"/>
      <c r="BF162" s="95"/>
      <c r="BG162" s="95"/>
      <c r="BH162" s="15"/>
      <c r="BI162" s="95"/>
      <c r="BJ162" s="40"/>
      <c r="BK162" s="15"/>
      <c r="BL162" s="95"/>
      <c r="BM162" s="15"/>
      <c r="BN162" s="15"/>
      <c r="BO162" s="95"/>
      <c r="BP162" s="40"/>
      <c r="BQ162" s="15"/>
      <c r="BR162" s="95"/>
      <c r="BS162" s="15"/>
      <c r="BT162" s="15"/>
      <c r="BU162" s="95"/>
      <c r="BV162" s="40"/>
      <c r="BW162" s="15"/>
      <c r="BX162" s="15"/>
      <c r="BY162" s="15"/>
      <c r="BZ162" s="15"/>
      <c r="CA162" s="15"/>
      <c r="CB162" s="40"/>
      <c r="CC162" s="40"/>
      <c r="CD162" s="40"/>
      <c r="CE162" s="40"/>
      <c r="CF162" s="40"/>
      <c r="CG162" s="40"/>
      <c r="CH162" s="40"/>
      <c r="CI162" s="15"/>
      <c r="CJ162" s="15"/>
      <c r="CK162" s="15"/>
      <c r="CL162" s="40"/>
      <c r="CM162" s="425" t="s">
        <v>23</v>
      </c>
      <c r="CN162" s="426"/>
      <c r="CO162" s="426"/>
      <c r="CP162" s="426"/>
      <c r="CQ162" s="426"/>
      <c r="CR162" s="426"/>
      <c r="CS162" s="427"/>
      <c r="CT162" s="115" t="s">
        <v>24</v>
      </c>
      <c r="CU162" s="55" t="s">
        <v>25</v>
      </c>
      <c r="CV162" s="40"/>
      <c r="CW162" s="15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</row>
    <row r="163" spans="1:158" s="43" customFormat="1" ht="13.5" customHeight="1" x14ac:dyDescent="0.2">
      <c r="A163" s="40"/>
      <c r="B163" s="57" t="s">
        <v>61</v>
      </c>
      <c r="C163" s="245"/>
      <c r="D163" s="58" t="s">
        <v>27</v>
      </c>
      <c r="E163" s="59" t="s">
        <v>28</v>
      </c>
      <c r="F163" s="59" t="s">
        <v>29</v>
      </c>
      <c r="G163" s="59" t="s">
        <v>30</v>
      </c>
      <c r="H163" s="60" t="s">
        <v>31</v>
      </c>
      <c r="I163" s="61"/>
      <c r="J163" s="60" t="s">
        <v>32</v>
      </c>
      <c r="K163" s="61"/>
      <c r="L163" s="46"/>
      <c r="M163" s="62" t="s">
        <v>33</v>
      </c>
      <c r="N163" s="115"/>
      <c r="O163" s="59" t="s">
        <v>32</v>
      </c>
      <c r="P163" s="62" t="s">
        <v>192</v>
      </c>
      <c r="Q163" s="46"/>
      <c r="R163" s="107"/>
      <c r="S163" s="108"/>
      <c r="T163" s="15"/>
      <c r="U163" s="107"/>
      <c r="V163" s="108"/>
      <c r="W163" s="15"/>
      <c r="X163" s="107"/>
      <c r="Y163" s="108"/>
      <c r="Z163" s="15"/>
      <c r="AA163" s="107"/>
      <c r="AB163" s="108"/>
      <c r="AC163" s="15"/>
      <c r="AD163" s="107"/>
      <c r="AE163" s="108"/>
      <c r="AF163" s="15"/>
      <c r="AG163" s="107"/>
      <c r="AH163" s="108"/>
      <c r="AI163" s="15"/>
      <c r="AJ163" s="107"/>
      <c r="AK163" s="108"/>
      <c r="AL163" s="15"/>
      <c r="AM163" s="107"/>
      <c r="AN163" s="108"/>
      <c r="AO163" s="15"/>
      <c r="AP163" s="107"/>
      <c r="AQ163" s="108"/>
      <c r="AR163" s="15"/>
      <c r="AS163" s="107"/>
      <c r="AT163" s="108"/>
      <c r="AU163" s="15"/>
      <c r="AV163" s="107"/>
      <c r="AW163" s="108"/>
      <c r="AX163" s="15"/>
      <c r="AY163" s="107"/>
      <c r="AZ163" s="108"/>
      <c r="BA163" s="15"/>
      <c r="BB163" s="107"/>
      <c r="BC163" s="108"/>
      <c r="BD163" s="15"/>
      <c r="BE163" s="107"/>
      <c r="BF163" s="108"/>
      <c r="BG163" s="15"/>
      <c r="BH163" s="107"/>
      <c r="BI163" s="108"/>
      <c r="BJ163" s="40"/>
      <c r="BK163" s="107"/>
      <c r="BL163" s="108"/>
      <c r="BM163" s="15"/>
      <c r="BN163" s="107"/>
      <c r="BO163" s="108"/>
      <c r="BP163" s="40"/>
      <c r="BQ163" s="107"/>
      <c r="BR163" s="108"/>
      <c r="BS163" s="15"/>
      <c r="BT163" s="107"/>
      <c r="BU163" s="108"/>
      <c r="BV163" s="40"/>
      <c r="BW163" s="15"/>
      <c r="BX163" s="95"/>
      <c r="BY163" s="15"/>
      <c r="BZ163" s="15"/>
      <c r="CA163" s="95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59" t="s">
        <v>27</v>
      </c>
      <c r="CN163" s="59" t="s">
        <v>28</v>
      </c>
      <c r="CO163" s="59" t="s">
        <v>29</v>
      </c>
      <c r="CP163" s="59" t="s">
        <v>30</v>
      </c>
      <c r="CQ163" s="60" t="s">
        <v>31</v>
      </c>
      <c r="CR163" s="61"/>
      <c r="CS163" s="59" t="s">
        <v>32</v>
      </c>
      <c r="CT163" s="115" t="s">
        <v>24</v>
      </c>
      <c r="CU163" s="63" t="s">
        <v>35</v>
      </c>
      <c r="CV163" s="40" t="s">
        <v>24</v>
      </c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</row>
    <row r="164" spans="1:158" s="43" customFormat="1" ht="13.5" customHeight="1" x14ac:dyDescent="0.2">
      <c r="A164" s="40"/>
      <c r="B164" s="23" t="s">
        <v>93</v>
      </c>
      <c r="C164" s="135" t="s">
        <v>45</v>
      </c>
      <c r="D164" s="69">
        <f t="shared" ref="D164:D198" si="36">COUNTA(R164,U164,X164,AA164,AD164,AG164,AJ164,AM164,AP164,AS164,AV164,AY164,BB164,BE164,BH164,BK164,BN164,BQ164,BT164,BW164,BZ164,CC164,CF164)</f>
        <v>0</v>
      </c>
      <c r="E164" s="69" t="str">
        <f t="shared" ref="E164:E198" si="37">IF(COUNT(R164,U164,X164,AA164,AD164,AG164,AJ164,AM164,AP164,AS164,AV164,AY164,BB164,BE164,BH164,BK164,BN164,BQ164,BT164,BW164,BZ164,CC164,CF164)=0,"-",COUNT(R164,U164,X164,AA164,AD164,AG164,AJ164,AM164,AP164,AS164,AV164,AY164,BB164,BE164,BH164,BK164,BN164,BQ164,BT164,BW164,BZ164,CC164,CB))</f>
        <v>-</v>
      </c>
      <c r="F164" s="69" t="str">
        <f t="shared" ref="F164:F198" si="38">IF(E164="-","-",COUNTA(S164,V164,Y164,AB164,AE164,AH164,AK164,AN164,AQ164,AT164,AW164,AZ164,BC164,BF164,BI164,BL164,BO164,BR164,BU164,BX164,CA164,CD164,CG164))</f>
        <v>-</v>
      </c>
      <c r="G164" s="69" t="str">
        <f t="shared" ref="G164:G198" si="39">IF(E164="-","-",SUM(R164:CG164))</f>
        <v>-</v>
      </c>
      <c r="H164" s="70" t="str">
        <f t="shared" ref="H164:H198" si="40">IF(E164="-","-",MAX(R164:CH164))</f>
        <v>-</v>
      </c>
      <c r="I164" s="69"/>
      <c r="J164" s="71" t="str">
        <f t="shared" ref="J164:J198" si="41">IF(E164="-","-",IF(E164-F164=0,G164,G164/(E164-F164)))</f>
        <v>-</v>
      </c>
      <c r="K164" s="69" t="e">
        <f t="shared" ref="K164:K198" si="42">IF(E164=0,"",IF(E164-F164=0,"*",""))</f>
        <v>#VALUE!</v>
      </c>
      <c r="L164" s="46"/>
      <c r="M164" s="72" t="str">
        <f t="shared" ref="M164:M198" si="43">IF(E164="-", "-",G164-((E164-F164)*7))</f>
        <v>-</v>
      </c>
      <c r="N164" s="86"/>
      <c r="O164" s="73" t="s">
        <v>48</v>
      </c>
      <c r="P164" s="73" t="s">
        <v>48</v>
      </c>
      <c r="Q164" s="46"/>
      <c r="R164" s="75"/>
      <c r="S164" s="76"/>
      <c r="T164" s="242"/>
      <c r="U164" s="75"/>
      <c r="V164" s="76"/>
      <c r="W164" s="80"/>
      <c r="X164" s="75"/>
      <c r="Y164" s="76"/>
      <c r="Z164" s="80"/>
      <c r="AA164" s="75"/>
      <c r="AB164" s="76"/>
      <c r="AC164" s="80"/>
      <c r="AD164" s="75"/>
      <c r="AE164" s="76"/>
      <c r="AF164" s="80"/>
      <c r="AG164" s="75"/>
      <c r="AH164" s="76"/>
      <c r="AI164" s="80"/>
      <c r="AJ164" s="75"/>
      <c r="AK164" s="76"/>
      <c r="AL164" s="80"/>
      <c r="AM164" s="75"/>
      <c r="AN164" s="76"/>
      <c r="AO164" s="80"/>
      <c r="AP164" s="75"/>
      <c r="AQ164" s="76"/>
      <c r="AR164" s="80"/>
      <c r="AS164" s="75"/>
      <c r="AT164" s="76"/>
      <c r="AU164" s="80"/>
      <c r="AV164" s="75"/>
      <c r="AW164" s="76"/>
      <c r="AX164" s="80"/>
      <c r="AY164" s="75"/>
      <c r="AZ164" s="76"/>
      <c r="BA164" s="80"/>
      <c r="BB164" s="75"/>
      <c r="BC164" s="76"/>
      <c r="BD164" s="80"/>
      <c r="BE164" s="75"/>
      <c r="BF164" s="76"/>
      <c r="BG164" s="80"/>
      <c r="BH164" s="75"/>
      <c r="BI164" s="76"/>
      <c r="BJ164" s="80"/>
      <c r="BK164" s="75"/>
      <c r="BL164" s="76"/>
      <c r="BM164" s="80"/>
      <c r="BN164" s="75"/>
      <c r="BO164" s="76"/>
      <c r="BP164" s="80"/>
      <c r="BQ164" s="75"/>
      <c r="BR164" s="76"/>
      <c r="BS164" s="80"/>
      <c r="BT164" s="75"/>
      <c r="BU164" s="76"/>
      <c r="BV164" s="80"/>
      <c r="BW164" s="40"/>
      <c r="BX164" s="40"/>
      <c r="BY164" s="40"/>
      <c r="BZ164" s="40"/>
      <c r="CA164" s="40"/>
      <c r="CB164" s="82"/>
      <c r="CC164" s="83"/>
      <c r="CD164" s="81"/>
      <c r="CE164" s="81"/>
      <c r="CF164" s="83"/>
      <c r="CG164" s="81"/>
      <c r="CH164" s="40"/>
      <c r="CI164" s="40"/>
      <c r="CJ164" s="40"/>
      <c r="CK164" s="40"/>
      <c r="CL164" s="40"/>
      <c r="CM164" s="84"/>
      <c r="CN164" s="84"/>
      <c r="CO164" s="84"/>
      <c r="CP164" s="84"/>
      <c r="CQ164" s="70"/>
      <c r="CR164" s="69"/>
      <c r="CS164" s="73"/>
      <c r="CT164" s="40"/>
      <c r="CU164" s="74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</row>
    <row r="165" spans="1:158" s="43" customFormat="1" ht="13.5" customHeight="1" x14ac:dyDescent="0.2">
      <c r="A165" s="40"/>
      <c r="B165" s="23" t="s">
        <v>120</v>
      </c>
      <c r="C165" s="135" t="s">
        <v>121</v>
      </c>
      <c r="D165" s="69">
        <f t="shared" si="36"/>
        <v>0</v>
      </c>
      <c r="E165" s="69" t="str">
        <f t="shared" si="37"/>
        <v>-</v>
      </c>
      <c r="F165" s="69" t="str">
        <f t="shared" si="38"/>
        <v>-</v>
      </c>
      <c r="G165" s="69" t="str">
        <f t="shared" si="39"/>
        <v>-</v>
      </c>
      <c r="H165" s="70" t="str">
        <f t="shared" si="40"/>
        <v>-</v>
      </c>
      <c r="I165" s="69"/>
      <c r="J165" s="71" t="str">
        <f t="shared" si="41"/>
        <v>-</v>
      </c>
      <c r="K165" s="69" t="e">
        <f t="shared" si="42"/>
        <v>#VALUE!</v>
      </c>
      <c r="L165" s="46"/>
      <c r="M165" s="72" t="str">
        <f t="shared" si="43"/>
        <v>-</v>
      </c>
      <c r="N165" s="40"/>
      <c r="O165" s="73" t="s">
        <v>48</v>
      </c>
      <c r="P165" s="74">
        <f>IF(CN165="-",IF(E165="-",CU165,IF((E165-F165)&lt;5,CU165,IF(O165&gt;=40,5,IF(O165&gt;=30,4,IF(O165&gt;=20,3,IF(O165&gt;=10,2,1)))))),IF(E165="-",IF((CN165-CO165)&lt;5,CU165,IF(O165&gt;=40,5,IF(O165&gt;=30,4,IF(O165&gt;=20,3,IF(O165&gt;=10,2,1))))),IF((CN165+E165-CO165-F165)&lt;5,CU165,IF(O165&gt;=40,5,IF(O165&gt;=30,4,IF(O165&gt;=20,3,IF(O165&gt;=10,2,1)))))))</f>
        <v>2</v>
      </c>
      <c r="Q165" s="46"/>
      <c r="R165" s="75"/>
      <c r="S165" s="76"/>
      <c r="T165" s="81"/>
      <c r="U165" s="75"/>
      <c r="V165" s="76"/>
      <c r="W165" s="78"/>
      <c r="X165" s="75"/>
      <c r="Y165" s="76"/>
      <c r="Z165" s="79"/>
      <c r="AA165" s="75"/>
      <c r="AB165" s="76"/>
      <c r="AC165" s="79"/>
      <c r="AD165" s="75"/>
      <c r="AE165" s="76"/>
      <c r="AF165" s="79"/>
      <c r="AG165" s="75"/>
      <c r="AH165" s="76"/>
      <c r="AI165" s="80"/>
      <c r="AJ165" s="75"/>
      <c r="AK165" s="76"/>
      <c r="AL165" s="78"/>
      <c r="AM165" s="75"/>
      <c r="AN165" s="76"/>
      <c r="AO165" s="80"/>
      <c r="AP165" s="75"/>
      <c r="AQ165" s="76"/>
      <c r="AR165" s="80"/>
      <c r="AS165" s="75"/>
      <c r="AT165" s="76"/>
      <c r="AU165" s="80"/>
      <c r="AV165" s="75"/>
      <c r="AW165" s="76"/>
      <c r="AX165" s="80"/>
      <c r="AY165" s="75"/>
      <c r="AZ165" s="76"/>
      <c r="BA165" s="80"/>
      <c r="BB165" s="75"/>
      <c r="BC165" s="76"/>
      <c r="BD165" s="80"/>
      <c r="BE165" s="75"/>
      <c r="BF165" s="76"/>
      <c r="BG165" s="80"/>
      <c r="BH165" s="75"/>
      <c r="BI165" s="76"/>
      <c r="BJ165" s="80"/>
      <c r="BK165" s="75"/>
      <c r="BL165" s="76"/>
      <c r="BM165" s="80"/>
      <c r="BN165" s="75"/>
      <c r="BO165" s="76"/>
      <c r="BP165" s="80"/>
      <c r="BQ165" s="75"/>
      <c r="BR165" s="76"/>
      <c r="BS165" s="80"/>
      <c r="BT165" s="75"/>
      <c r="BU165" s="76"/>
      <c r="BV165" s="80"/>
      <c r="BW165" s="40"/>
      <c r="BX165" s="40"/>
      <c r="BY165" s="40"/>
      <c r="BZ165" s="40"/>
      <c r="CA165" s="40"/>
      <c r="CB165" s="82"/>
      <c r="CC165" s="83"/>
      <c r="CD165" s="81"/>
      <c r="CE165" s="81"/>
      <c r="CF165" s="83"/>
      <c r="CG165" s="81"/>
      <c r="CH165" s="40"/>
      <c r="CI165" s="40"/>
      <c r="CJ165" s="40"/>
      <c r="CK165" s="40"/>
      <c r="CL165" s="40"/>
      <c r="CM165" s="84" t="s">
        <v>48</v>
      </c>
      <c r="CN165" s="84" t="s">
        <v>48</v>
      </c>
      <c r="CO165" s="84" t="s">
        <v>48</v>
      </c>
      <c r="CP165" s="84" t="s">
        <v>48</v>
      </c>
      <c r="CQ165" s="70"/>
      <c r="CR165" s="69"/>
      <c r="CS165" s="73" t="str">
        <f t="shared" ref="CS165:CS173" si="44">IF(CN165="-","-",IF(CN165-CO165=0,CP165,CP165/(CN165-CO165)))</f>
        <v>-</v>
      </c>
      <c r="CT165" s="40"/>
      <c r="CU165" s="88">
        <v>2</v>
      </c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85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</row>
    <row r="166" spans="1:158" s="43" customFormat="1" ht="13.5" customHeight="1" x14ac:dyDescent="0.2">
      <c r="A166" s="40"/>
      <c r="B166" s="23" t="s">
        <v>149</v>
      </c>
      <c r="C166" s="135" t="s">
        <v>122</v>
      </c>
      <c r="D166" s="69">
        <f t="shared" si="36"/>
        <v>0</v>
      </c>
      <c r="E166" s="69" t="str">
        <f t="shared" si="37"/>
        <v>-</v>
      </c>
      <c r="F166" s="69" t="str">
        <f t="shared" si="38"/>
        <v>-</v>
      </c>
      <c r="G166" s="69" t="str">
        <f t="shared" si="39"/>
        <v>-</v>
      </c>
      <c r="H166" s="70" t="str">
        <f t="shared" si="40"/>
        <v>-</v>
      </c>
      <c r="I166" s="69"/>
      <c r="J166" s="71" t="str">
        <f t="shared" si="41"/>
        <v>-</v>
      </c>
      <c r="K166" s="69" t="e">
        <f t="shared" si="42"/>
        <v>#VALUE!</v>
      </c>
      <c r="L166" s="46"/>
      <c r="M166" s="72" t="str">
        <f t="shared" si="43"/>
        <v>-</v>
      </c>
      <c r="N166" s="40"/>
      <c r="O166" s="73">
        <f>IF(CN166="-",IF(E166="-","-",IF(E166-F166=0,G166,G166/(E166-F166))),IF(E166="-",IF(CN166-CO166=0,"-",CP166/(CN166-CO166)),(CP166+G166)/IF(CN166-CO166+E166-F166=0,1,CN166-CO166+E166-F166)))</f>
        <v>2.3333333333333335</v>
      </c>
      <c r="P166" s="74">
        <f>IF(CN166="-",IF(E166="-",CU166,IF((E166-F166)&lt;5,CU166,IF(O166&gt;=40,5,IF(O166&gt;=30,4,IF(O166&gt;=20,3,IF(O166&gt;=10,2,1)))))),IF(E166="-",IF((CN166-CO166)&lt;5,CU166,IF(O166&gt;=40,5,IF(O166&gt;=30,4,IF(O166&gt;=20,3,IF(O166&gt;=10,2,1))))),IF((CN166+E166-CO166-F166)&lt;5,CU166,IF(O166&gt;=40,5,IF(O166&gt;=30,4,IF(O166&gt;=20,3,IF(O166&gt;=10,2,1)))))))</f>
        <v>2</v>
      </c>
      <c r="Q166" s="40"/>
      <c r="R166" s="75"/>
      <c r="S166" s="76"/>
      <c r="T166" s="79"/>
      <c r="U166" s="75"/>
      <c r="V166" s="76"/>
      <c r="W166" s="79"/>
      <c r="X166" s="75"/>
      <c r="Y166" s="76"/>
      <c r="Z166" s="79"/>
      <c r="AA166" s="75"/>
      <c r="AB166" s="76"/>
      <c r="AC166" s="80"/>
      <c r="AD166" s="75"/>
      <c r="AE166" s="76"/>
      <c r="AF166" s="78"/>
      <c r="AG166" s="75"/>
      <c r="AH166" s="76"/>
      <c r="AI166" s="80"/>
      <c r="AJ166" s="75"/>
      <c r="AK166" s="76"/>
      <c r="AL166" s="80"/>
      <c r="AM166" s="75"/>
      <c r="AN166" s="76"/>
      <c r="AO166" s="80"/>
      <c r="AP166" s="75"/>
      <c r="AQ166" s="76"/>
      <c r="AR166" s="80"/>
      <c r="AS166" s="75"/>
      <c r="AT166" s="76"/>
      <c r="AU166" s="80"/>
      <c r="AV166" s="75"/>
      <c r="AW166" s="76"/>
      <c r="AX166" s="80"/>
      <c r="AY166" s="75"/>
      <c r="AZ166" s="76"/>
      <c r="BA166" s="80"/>
      <c r="BB166" s="75"/>
      <c r="BC166" s="76"/>
      <c r="BD166" s="80"/>
      <c r="BE166" s="75"/>
      <c r="BF166" s="76"/>
      <c r="BG166" s="80"/>
      <c r="BH166" s="75"/>
      <c r="BI166" s="76"/>
      <c r="BJ166" s="80"/>
      <c r="BK166" s="75"/>
      <c r="BL166" s="76"/>
      <c r="BM166" s="80"/>
      <c r="BN166" s="75"/>
      <c r="BO166" s="76"/>
      <c r="BP166" s="80"/>
      <c r="BQ166" s="75"/>
      <c r="BR166" s="76"/>
      <c r="BS166" s="80"/>
      <c r="BT166" s="75"/>
      <c r="BU166" s="76"/>
      <c r="BV166" s="80"/>
      <c r="BW166" s="83"/>
      <c r="BX166" s="82"/>
      <c r="BY166" s="81"/>
      <c r="BZ166" s="83"/>
      <c r="CA166" s="82"/>
      <c r="CB166" s="82"/>
      <c r="CC166" s="83"/>
      <c r="CD166" s="81"/>
      <c r="CE166" s="81"/>
      <c r="CF166" s="83"/>
      <c r="CG166" s="81"/>
      <c r="CH166" s="40"/>
      <c r="CI166" s="40"/>
      <c r="CJ166" s="40"/>
      <c r="CK166" s="40"/>
      <c r="CL166" s="40"/>
      <c r="CM166" s="84">
        <v>4</v>
      </c>
      <c r="CN166" s="84">
        <v>4</v>
      </c>
      <c r="CO166" s="84">
        <v>1</v>
      </c>
      <c r="CP166" s="84">
        <v>7</v>
      </c>
      <c r="CQ166" s="70">
        <v>5</v>
      </c>
      <c r="CR166" s="69"/>
      <c r="CS166" s="296">
        <f t="shared" si="44"/>
        <v>2.3333333333333335</v>
      </c>
      <c r="CT166" s="40" t="s">
        <v>123</v>
      </c>
      <c r="CU166" s="88">
        <v>2</v>
      </c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85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</row>
    <row r="167" spans="1:158" s="43" customFormat="1" ht="13.5" customHeight="1" x14ac:dyDescent="0.2">
      <c r="A167" s="40"/>
      <c r="B167" s="23" t="s">
        <v>136</v>
      </c>
      <c r="C167" s="135" t="s">
        <v>50</v>
      </c>
      <c r="D167" s="69">
        <f t="shared" si="36"/>
        <v>0</v>
      </c>
      <c r="E167" s="69" t="str">
        <f t="shared" si="37"/>
        <v>-</v>
      </c>
      <c r="F167" s="69" t="str">
        <f t="shared" si="38"/>
        <v>-</v>
      </c>
      <c r="G167" s="69" t="str">
        <f t="shared" si="39"/>
        <v>-</v>
      </c>
      <c r="H167" s="70" t="str">
        <f t="shared" si="40"/>
        <v>-</v>
      </c>
      <c r="I167" s="69"/>
      <c r="J167" s="71" t="str">
        <f t="shared" si="41"/>
        <v>-</v>
      </c>
      <c r="K167" s="69" t="e">
        <f t="shared" si="42"/>
        <v>#VALUE!</v>
      </c>
      <c r="L167" s="46"/>
      <c r="M167" s="72" t="str">
        <f t="shared" si="43"/>
        <v>-</v>
      </c>
      <c r="N167" s="40"/>
      <c r="O167" s="73" t="s">
        <v>48</v>
      </c>
      <c r="P167" s="73" t="s">
        <v>48</v>
      </c>
      <c r="Q167" s="46"/>
      <c r="R167" s="75"/>
      <c r="S167" s="76"/>
      <c r="T167" s="242"/>
      <c r="U167" s="75"/>
      <c r="V167" s="76"/>
      <c r="W167" s="80"/>
      <c r="X167" s="75"/>
      <c r="Y167" s="76"/>
      <c r="Z167" s="80"/>
      <c r="AA167" s="75"/>
      <c r="AB167" s="76"/>
      <c r="AC167" s="80"/>
      <c r="AD167" s="75"/>
      <c r="AE167" s="76"/>
      <c r="AF167" s="80"/>
      <c r="AG167" s="75"/>
      <c r="AH167" s="76"/>
      <c r="AI167" s="80"/>
      <c r="AJ167" s="75"/>
      <c r="AK167" s="76"/>
      <c r="AL167" s="80"/>
      <c r="AM167" s="75"/>
      <c r="AN167" s="76"/>
      <c r="AO167" s="80"/>
      <c r="AP167" s="75"/>
      <c r="AQ167" s="76"/>
      <c r="AR167" s="80"/>
      <c r="AS167" s="75"/>
      <c r="AT167" s="76"/>
      <c r="AU167" s="80"/>
      <c r="AV167" s="75"/>
      <c r="AW167" s="76"/>
      <c r="AX167" s="80"/>
      <c r="AY167" s="75"/>
      <c r="AZ167" s="76"/>
      <c r="BA167" s="80"/>
      <c r="BB167" s="75"/>
      <c r="BC167" s="76"/>
      <c r="BD167" s="80"/>
      <c r="BE167" s="75"/>
      <c r="BF167" s="76"/>
      <c r="BG167" s="80"/>
      <c r="BH167" s="75"/>
      <c r="BI167" s="76"/>
      <c r="BJ167" s="80"/>
      <c r="BK167" s="75"/>
      <c r="BL167" s="76"/>
      <c r="BM167" s="80"/>
      <c r="BN167" s="75"/>
      <c r="BO167" s="76"/>
      <c r="BP167" s="80"/>
      <c r="BQ167" s="75"/>
      <c r="BR167" s="76"/>
      <c r="BS167" s="80"/>
      <c r="BT167" s="75"/>
      <c r="BU167" s="76"/>
      <c r="BV167" s="80"/>
      <c r="BW167" s="40"/>
      <c r="BX167" s="40"/>
      <c r="BY167" s="40"/>
      <c r="BZ167" s="40"/>
      <c r="CA167" s="40"/>
      <c r="CB167" s="82"/>
      <c r="CC167" s="83"/>
      <c r="CD167" s="81"/>
      <c r="CE167" s="81"/>
      <c r="CF167" s="83"/>
      <c r="CG167" s="81"/>
      <c r="CH167" s="40"/>
      <c r="CI167" s="40"/>
      <c r="CJ167" s="40"/>
      <c r="CK167" s="40"/>
      <c r="CL167" s="40"/>
      <c r="CM167" s="84"/>
      <c r="CN167" s="84" t="s">
        <v>48</v>
      </c>
      <c r="CO167" s="84" t="s">
        <v>48</v>
      </c>
      <c r="CP167" s="84" t="s">
        <v>48</v>
      </c>
      <c r="CQ167" s="70"/>
      <c r="CR167" s="69"/>
      <c r="CS167" s="296" t="str">
        <f t="shared" si="44"/>
        <v>-</v>
      </c>
      <c r="CT167" s="40"/>
      <c r="CU167" s="74">
        <v>2</v>
      </c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</row>
    <row r="168" spans="1:158" s="43" customFormat="1" ht="13.5" customHeight="1" x14ac:dyDescent="0.2">
      <c r="A168" s="40"/>
      <c r="B168" s="23" t="s">
        <v>157</v>
      </c>
      <c r="C168" s="135" t="s">
        <v>37</v>
      </c>
      <c r="D168" s="69">
        <f t="shared" si="36"/>
        <v>0</v>
      </c>
      <c r="E168" s="69" t="str">
        <f t="shared" si="37"/>
        <v>-</v>
      </c>
      <c r="F168" s="69" t="str">
        <f t="shared" si="38"/>
        <v>-</v>
      </c>
      <c r="G168" s="69" t="str">
        <f t="shared" si="39"/>
        <v>-</v>
      </c>
      <c r="H168" s="70" t="str">
        <f t="shared" si="40"/>
        <v>-</v>
      </c>
      <c r="I168" s="69"/>
      <c r="J168" s="71" t="str">
        <f t="shared" si="41"/>
        <v>-</v>
      </c>
      <c r="K168" s="69" t="e">
        <f t="shared" si="42"/>
        <v>#VALUE!</v>
      </c>
      <c r="L168" s="46"/>
      <c r="M168" s="72" t="str">
        <f t="shared" si="43"/>
        <v>-</v>
      </c>
      <c r="N168" s="86"/>
      <c r="O168" s="73">
        <f>IF(CN168="-",IF(E168="-","-",IF(E168-F168=0,G168,G168/(E168-F168))),IF(E168="-",IF(CN168-CO168=0,"-",CP168/(CN168-CO168)),(CP168+G168)/IF(CN168-CO168+E168-F168=0,1,CN168-CO168+E168-F168)))</f>
        <v>83</v>
      </c>
      <c r="P168" s="74">
        <f>IF(CN168="-",IF(E168="-",CU168,IF((E168-F168)&lt;5,CU168,IF(O168&gt;=40,5,IF(O168&gt;=30,4,IF(O168&gt;=20,3,IF(O168&gt;=10,2,1)))))),IF(E168="-",IF((CN168-CO168)&lt;5,CU168,IF(O168&gt;=40,5,IF(O168&gt;=30,4,IF(O168&gt;=20,3,IF(O168&gt;=10,2,1))))),IF((CN168+E168-CO168-F168)&lt;5,CU168,IF(O168&gt;=40,5,IF(O168&gt;=30,4,IF(O168&gt;=20,3,IF(O168&gt;=10,2,1)))))))</f>
        <v>4</v>
      </c>
      <c r="Q168" s="40"/>
      <c r="R168" s="75"/>
      <c r="S168" s="76"/>
      <c r="T168" s="297"/>
      <c r="U168" s="75"/>
      <c r="V168" s="76"/>
      <c r="W168" s="79"/>
      <c r="X168" s="75"/>
      <c r="Y168" s="76"/>
      <c r="Z168" s="79"/>
      <c r="AA168" s="75"/>
      <c r="AB168" s="76"/>
      <c r="AC168" s="80"/>
      <c r="AD168" s="75"/>
      <c r="AE168" s="76"/>
      <c r="AF168" s="78"/>
      <c r="AG168" s="75"/>
      <c r="AH168" s="76"/>
      <c r="AI168" s="80"/>
      <c r="AJ168" s="75"/>
      <c r="AK168" s="76"/>
      <c r="AL168" s="80"/>
      <c r="AM168" s="75"/>
      <c r="AN168" s="76"/>
      <c r="AO168" s="80"/>
      <c r="AP168" s="75"/>
      <c r="AQ168" s="76"/>
      <c r="AR168" s="80"/>
      <c r="AS168" s="75"/>
      <c r="AT168" s="76"/>
      <c r="AU168" s="80"/>
      <c r="AV168" s="75"/>
      <c r="AW168" s="76"/>
      <c r="AX168" s="80"/>
      <c r="AY168" s="75"/>
      <c r="AZ168" s="76"/>
      <c r="BA168" s="80"/>
      <c r="BB168" s="75"/>
      <c r="BC168" s="76"/>
      <c r="BD168" s="80"/>
      <c r="BE168" s="75"/>
      <c r="BF168" s="76"/>
      <c r="BG168" s="80"/>
      <c r="BH168" s="75"/>
      <c r="BI168" s="76"/>
      <c r="BJ168" s="80"/>
      <c r="BK168" s="75"/>
      <c r="BL168" s="76"/>
      <c r="BM168" s="80"/>
      <c r="BN168" s="75"/>
      <c r="BO168" s="76"/>
      <c r="BP168" s="80"/>
      <c r="BQ168" s="75"/>
      <c r="BR168" s="76"/>
      <c r="BS168" s="80"/>
      <c r="BT168" s="75"/>
      <c r="BU168" s="76"/>
      <c r="BV168" s="80"/>
      <c r="BW168" s="83"/>
      <c r="BX168" s="82"/>
      <c r="BY168" s="81"/>
      <c r="BZ168" s="83"/>
      <c r="CA168" s="82"/>
      <c r="CB168" s="82"/>
      <c r="CC168" s="83"/>
      <c r="CD168" s="81"/>
      <c r="CE168" s="81"/>
      <c r="CF168" s="83"/>
      <c r="CG168" s="81"/>
      <c r="CH168" s="40"/>
      <c r="CI168" s="40"/>
      <c r="CJ168" s="40"/>
      <c r="CK168" s="40"/>
      <c r="CL168" s="40"/>
      <c r="CM168" s="84">
        <v>1</v>
      </c>
      <c r="CN168" s="84">
        <v>1</v>
      </c>
      <c r="CO168" s="84">
        <v>0</v>
      </c>
      <c r="CP168" s="84">
        <v>83</v>
      </c>
      <c r="CQ168" s="70">
        <v>83</v>
      </c>
      <c r="CR168" s="69"/>
      <c r="CS168" s="296">
        <f t="shared" si="44"/>
        <v>83</v>
      </c>
      <c r="CT168" s="40"/>
      <c r="CU168" s="88">
        <v>4</v>
      </c>
      <c r="CV168" s="40"/>
      <c r="CW168" s="40"/>
      <c r="CX168" s="40"/>
      <c r="CY168" s="40"/>
      <c r="CZ168" s="40"/>
      <c r="DA168" s="40"/>
      <c r="DB168" s="40"/>
      <c r="DC168" s="40"/>
      <c r="DD168" s="40"/>
      <c r="DE168" s="40"/>
      <c r="DF168" s="40"/>
      <c r="DG168" s="40"/>
      <c r="DH168" s="40"/>
      <c r="DI168" s="40"/>
      <c r="DJ168" s="40"/>
      <c r="DK168" s="40"/>
      <c r="DL168" s="85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</row>
    <row r="169" spans="1:158" s="43" customFormat="1" ht="13.5" customHeight="1" x14ac:dyDescent="0.2">
      <c r="A169" s="40"/>
      <c r="B169" s="23" t="s">
        <v>158</v>
      </c>
      <c r="C169" s="135" t="s">
        <v>37</v>
      </c>
      <c r="D169" s="69">
        <f t="shared" si="36"/>
        <v>0</v>
      </c>
      <c r="E169" s="69" t="str">
        <f t="shared" si="37"/>
        <v>-</v>
      </c>
      <c r="F169" s="69" t="str">
        <f t="shared" si="38"/>
        <v>-</v>
      </c>
      <c r="G169" s="69" t="str">
        <f t="shared" si="39"/>
        <v>-</v>
      </c>
      <c r="H169" s="70" t="str">
        <f t="shared" si="40"/>
        <v>-</v>
      </c>
      <c r="I169" s="69"/>
      <c r="J169" s="71" t="str">
        <f t="shared" si="41"/>
        <v>-</v>
      </c>
      <c r="K169" s="69" t="e">
        <f t="shared" si="42"/>
        <v>#VALUE!</v>
      </c>
      <c r="L169" s="46"/>
      <c r="M169" s="72" t="str">
        <f t="shared" si="43"/>
        <v>-</v>
      </c>
      <c r="N169" s="86"/>
      <c r="O169" s="73">
        <f>IF(CN169="-",IF(E169="-","-",IF(E169-F169=0,G169,G169/(E169-F169))),IF(E169="-",IF(CN169-CO169=0,"-",CP169/(CN169-CO169)),(CP169+G169)/IF(CN169-CO169+E169-F169=0,1,CN169-CO169+E169-F169)))</f>
        <v>2.3333333333333335</v>
      </c>
      <c r="P169" s="74">
        <f>IF(CN169="-",IF(E169="-",CU169,IF((E169-F169)&lt;5,CU169,IF(O169&gt;=40,5,IF(O169&gt;=30,4,IF(O169&gt;=20,3,IF(O169&gt;=10,2,1)))))),IF(E169="-",IF((CN169-CO169)&lt;5,CU169,IF(O169&gt;=40,5,IF(O169&gt;=30,4,IF(O169&gt;=20,3,IF(O169&gt;=10,2,1))))),IF((CN169+E169-CO169-F169)&lt;5,CU169,IF(O169&gt;=40,5,IF(O169&gt;=30,4,IF(O169&gt;=20,3,IF(O169&gt;=10,2,1)))))))</f>
        <v>2</v>
      </c>
      <c r="Q169" s="40"/>
      <c r="R169" s="75"/>
      <c r="S169" s="76"/>
      <c r="T169" s="297"/>
      <c r="U169" s="75"/>
      <c r="V169" s="76"/>
      <c r="W169" s="79"/>
      <c r="X169" s="75"/>
      <c r="Y169" s="76"/>
      <c r="Z169" s="79"/>
      <c r="AA169" s="75"/>
      <c r="AB169" s="76"/>
      <c r="AC169" s="80"/>
      <c r="AD169" s="75"/>
      <c r="AE169" s="76"/>
      <c r="AF169" s="78"/>
      <c r="AG169" s="75"/>
      <c r="AH169" s="76"/>
      <c r="AI169" s="80"/>
      <c r="AJ169" s="75"/>
      <c r="AK169" s="76"/>
      <c r="AL169" s="80"/>
      <c r="AM169" s="75"/>
      <c r="AN169" s="76"/>
      <c r="AO169" s="80"/>
      <c r="AP169" s="75"/>
      <c r="AQ169" s="76"/>
      <c r="AR169" s="80"/>
      <c r="AS169" s="75"/>
      <c r="AT169" s="76"/>
      <c r="AU169" s="80"/>
      <c r="AV169" s="75"/>
      <c r="AW169" s="76"/>
      <c r="AX169" s="80"/>
      <c r="AY169" s="75"/>
      <c r="AZ169" s="76"/>
      <c r="BA169" s="80"/>
      <c r="BB169" s="75"/>
      <c r="BC169" s="76"/>
      <c r="BD169" s="80"/>
      <c r="BE169" s="75"/>
      <c r="BF169" s="76"/>
      <c r="BG169" s="80"/>
      <c r="BH169" s="75"/>
      <c r="BI169" s="76"/>
      <c r="BJ169" s="80"/>
      <c r="BK169" s="75"/>
      <c r="BL169" s="76"/>
      <c r="BM169" s="80"/>
      <c r="BN169" s="75"/>
      <c r="BO169" s="76"/>
      <c r="BP169" s="80"/>
      <c r="BQ169" s="75"/>
      <c r="BR169" s="76"/>
      <c r="BS169" s="80"/>
      <c r="BT169" s="75"/>
      <c r="BU169" s="76"/>
      <c r="BV169" s="80"/>
      <c r="BW169" s="83"/>
      <c r="BX169" s="82"/>
      <c r="BY169" s="81"/>
      <c r="BZ169" s="83"/>
      <c r="CA169" s="82"/>
      <c r="CB169" s="82"/>
      <c r="CC169" s="83"/>
      <c r="CD169" s="81"/>
      <c r="CE169" s="81"/>
      <c r="CF169" s="83"/>
      <c r="CG169" s="81"/>
      <c r="CH169" s="40"/>
      <c r="CI169" s="40"/>
      <c r="CJ169" s="40"/>
      <c r="CK169" s="40"/>
      <c r="CL169" s="40"/>
      <c r="CM169" s="84">
        <v>4</v>
      </c>
      <c r="CN169" s="84">
        <v>4</v>
      </c>
      <c r="CO169" s="84">
        <v>1</v>
      </c>
      <c r="CP169" s="84">
        <v>7</v>
      </c>
      <c r="CQ169" s="70">
        <v>5</v>
      </c>
      <c r="CR169" s="69"/>
      <c r="CS169" s="296">
        <f t="shared" si="44"/>
        <v>2.3333333333333335</v>
      </c>
      <c r="CT169" s="40"/>
      <c r="CU169" s="88">
        <v>2</v>
      </c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85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</row>
    <row r="170" spans="1:158" s="43" customFormat="1" ht="13.5" customHeight="1" x14ac:dyDescent="0.2">
      <c r="A170" s="40"/>
      <c r="B170" s="23" t="s">
        <v>130</v>
      </c>
      <c r="C170" s="135" t="s">
        <v>50</v>
      </c>
      <c r="D170" s="69">
        <f t="shared" si="36"/>
        <v>0</v>
      </c>
      <c r="E170" s="69" t="str">
        <f t="shared" si="37"/>
        <v>-</v>
      </c>
      <c r="F170" s="69" t="str">
        <f t="shared" si="38"/>
        <v>-</v>
      </c>
      <c r="G170" s="69" t="str">
        <f t="shared" si="39"/>
        <v>-</v>
      </c>
      <c r="H170" s="70" t="str">
        <f t="shared" si="40"/>
        <v>-</v>
      </c>
      <c r="I170" s="69"/>
      <c r="J170" s="71" t="str">
        <f t="shared" si="41"/>
        <v>-</v>
      </c>
      <c r="K170" s="69" t="e">
        <f t="shared" si="42"/>
        <v>#VALUE!</v>
      </c>
      <c r="L170" s="46"/>
      <c r="M170" s="72" t="str">
        <f t="shared" si="43"/>
        <v>-</v>
      </c>
      <c r="N170" s="86"/>
      <c r="O170" s="73" t="s">
        <v>48</v>
      </c>
      <c r="P170" s="73" t="s">
        <v>48</v>
      </c>
      <c r="Q170" s="46"/>
      <c r="R170" s="75"/>
      <c r="S170" s="76"/>
      <c r="T170" s="77"/>
      <c r="U170" s="75"/>
      <c r="V170" s="76"/>
      <c r="W170" s="78"/>
      <c r="X170" s="75"/>
      <c r="Y170" s="76"/>
      <c r="Z170" s="79"/>
      <c r="AA170" s="75"/>
      <c r="AB170" s="76"/>
      <c r="AC170" s="79"/>
      <c r="AD170" s="75"/>
      <c r="AE170" s="76"/>
      <c r="AF170" s="79"/>
      <c r="AG170" s="75"/>
      <c r="AH170" s="76"/>
      <c r="AI170" s="80"/>
      <c r="AJ170" s="75"/>
      <c r="AK170" s="76"/>
      <c r="AL170" s="78"/>
      <c r="AM170" s="75"/>
      <c r="AN170" s="76"/>
      <c r="AO170" s="80"/>
      <c r="AP170" s="75"/>
      <c r="AQ170" s="76"/>
      <c r="AR170" s="80"/>
      <c r="AS170" s="75"/>
      <c r="AT170" s="76"/>
      <c r="AU170" s="80"/>
      <c r="AV170" s="75"/>
      <c r="AW170" s="76"/>
      <c r="AX170" s="80"/>
      <c r="AY170" s="75"/>
      <c r="AZ170" s="76"/>
      <c r="BA170" s="80"/>
      <c r="BB170" s="75"/>
      <c r="BC170" s="76"/>
      <c r="BD170" s="80"/>
      <c r="BE170" s="75"/>
      <c r="BF170" s="76"/>
      <c r="BG170" s="80"/>
      <c r="BH170" s="75"/>
      <c r="BI170" s="76"/>
      <c r="BJ170" s="80"/>
      <c r="BK170" s="75"/>
      <c r="BL170" s="76"/>
      <c r="BM170" s="80"/>
      <c r="BN170" s="75"/>
      <c r="BO170" s="76"/>
      <c r="BP170" s="80"/>
      <c r="BQ170" s="75"/>
      <c r="BR170" s="76"/>
      <c r="BS170" s="80"/>
      <c r="BT170" s="75"/>
      <c r="BU170" s="76"/>
      <c r="BV170" s="80"/>
      <c r="BW170" s="40"/>
      <c r="BX170" s="40"/>
      <c r="BY170" s="40"/>
      <c r="BZ170" s="40"/>
      <c r="CA170" s="40"/>
      <c r="CB170" s="82"/>
      <c r="CC170" s="83"/>
      <c r="CD170" s="81"/>
      <c r="CE170" s="81"/>
      <c r="CF170" s="83"/>
      <c r="CG170" s="81"/>
      <c r="CH170" s="40"/>
      <c r="CI170" s="40"/>
      <c r="CJ170" s="40"/>
      <c r="CK170" s="40"/>
      <c r="CL170" s="40"/>
      <c r="CM170" s="84"/>
      <c r="CN170" s="84">
        <v>24</v>
      </c>
      <c r="CO170" s="84">
        <v>9</v>
      </c>
      <c r="CP170" s="84">
        <v>764</v>
      </c>
      <c r="CQ170" s="70"/>
      <c r="CR170" s="69"/>
      <c r="CS170" s="296">
        <f t="shared" si="44"/>
        <v>50.93333333333333</v>
      </c>
      <c r="CT170" s="40"/>
      <c r="CU170" s="88">
        <v>5</v>
      </c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85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</row>
    <row r="171" spans="1:158" s="43" customFormat="1" ht="13.5" customHeight="1" x14ac:dyDescent="0.2">
      <c r="A171" s="40"/>
      <c r="B171" s="23" t="s">
        <v>165</v>
      </c>
      <c r="C171" s="135" t="s">
        <v>122</v>
      </c>
      <c r="D171" s="69">
        <f t="shared" si="36"/>
        <v>0</v>
      </c>
      <c r="E171" s="69" t="str">
        <f t="shared" si="37"/>
        <v>-</v>
      </c>
      <c r="F171" s="69" t="str">
        <f t="shared" si="38"/>
        <v>-</v>
      </c>
      <c r="G171" s="69" t="str">
        <f t="shared" si="39"/>
        <v>-</v>
      </c>
      <c r="H171" s="70" t="str">
        <f t="shared" si="40"/>
        <v>-</v>
      </c>
      <c r="I171" s="69"/>
      <c r="J171" s="71" t="str">
        <f t="shared" si="41"/>
        <v>-</v>
      </c>
      <c r="K171" s="69" t="e">
        <f t="shared" si="42"/>
        <v>#VALUE!</v>
      </c>
      <c r="L171" s="46"/>
      <c r="M171" s="72" t="str">
        <f t="shared" si="43"/>
        <v>-</v>
      </c>
      <c r="N171" s="40"/>
      <c r="O171" s="73">
        <f>IF(CN171="-",IF(E171="-","-",IF(E171-F171=0,G171,G171/(E171-F171))),IF(E171="-",IF(CN171-CO171=0,"-",CP171/(CN171-CO171)),(CP171+G171)/IF(CN171-CO171+E171-F171=0,1,CN171-CO171+E171-F171)))</f>
        <v>4.333333333333333</v>
      </c>
      <c r="P171" s="74">
        <f>IF(CN171="-",IF(E171="-",CU171,IF((E171-F171)&lt;5,CU171,IF(O171&gt;=40,5,IF(O171&gt;=30,4,IF(O171&gt;=20,3,IF(O171&gt;=10,2,1)))))),IF(E171="-",IF((CN171-CO171)&lt;5,CU171,IF(O171&gt;=40,5,IF(O171&gt;=30,4,IF(O171&gt;=20,3,IF(O171&gt;=10,2,1))))),IF((CN171+E171-CO171-F171)&lt;5,CU171,IF(O171&gt;=40,5,IF(O171&gt;=30,4,IF(O171&gt;=20,3,IF(O171&gt;=10,2,1)))))))</f>
        <v>2</v>
      </c>
      <c r="Q171" s="40"/>
      <c r="R171" s="75"/>
      <c r="S171" s="76"/>
      <c r="T171" s="297"/>
      <c r="U171" s="75"/>
      <c r="V171" s="76"/>
      <c r="W171" s="79"/>
      <c r="X171" s="75"/>
      <c r="Y171" s="76"/>
      <c r="Z171" s="79"/>
      <c r="AA171" s="75"/>
      <c r="AB171" s="76"/>
      <c r="AC171" s="80"/>
      <c r="AD171" s="75"/>
      <c r="AE171" s="76"/>
      <c r="AF171" s="78"/>
      <c r="AG171" s="75"/>
      <c r="AH171" s="76"/>
      <c r="AI171" s="80"/>
      <c r="AJ171" s="75"/>
      <c r="AK171" s="76"/>
      <c r="AL171" s="80"/>
      <c r="AM171" s="75"/>
      <c r="AN171" s="76"/>
      <c r="AO171" s="80"/>
      <c r="AP171" s="75"/>
      <c r="AQ171" s="76"/>
      <c r="AR171" s="80"/>
      <c r="AS171" s="75"/>
      <c r="AT171" s="76"/>
      <c r="AU171" s="80"/>
      <c r="AV171" s="75"/>
      <c r="AW171" s="76"/>
      <c r="AX171" s="80"/>
      <c r="AY171" s="75"/>
      <c r="AZ171" s="76"/>
      <c r="BA171" s="80"/>
      <c r="BB171" s="75"/>
      <c r="BC171" s="76"/>
      <c r="BD171" s="80"/>
      <c r="BE171" s="75"/>
      <c r="BF171" s="76"/>
      <c r="BG171" s="80"/>
      <c r="BH171" s="75"/>
      <c r="BI171" s="76"/>
      <c r="BJ171" s="80"/>
      <c r="BK171" s="75"/>
      <c r="BL171" s="76"/>
      <c r="BM171" s="80"/>
      <c r="BN171" s="75"/>
      <c r="BO171" s="76"/>
      <c r="BP171" s="80"/>
      <c r="BQ171" s="75"/>
      <c r="BR171" s="76"/>
      <c r="BS171" s="80"/>
      <c r="BT171" s="75"/>
      <c r="BU171" s="76"/>
      <c r="BV171" s="80"/>
      <c r="BW171" s="83"/>
      <c r="BX171" s="82"/>
      <c r="BY171" s="81"/>
      <c r="BZ171" s="83"/>
      <c r="CA171" s="82"/>
      <c r="CB171" s="82"/>
      <c r="CC171" s="83"/>
      <c r="CD171" s="81"/>
      <c r="CE171" s="81"/>
      <c r="CF171" s="83"/>
      <c r="CG171" s="81"/>
      <c r="CH171" s="40"/>
      <c r="CI171" s="40"/>
      <c r="CJ171" s="40"/>
      <c r="CK171" s="40"/>
      <c r="CL171" s="40"/>
      <c r="CM171" s="84">
        <v>4</v>
      </c>
      <c r="CN171" s="84">
        <v>4</v>
      </c>
      <c r="CO171" s="84">
        <v>1</v>
      </c>
      <c r="CP171" s="84">
        <v>13</v>
      </c>
      <c r="CQ171" s="70">
        <v>6</v>
      </c>
      <c r="CR171" s="69"/>
      <c r="CS171" s="296">
        <f t="shared" si="44"/>
        <v>4.333333333333333</v>
      </c>
      <c r="CT171" s="40" t="s">
        <v>123</v>
      </c>
      <c r="CU171" s="88">
        <v>2</v>
      </c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85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</row>
    <row r="172" spans="1:158" s="43" customFormat="1" ht="13.5" customHeight="1" x14ac:dyDescent="0.2">
      <c r="A172" s="40"/>
      <c r="B172" s="23" t="s">
        <v>154</v>
      </c>
      <c r="C172" s="135" t="s">
        <v>45</v>
      </c>
      <c r="D172" s="69">
        <f t="shared" si="36"/>
        <v>0</v>
      </c>
      <c r="E172" s="69" t="str">
        <f t="shared" si="37"/>
        <v>-</v>
      </c>
      <c r="F172" s="69" t="str">
        <f t="shared" si="38"/>
        <v>-</v>
      </c>
      <c r="G172" s="69" t="str">
        <f t="shared" si="39"/>
        <v>-</v>
      </c>
      <c r="H172" s="70" t="str">
        <f t="shared" si="40"/>
        <v>-</v>
      </c>
      <c r="I172" s="69"/>
      <c r="J172" s="71" t="str">
        <f t="shared" si="41"/>
        <v>-</v>
      </c>
      <c r="K172" s="69" t="e">
        <f t="shared" si="42"/>
        <v>#VALUE!</v>
      </c>
      <c r="L172" s="46"/>
      <c r="M172" s="72" t="str">
        <f t="shared" si="43"/>
        <v>-</v>
      </c>
      <c r="N172" s="40"/>
      <c r="O172" s="73">
        <f>IF(CN172="-",IF(E172="-","-",IF(E172-F172=0,G172,G172/(E172-F172))),IF(E172="-",IF(CN172-CO172=0,"-",CP172/(CN172-CO172)),(CP172+G172)/IF(CN172-CO172+E172-F172=0,1,CN172-CO172+E172-F172)))</f>
        <v>10</v>
      </c>
      <c r="P172" s="74">
        <f>IF(CN172="-",IF(E172="-",CU172,IF((E172-F172)&lt;5,CU172,IF(O172&gt;=40,5,IF(O172&gt;=30,4,IF(O172&gt;=20,3,IF(O172&gt;=10,2,1)))))),IF(E172="-",IF((CN172-CO172)&lt;5,CU172,IF(O172&gt;=40,5,IF(O172&gt;=30,4,IF(O172&gt;=20,3,IF(O172&gt;=10,2,1))))),IF((CN172+E172-CO172-F172)&lt;5,CU172,IF(O172&gt;=40,5,IF(O172&gt;=30,4,IF(O172&gt;=20,3,IF(O172&gt;=10,2,1)))))))</f>
        <v>2</v>
      </c>
      <c r="Q172" s="40"/>
      <c r="R172" s="75"/>
      <c r="S172" s="76"/>
      <c r="T172" s="297"/>
      <c r="U172" s="75"/>
      <c r="V172" s="76"/>
      <c r="W172" s="79"/>
      <c r="X172" s="75"/>
      <c r="Y172" s="76"/>
      <c r="Z172" s="79"/>
      <c r="AA172" s="75"/>
      <c r="AB172" s="76"/>
      <c r="AC172" s="80"/>
      <c r="AD172" s="75"/>
      <c r="AE172" s="76"/>
      <c r="AF172" s="78"/>
      <c r="AG172" s="75"/>
      <c r="AH172" s="76"/>
      <c r="AI172" s="80"/>
      <c r="AJ172" s="75"/>
      <c r="AK172" s="76"/>
      <c r="AL172" s="80"/>
      <c r="AM172" s="75"/>
      <c r="AN172" s="76"/>
      <c r="AO172" s="80"/>
      <c r="AP172" s="75"/>
      <c r="AQ172" s="76"/>
      <c r="AR172" s="80"/>
      <c r="AS172" s="75"/>
      <c r="AT172" s="76"/>
      <c r="AU172" s="80"/>
      <c r="AV172" s="75"/>
      <c r="AW172" s="76"/>
      <c r="AX172" s="80"/>
      <c r="AY172" s="75"/>
      <c r="AZ172" s="76"/>
      <c r="BA172" s="80"/>
      <c r="BB172" s="75"/>
      <c r="BC172" s="76"/>
      <c r="BD172" s="80"/>
      <c r="BE172" s="75"/>
      <c r="BF172" s="76"/>
      <c r="BG172" s="80"/>
      <c r="BH172" s="75"/>
      <c r="BI172" s="76"/>
      <c r="BJ172" s="80"/>
      <c r="BK172" s="75"/>
      <c r="BL172" s="76"/>
      <c r="BM172" s="80"/>
      <c r="BN172" s="75"/>
      <c r="BO172" s="76"/>
      <c r="BP172" s="80"/>
      <c r="BQ172" s="75"/>
      <c r="BR172" s="76"/>
      <c r="BS172" s="80"/>
      <c r="BT172" s="75"/>
      <c r="BU172" s="76"/>
      <c r="BV172" s="80"/>
      <c r="BW172" s="83"/>
      <c r="BX172" s="82"/>
      <c r="BY172" s="81"/>
      <c r="BZ172" s="83"/>
      <c r="CA172" s="82"/>
      <c r="CB172" s="82"/>
      <c r="CC172" s="83"/>
      <c r="CD172" s="81"/>
      <c r="CE172" s="81"/>
      <c r="CF172" s="83"/>
      <c r="CG172" s="81"/>
      <c r="CH172" s="40"/>
      <c r="CI172" s="40"/>
      <c r="CJ172" s="40"/>
      <c r="CK172" s="40"/>
      <c r="CL172" s="40"/>
      <c r="CM172" s="84">
        <v>1</v>
      </c>
      <c r="CN172" s="84">
        <v>1</v>
      </c>
      <c r="CO172" s="84">
        <v>0</v>
      </c>
      <c r="CP172" s="84">
        <v>10</v>
      </c>
      <c r="CQ172" s="70">
        <v>10</v>
      </c>
      <c r="CR172" s="69"/>
      <c r="CS172" s="296">
        <f t="shared" si="44"/>
        <v>10</v>
      </c>
      <c r="CT172" s="40"/>
      <c r="CU172" s="88">
        <v>2</v>
      </c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85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</row>
    <row r="173" spans="1:158" s="43" customFormat="1" ht="13.5" customHeight="1" x14ac:dyDescent="0.2">
      <c r="A173" s="40"/>
      <c r="B173" s="23" t="s">
        <v>169</v>
      </c>
      <c r="C173" s="135" t="s">
        <v>37</v>
      </c>
      <c r="D173" s="69">
        <f t="shared" si="36"/>
        <v>0</v>
      </c>
      <c r="E173" s="69" t="str">
        <f t="shared" si="37"/>
        <v>-</v>
      </c>
      <c r="F173" s="69" t="str">
        <f t="shared" si="38"/>
        <v>-</v>
      </c>
      <c r="G173" s="69" t="str">
        <f t="shared" si="39"/>
        <v>-</v>
      </c>
      <c r="H173" s="70" t="str">
        <f t="shared" si="40"/>
        <v>-</v>
      </c>
      <c r="I173" s="69"/>
      <c r="J173" s="71" t="str">
        <f t="shared" si="41"/>
        <v>-</v>
      </c>
      <c r="K173" s="69" t="e">
        <f t="shared" si="42"/>
        <v>#VALUE!</v>
      </c>
      <c r="L173" s="46"/>
      <c r="M173" s="72" t="str">
        <f t="shared" si="43"/>
        <v>-</v>
      </c>
      <c r="N173" s="40"/>
      <c r="O173" s="73">
        <f>IF(CN173="-",IF(E173="-","-",IF(E173-F173=0,G173,G173/(E173-F173))),IF(E173="-",IF(CN173-CO173=0,"-",CP173/(CN173-CO173)),(CP173+G173)/IF(CN173-CO173+E173-F173=0,1,CN173-CO173+E173-F173)))</f>
        <v>2</v>
      </c>
      <c r="P173" s="74">
        <f>IF(CN173="-",IF(E173="-",CU173,IF((E173-F173)&lt;5,CU173,IF(O173&gt;=40,5,IF(O173&gt;=30,4,IF(O173&gt;=20,3,IF(O173&gt;=10,2,1)))))),IF(E173="-",IF((CN173-CO173)&lt;5,CU173,IF(O173&gt;=40,5,IF(O173&gt;=30,4,IF(O173&gt;=20,3,IF(O173&gt;=10,2,1))))),IF((CN173+E173-CO173-F173)&lt;5,CU173,IF(O173&gt;=40,5,IF(O173&gt;=30,4,IF(O173&gt;=20,3,IF(O173&gt;=10,2,1)))))))</f>
        <v>1</v>
      </c>
      <c r="Q173" s="40"/>
      <c r="R173" s="75"/>
      <c r="S173" s="76"/>
      <c r="T173" s="297"/>
      <c r="U173" s="75"/>
      <c r="V173" s="76"/>
      <c r="W173" s="79"/>
      <c r="X173" s="75"/>
      <c r="Y173" s="76"/>
      <c r="Z173" s="79"/>
      <c r="AA173" s="75"/>
      <c r="AB173" s="76"/>
      <c r="AC173" s="80"/>
      <c r="AD173" s="75"/>
      <c r="AE173" s="76"/>
      <c r="AF173" s="78"/>
      <c r="AG173" s="75"/>
      <c r="AH173" s="76"/>
      <c r="AI173" s="80"/>
      <c r="AJ173" s="75"/>
      <c r="AK173" s="76"/>
      <c r="AL173" s="80"/>
      <c r="AM173" s="75"/>
      <c r="AN173" s="76"/>
      <c r="AO173" s="80"/>
      <c r="AP173" s="75"/>
      <c r="AQ173" s="76"/>
      <c r="AR173" s="80"/>
      <c r="AS173" s="75"/>
      <c r="AT173" s="76"/>
      <c r="AU173" s="80"/>
      <c r="AV173" s="75"/>
      <c r="AW173" s="76"/>
      <c r="AX173" s="80"/>
      <c r="AY173" s="75"/>
      <c r="AZ173" s="76"/>
      <c r="BA173" s="80"/>
      <c r="BB173" s="75"/>
      <c r="BC173" s="76"/>
      <c r="BD173" s="80"/>
      <c r="BE173" s="75"/>
      <c r="BF173" s="76"/>
      <c r="BG173" s="80"/>
      <c r="BH173" s="75"/>
      <c r="BI173" s="76"/>
      <c r="BJ173" s="80"/>
      <c r="BK173" s="75"/>
      <c r="BL173" s="76"/>
      <c r="BM173" s="80"/>
      <c r="BN173" s="75"/>
      <c r="BO173" s="76"/>
      <c r="BP173" s="80"/>
      <c r="BQ173" s="75"/>
      <c r="BR173" s="76"/>
      <c r="BS173" s="80"/>
      <c r="BT173" s="75"/>
      <c r="BU173" s="76"/>
      <c r="BV173" s="80"/>
      <c r="BW173" s="83"/>
      <c r="BX173" s="82"/>
      <c r="BY173" s="81"/>
      <c r="BZ173" s="83"/>
      <c r="CA173" s="82"/>
      <c r="CB173" s="82"/>
      <c r="CC173" s="83"/>
      <c r="CD173" s="81"/>
      <c r="CE173" s="81"/>
      <c r="CF173" s="83"/>
      <c r="CG173" s="81"/>
      <c r="CH173" s="40"/>
      <c r="CI173" s="40"/>
      <c r="CJ173" s="40"/>
      <c r="CK173" s="40"/>
      <c r="CL173" s="40"/>
      <c r="CM173" s="84">
        <v>1</v>
      </c>
      <c r="CN173" s="84">
        <v>1</v>
      </c>
      <c r="CO173" s="84">
        <v>0</v>
      </c>
      <c r="CP173" s="84">
        <v>2</v>
      </c>
      <c r="CQ173" s="70">
        <v>2</v>
      </c>
      <c r="CR173" s="69"/>
      <c r="CS173" s="296">
        <f t="shared" si="44"/>
        <v>2</v>
      </c>
      <c r="CT173" s="40"/>
      <c r="CU173" s="88">
        <v>1</v>
      </c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85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</row>
    <row r="174" spans="1:158" s="43" customFormat="1" ht="13.5" customHeight="1" x14ac:dyDescent="0.2">
      <c r="A174" s="40"/>
      <c r="B174" s="23" t="s">
        <v>139</v>
      </c>
      <c r="C174" s="135" t="s">
        <v>140</v>
      </c>
      <c r="D174" s="69">
        <f t="shared" si="36"/>
        <v>0</v>
      </c>
      <c r="E174" s="69" t="str">
        <f t="shared" si="37"/>
        <v>-</v>
      </c>
      <c r="F174" s="69" t="str">
        <f t="shared" si="38"/>
        <v>-</v>
      </c>
      <c r="G174" s="69" t="str">
        <f t="shared" si="39"/>
        <v>-</v>
      </c>
      <c r="H174" s="70" t="str">
        <f t="shared" si="40"/>
        <v>-</v>
      </c>
      <c r="I174" s="69"/>
      <c r="J174" s="71" t="str">
        <f t="shared" si="41"/>
        <v>-</v>
      </c>
      <c r="K174" s="69" t="e">
        <f t="shared" si="42"/>
        <v>#VALUE!</v>
      </c>
      <c r="L174" s="46"/>
      <c r="M174" s="72" t="str">
        <f t="shared" si="43"/>
        <v>-</v>
      </c>
      <c r="N174" s="40"/>
      <c r="O174" s="73" t="s">
        <v>48</v>
      </c>
      <c r="P174" s="73" t="s">
        <v>48</v>
      </c>
      <c r="Q174" s="46"/>
      <c r="R174" s="75"/>
      <c r="S174" s="76"/>
      <c r="T174" s="81"/>
      <c r="U174" s="75"/>
      <c r="V174" s="76"/>
      <c r="W174" s="78"/>
      <c r="X174" s="75"/>
      <c r="Y174" s="76"/>
      <c r="Z174" s="79"/>
      <c r="AA174" s="75"/>
      <c r="AB174" s="76"/>
      <c r="AC174" s="79"/>
      <c r="AD174" s="75"/>
      <c r="AE174" s="76"/>
      <c r="AF174" s="79"/>
      <c r="AG174" s="75"/>
      <c r="AH174" s="76"/>
      <c r="AI174" s="80"/>
      <c r="AJ174" s="75"/>
      <c r="AK174" s="76"/>
      <c r="AL174" s="78"/>
      <c r="AM174" s="75"/>
      <c r="AN174" s="76"/>
      <c r="AO174" s="80"/>
      <c r="AP174" s="75"/>
      <c r="AQ174" s="76"/>
      <c r="AR174" s="80"/>
      <c r="AS174" s="75"/>
      <c r="AT174" s="76"/>
      <c r="AU174" s="80"/>
      <c r="AV174" s="75"/>
      <c r="AW174" s="76"/>
      <c r="AX174" s="80"/>
      <c r="AY174" s="75"/>
      <c r="AZ174" s="76"/>
      <c r="BA174" s="80"/>
      <c r="BB174" s="75"/>
      <c r="BC174" s="76"/>
      <c r="BD174" s="80"/>
      <c r="BE174" s="75"/>
      <c r="BF174" s="76"/>
      <c r="BG174" s="80"/>
      <c r="BH174" s="75"/>
      <c r="BI174" s="76"/>
      <c r="BJ174" s="80"/>
      <c r="BK174" s="75"/>
      <c r="BL174" s="76"/>
      <c r="BM174" s="80"/>
      <c r="BN174" s="75"/>
      <c r="BO174" s="76"/>
      <c r="BP174" s="80"/>
      <c r="BQ174" s="75"/>
      <c r="BR174" s="76"/>
      <c r="BS174" s="80"/>
      <c r="BT174" s="75"/>
      <c r="BU174" s="76"/>
      <c r="BV174" s="80"/>
      <c r="BW174" s="40"/>
      <c r="BX174" s="40"/>
      <c r="BY174" s="40"/>
      <c r="BZ174" s="40"/>
      <c r="CA174" s="40"/>
      <c r="CB174" s="82"/>
      <c r="CC174" s="83"/>
      <c r="CD174" s="81"/>
      <c r="CE174" s="81"/>
      <c r="CF174" s="83"/>
      <c r="CG174" s="81"/>
      <c r="CH174" s="40"/>
      <c r="CI174" s="40"/>
      <c r="CJ174" s="40"/>
      <c r="CK174" s="40"/>
      <c r="CL174" s="40"/>
      <c r="CM174" s="84"/>
      <c r="CN174" s="84"/>
      <c r="CO174" s="84"/>
      <c r="CP174" s="84"/>
      <c r="CQ174" s="70"/>
      <c r="CR174" s="69"/>
      <c r="CS174" s="296"/>
      <c r="CT174" s="40"/>
      <c r="CU174" s="88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85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</row>
    <row r="175" spans="1:158" s="43" customFormat="1" ht="13.5" customHeight="1" x14ac:dyDescent="0.2">
      <c r="A175" s="40"/>
      <c r="B175" s="23" t="s">
        <v>129</v>
      </c>
      <c r="C175" s="135" t="s">
        <v>37</v>
      </c>
      <c r="D175" s="69">
        <f t="shared" si="36"/>
        <v>0</v>
      </c>
      <c r="E175" s="69" t="str">
        <f t="shared" si="37"/>
        <v>-</v>
      </c>
      <c r="F175" s="69" t="str">
        <f t="shared" si="38"/>
        <v>-</v>
      </c>
      <c r="G175" s="69" t="str">
        <f t="shared" si="39"/>
        <v>-</v>
      </c>
      <c r="H175" s="70" t="str">
        <f t="shared" si="40"/>
        <v>-</v>
      </c>
      <c r="I175" s="69"/>
      <c r="J175" s="71" t="str">
        <f t="shared" si="41"/>
        <v>-</v>
      </c>
      <c r="K175" s="69" t="e">
        <f t="shared" si="42"/>
        <v>#VALUE!</v>
      </c>
      <c r="L175" s="46"/>
      <c r="M175" s="72" t="str">
        <f t="shared" si="43"/>
        <v>-</v>
      </c>
      <c r="N175" s="40"/>
      <c r="O175" s="73" t="str">
        <f>IF(CN175="-",IF(E175="-","-",IF(E175-F175=0,G175,G175/(E175-F175))),IF(E175="-",IF(CN175-CO175=0,"-",CP175/(CN175-CO175)),(CP175+G175)/IF(CN175-CO175+E175-F175=0,1,CN175-CO175+E175-F175)))</f>
        <v>-</v>
      </c>
      <c r="P175" s="74">
        <f>IF(CN175="-",IF(E175="-",CU175,IF((E175-F175)&lt;5,CU175,IF(O175&gt;=40,5,IF(O175&gt;=30,4,IF(O175&gt;=20,3,IF(O175&gt;=10,2,1)))))),IF(E175="-",IF((CN175-CO175)&lt;5,CU175,IF(O175&gt;=40,5,IF(O175&gt;=30,4,IF(O175&gt;=20,3,IF(O175&gt;=10,2,1))))),IF((CN175+E175-CO175-F175)&lt;5,CU175,IF(O175&gt;=40,5,IF(O175&gt;=30,4,IF(O175&gt;=20,3,IF(O175&gt;=10,2,1)))))))</f>
        <v>1</v>
      </c>
      <c r="Q175" s="46"/>
      <c r="R175" s="75"/>
      <c r="S175" s="76"/>
      <c r="T175" s="80"/>
      <c r="U175" s="75"/>
      <c r="V175" s="76"/>
      <c r="W175" s="80"/>
      <c r="X175" s="75"/>
      <c r="Y175" s="76"/>
      <c r="Z175" s="80"/>
      <c r="AA175" s="75"/>
      <c r="AB175" s="76"/>
      <c r="AC175" s="80"/>
      <c r="AD175" s="75"/>
      <c r="AE175" s="76"/>
      <c r="AF175" s="80"/>
      <c r="AG175" s="75"/>
      <c r="AH175" s="76"/>
      <c r="AI175" s="80"/>
      <c r="AJ175" s="75"/>
      <c r="AK175" s="76"/>
      <c r="AL175" s="80"/>
      <c r="AM175" s="75"/>
      <c r="AN175" s="76"/>
      <c r="AO175" s="80"/>
      <c r="AP175" s="75"/>
      <c r="AQ175" s="76"/>
      <c r="AR175" s="80"/>
      <c r="AS175" s="75"/>
      <c r="AT175" s="76"/>
      <c r="AU175" s="80"/>
      <c r="AV175" s="75"/>
      <c r="AW175" s="76"/>
      <c r="AX175" s="80"/>
      <c r="AY175" s="75"/>
      <c r="AZ175" s="76"/>
      <c r="BA175" s="80"/>
      <c r="BB175" s="75"/>
      <c r="BC175" s="76"/>
      <c r="BD175" s="80"/>
      <c r="BE175" s="75"/>
      <c r="BF175" s="76"/>
      <c r="BG175" s="80"/>
      <c r="BH175" s="75"/>
      <c r="BI175" s="76"/>
      <c r="BJ175" s="80"/>
      <c r="BK175" s="75"/>
      <c r="BL175" s="76"/>
      <c r="BM175" s="80"/>
      <c r="BN175" s="75"/>
      <c r="BO175" s="76"/>
      <c r="BP175" s="80"/>
      <c r="BQ175" s="75"/>
      <c r="BR175" s="76"/>
      <c r="BS175" s="80"/>
      <c r="BT175" s="75"/>
      <c r="BU175" s="76"/>
      <c r="BV175" s="80"/>
      <c r="BW175" s="40"/>
      <c r="BX175" s="40"/>
      <c r="BY175" s="40"/>
      <c r="BZ175" s="40"/>
      <c r="CA175" s="40"/>
      <c r="CB175" s="82"/>
      <c r="CC175" s="83"/>
      <c r="CD175" s="81"/>
      <c r="CE175" s="81"/>
      <c r="CF175" s="83"/>
      <c r="CG175" s="81"/>
      <c r="CH175" s="40"/>
      <c r="CI175" s="40"/>
      <c r="CJ175" s="40"/>
      <c r="CK175" s="40"/>
      <c r="CL175" s="40"/>
      <c r="CM175" s="84" t="s">
        <v>48</v>
      </c>
      <c r="CN175" s="84" t="s">
        <v>48</v>
      </c>
      <c r="CO175" s="84" t="s">
        <v>48</v>
      </c>
      <c r="CP175" s="84" t="s">
        <v>48</v>
      </c>
      <c r="CQ175" s="70"/>
      <c r="CR175" s="69"/>
      <c r="CS175" s="73" t="str">
        <f>IF(CN175="-","-",IF(CN175-CO175=0,CP175,CP175/(CN175-CO175)))</f>
        <v>-</v>
      </c>
      <c r="CT175" s="40"/>
      <c r="CU175" s="88">
        <v>1</v>
      </c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</row>
    <row r="176" spans="1:158" s="43" customFormat="1" ht="13.5" customHeight="1" x14ac:dyDescent="0.2">
      <c r="A176" s="40"/>
      <c r="B176" s="23" t="s">
        <v>148</v>
      </c>
      <c r="C176" s="135" t="s">
        <v>140</v>
      </c>
      <c r="D176" s="69">
        <f t="shared" si="36"/>
        <v>0</v>
      </c>
      <c r="E176" s="69" t="str">
        <f t="shared" si="37"/>
        <v>-</v>
      </c>
      <c r="F176" s="69" t="str">
        <f t="shared" si="38"/>
        <v>-</v>
      </c>
      <c r="G176" s="69" t="str">
        <f t="shared" si="39"/>
        <v>-</v>
      </c>
      <c r="H176" s="70" t="str">
        <f t="shared" si="40"/>
        <v>-</v>
      </c>
      <c r="I176" s="69"/>
      <c r="J176" s="71" t="str">
        <f t="shared" si="41"/>
        <v>-</v>
      </c>
      <c r="K176" s="69" t="e">
        <f t="shared" si="42"/>
        <v>#VALUE!</v>
      </c>
      <c r="L176" s="46"/>
      <c r="M176" s="72" t="str">
        <f t="shared" si="43"/>
        <v>-</v>
      </c>
      <c r="N176" s="40"/>
      <c r="O176" s="73" t="s">
        <v>48</v>
      </c>
      <c r="P176" s="73" t="s">
        <v>48</v>
      </c>
      <c r="Q176" s="40"/>
      <c r="R176" s="75"/>
      <c r="S176" s="76"/>
      <c r="T176" s="81"/>
      <c r="U176" s="75"/>
      <c r="V176" s="76"/>
      <c r="W176" s="78"/>
      <c r="X176" s="75"/>
      <c r="Y176" s="76"/>
      <c r="Z176" s="79"/>
      <c r="AA176" s="75"/>
      <c r="AB176" s="76"/>
      <c r="AC176" s="79"/>
      <c r="AD176" s="75"/>
      <c r="AE176" s="76"/>
      <c r="AF176" s="79"/>
      <c r="AG176" s="75"/>
      <c r="AH176" s="76"/>
      <c r="AI176" s="80"/>
      <c r="AJ176" s="75"/>
      <c r="AK176" s="76"/>
      <c r="AL176" s="78"/>
      <c r="AM176" s="75"/>
      <c r="AN176" s="76"/>
      <c r="AO176" s="80"/>
      <c r="AP176" s="75"/>
      <c r="AQ176" s="76"/>
      <c r="AR176" s="80"/>
      <c r="AS176" s="75"/>
      <c r="AT176" s="76"/>
      <c r="AU176" s="80"/>
      <c r="AV176" s="75"/>
      <c r="AW176" s="76"/>
      <c r="AX176" s="80"/>
      <c r="AY176" s="75"/>
      <c r="AZ176" s="76"/>
      <c r="BA176" s="80"/>
      <c r="BB176" s="75"/>
      <c r="BC176" s="76"/>
      <c r="BD176" s="80"/>
      <c r="BE176" s="75"/>
      <c r="BF176" s="76"/>
      <c r="BG176" s="80"/>
      <c r="BH176" s="75"/>
      <c r="BI176" s="76"/>
      <c r="BJ176" s="80"/>
      <c r="BK176" s="75"/>
      <c r="BL176" s="76"/>
      <c r="BM176" s="80"/>
      <c r="BN176" s="75"/>
      <c r="BO176" s="76"/>
      <c r="BP176" s="80"/>
      <c r="BQ176" s="75"/>
      <c r="BR176" s="76"/>
      <c r="BS176" s="80"/>
      <c r="BT176" s="75"/>
      <c r="BU176" s="76"/>
      <c r="BV176" s="80"/>
      <c r="BW176" s="40"/>
      <c r="BX176" s="40"/>
      <c r="BY176" s="40"/>
      <c r="BZ176" s="40"/>
      <c r="CA176" s="40"/>
      <c r="CB176" s="82"/>
      <c r="CC176" s="83"/>
      <c r="CD176" s="81"/>
      <c r="CE176" s="81"/>
      <c r="CF176" s="83"/>
      <c r="CG176" s="81"/>
      <c r="CH176" s="40"/>
      <c r="CI176" s="40"/>
      <c r="CJ176" s="40"/>
      <c r="CK176" s="40"/>
      <c r="CL176" s="40"/>
      <c r="CM176" s="84"/>
      <c r="CN176" s="84"/>
      <c r="CO176" s="84"/>
      <c r="CP176" s="84"/>
      <c r="CQ176" s="70"/>
      <c r="CR176" s="69"/>
      <c r="CS176" s="296"/>
      <c r="CT176" s="40"/>
      <c r="CU176" s="88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85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</row>
    <row r="177" spans="1:158" s="43" customFormat="1" ht="13.5" customHeight="1" x14ac:dyDescent="0.2">
      <c r="A177" s="40"/>
      <c r="B177" s="23" t="s">
        <v>146</v>
      </c>
      <c r="C177" s="135" t="s">
        <v>37</v>
      </c>
      <c r="D177" s="69">
        <f t="shared" si="36"/>
        <v>0</v>
      </c>
      <c r="E177" s="69" t="str">
        <f t="shared" si="37"/>
        <v>-</v>
      </c>
      <c r="F177" s="69" t="str">
        <f t="shared" si="38"/>
        <v>-</v>
      </c>
      <c r="G177" s="69" t="str">
        <f t="shared" si="39"/>
        <v>-</v>
      </c>
      <c r="H177" s="70" t="str">
        <f t="shared" si="40"/>
        <v>-</v>
      </c>
      <c r="I177" s="69"/>
      <c r="J177" s="71" t="str">
        <f t="shared" si="41"/>
        <v>-</v>
      </c>
      <c r="K177" s="69" t="e">
        <f t="shared" si="42"/>
        <v>#VALUE!</v>
      </c>
      <c r="L177" s="46"/>
      <c r="M177" s="72" t="str">
        <f t="shared" si="43"/>
        <v>-</v>
      </c>
      <c r="N177" s="40"/>
      <c r="O177" s="73" t="s">
        <v>48</v>
      </c>
      <c r="P177" s="74">
        <f>IF(CN177="-",IF(E177="-",CU177,IF((E177-F177)&lt;5,CU177,IF(O177&gt;=40,5,IF(O177&gt;=30,4,IF(O177&gt;=20,3,IF(O177&gt;=10,2,1)))))),IF(E177="-",IF((CN177-CO177)&lt;5,CU177,IF(O177&gt;=40,5,IF(O177&gt;=30,4,IF(O177&gt;=20,3,IF(O177&gt;=10,2,1))))),IF((CN177+E177-CO177-F177)&lt;5,CU177,IF(O177&gt;=40,5,IF(O177&gt;=30,4,IF(O177&gt;=20,3,IF(O177&gt;=10,2,1)))))))</f>
        <v>2</v>
      </c>
      <c r="Q177" s="46"/>
      <c r="R177" s="75"/>
      <c r="S177" s="76"/>
      <c r="T177" s="81"/>
      <c r="U177" s="75"/>
      <c r="V177" s="76"/>
      <c r="W177" s="78"/>
      <c r="X177" s="75"/>
      <c r="Y177" s="76"/>
      <c r="Z177" s="79"/>
      <c r="AA177" s="75"/>
      <c r="AB177" s="76"/>
      <c r="AC177" s="79"/>
      <c r="AD177" s="75"/>
      <c r="AE177" s="76"/>
      <c r="AF177" s="79"/>
      <c r="AG177" s="75"/>
      <c r="AH177" s="76"/>
      <c r="AI177" s="80"/>
      <c r="AJ177" s="75"/>
      <c r="AK177" s="76"/>
      <c r="AL177" s="78"/>
      <c r="AM177" s="75"/>
      <c r="AN177" s="76"/>
      <c r="AO177" s="80"/>
      <c r="AP177" s="75"/>
      <c r="AQ177" s="76"/>
      <c r="AR177" s="80"/>
      <c r="AS177" s="75"/>
      <c r="AT177" s="76"/>
      <c r="AU177" s="80"/>
      <c r="AV177" s="75"/>
      <c r="AW177" s="76"/>
      <c r="AX177" s="80"/>
      <c r="AY177" s="75"/>
      <c r="AZ177" s="76"/>
      <c r="BA177" s="80"/>
      <c r="BB177" s="75"/>
      <c r="BC177" s="76"/>
      <c r="BD177" s="80"/>
      <c r="BE177" s="75"/>
      <c r="BF177" s="76"/>
      <c r="BG177" s="80"/>
      <c r="BH177" s="75"/>
      <c r="BI177" s="76"/>
      <c r="BJ177" s="80"/>
      <c r="BK177" s="75"/>
      <c r="BL177" s="76"/>
      <c r="BM177" s="80"/>
      <c r="BN177" s="75"/>
      <c r="BO177" s="76"/>
      <c r="BP177" s="80"/>
      <c r="BQ177" s="75"/>
      <c r="BR177" s="76"/>
      <c r="BS177" s="80"/>
      <c r="BT177" s="75"/>
      <c r="BU177" s="76"/>
      <c r="BV177" s="80"/>
      <c r="BW177" s="40"/>
      <c r="BX177" s="40"/>
      <c r="BY177" s="40"/>
      <c r="BZ177" s="40"/>
      <c r="CA177" s="40"/>
      <c r="CB177" s="82"/>
      <c r="CC177" s="83"/>
      <c r="CD177" s="81"/>
      <c r="CE177" s="81"/>
      <c r="CF177" s="83"/>
      <c r="CG177" s="81"/>
      <c r="CH177" s="40"/>
      <c r="CI177" s="40"/>
      <c r="CJ177" s="40"/>
      <c r="CK177" s="40"/>
      <c r="CL177" s="40"/>
      <c r="CM177" s="84"/>
      <c r="CN177" s="84"/>
      <c r="CO177" s="84"/>
      <c r="CP177" s="84"/>
      <c r="CQ177" s="70"/>
      <c r="CR177" s="69"/>
      <c r="CS177" s="296"/>
      <c r="CT177" s="40"/>
      <c r="CU177" s="88">
        <v>2</v>
      </c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85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</row>
    <row r="178" spans="1:158" s="43" customFormat="1" ht="13.5" customHeight="1" x14ac:dyDescent="0.2">
      <c r="A178" s="40"/>
      <c r="B178" s="23" t="s">
        <v>134</v>
      </c>
      <c r="C178" s="135" t="s">
        <v>45</v>
      </c>
      <c r="D178" s="69">
        <f t="shared" si="36"/>
        <v>0</v>
      </c>
      <c r="E178" s="69" t="str">
        <f t="shared" si="37"/>
        <v>-</v>
      </c>
      <c r="F178" s="69" t="str">
        <f t="shared" si="38"/>
        <v>-</v>
      </c>
      <c r="G178" s="69" t="str">
        <f t="shared" si="39"/>
        <v>-</v>
      </c>
      <c r="H178" s="70" t="str">
        <f t="shared" si="40"/>
        <v>-</v>
      </c>
      <c r="I178" s="69"/>
      <c r="J178" s="71" t="str">
        <f t="shared" si="41"/>
        <v>-</v>
      </c>
      <c r="K178" s="69" t="e">
        <f t="shared" si="42"/>
        <v>#VALUE!</v>
      </c>
      <c r="L178" s="46"/>
      <c r="M178" s="72" t="str">
        <f t="shared" si="43"/>
        <v>-</v>
      </c>
      <c r="N178" s="86"/>
      <c r="O178" s="73" t="s">
        <v>48</v>
      </c>
      <c r="P178" s="73" t="s">
        <v>48</v>
      </c>
      <c r="Q178" s="46"/>
      <c r="R178" s="75"/>
      <c r="S178" s="76"/>
      <c r="T178" s="81"/>
      <c r="U178" s="75"/>
      <c r="V178" s="76"/>
      <c r="W178" s="78"/>
      <c r="X178" s="75"/>
      <c r="Y178" s="76"/>
      <c r="Z178" s="79"/>
      <c r="AA178" s="75"/>
      <c r="AB178" s="76"/>
      <c r="AC178" s="79"/>
      <c r="AD178" s="75"/>
      <c r="AE178" s="76"/>
      <c r="AF178" s="79"/>
      <c r="AG178" s="75"/>
      <c r="AH178" s="76"/>
      <c r="AI178" s="80"/>
      <c r="AJ178" s="75"/>
      <c r="AK178" s="76"/>
      <c r="AL178" s="78"/>
      <c r="AM178" s="75"/>
      <c r="AN178" s="76"/>
      <c r="AO178" s="80"/>
      <c r="AP178" s="75"/>
      <c r="AQ178" s="76"/>
      <c r="AR178" s="80"/>
      <c r="AS178" s="75"/>
      <c r="AT178" s="76"/>
      <c r="AU178" s="80"/>
      <c r="AV178" s="75"/>
      <c r="AW178" s="76"/>
      <c r="AX178" s="80"/>
      <c r="AY178" s="75"/>
      <c r="AZ178" s="76"/>
      <c r="BA178" s="80"/>
      <c r="BB178" s="75"/>
      <c r="BC178" s="76"/>
      <c r="BD178" s="80"/>
      <c r="BE178" s="75"/>
      <c r="BF178" s="76"/>
      <c r="BG178" s="80"/>
      <c r="BH178" s="75"/>
      <c r="BI178" s="76"/>
      <c r="BJ178" s="80"/>
      <c r="BK178" s="75"/>
      <c r="BL178" s="76"/>
      <c r="BM178" s="80"/>
      <c r="BN178" s="75"/>
      <c r="BO178" s="76"/>
      <c r="BP178" s="80"/>
      <c r="BQ178" s="75"/>
      <c r="BR178" s="76"/>
      <c r="BS178" s="80"/>
      <c r="BT178" s="75"/>
      <c r="BU178" s="76"/>
      <c r="BV178" s="80"/>
      <c r="BW178" s="40"/>
      <c r="BX178" s="40"/>
      <c r="BY178" s="40"/>
      <c r="BZ178" s="40"/>
      <c r="CA178" s="40"/>
      <c r="CB178" s="82"/>
      <c r="CC178" s="83"/>
      <c r="CD178" s="81"/>
      <c r="CE178" s="81"/>
      <c r="CF178" s="83"/>
      <c r="CG178" s="81"/>
      <c r="CH178" s="40"/>
      <c r="CI178" s="40"/>
      <c r="CJ178" s="40"/>
      <c r="CK178" s="40"/>
      <c r="CL178" s="40"/>
      <c r="CM178" s="84">
        <v>18</v>
      </c>
      <c r="CN178" s="84">
        <v>13</v>
      </c>
      <c r="CO178" s="84">
        <v>5</v>
      </c>
      <c r="CP178" s="84">
        <v>183</v>
      </c>
      <c r="CQ178" s="70"/>
      <c r="CR178" s="69"/>
      <c r="CS178" s="296">
        <f t="shared" ref="CS178:CS194" si="45">IF(CN178="-","-",IF(CN178-CO178=0,CP178,CP178/(CN178-CO178)))</f>
        <v>22.875</v>
      </c>
      <c r="CT178" s="40"/>
      <c r="CU178" s="74">
        <v>3</v>
      </c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85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</row>
    <row r="179" spans="1:158" s="43" customFormat="1" ht="13.5" customHeight="1" x14ac:dyDescent="0.2">
      <c r="A179" s="40"/>
      <c r="B179" s="23" t="s">
        <v>40</v>
      </c>
      <c r="C179" s="135" t="s">
        <v>39</v>
      </c>
      <c r="D179" s="69">
        <f t="shared" si="36"/>
        <v>0</v>
      </c>
      <c r="E179" s="69" t="str">
        <f t="shared" si="37"/>
        <v>-</v>
      </c>
      <c r="F179" s="69" t="str">
        <f t="shared" si="38"/>
        <v>-</v>
      </c>
      <c r="G179" s="69" t="str">
        <f t="shared" si="39"/>
        <v>-</v>
      </c>
      <c r="H179" s="70" t="str">
        <f t="shared" si="40"/>
        <v>-</v>
      </c>
      <c r="I179" s="69"/>
      <c r="J179" s="71" t="str">
        <f t="shared" si="41"/>
        <v>-</v>
      </c>
      <c r="K179" s="69" t="e">
        <f t="shared" si="42"/>
        <v>#VALUE!</v>
      </c>
      <c r="L179" s="46"/>
      <c r="M179" s="72" t="str">
        <f t="shared" si="43"/>
        <v>-</v>
      </c>
      <c r="N179" s="40"/>
      <c r="O179" s="73">
        <f t="shared" ref="O179:O194" si="46">IF(CN179="-",IF(E179="-","-",IF(E179-F179=0,G179,G179/(E179-F179))),IF(E179="-",IF(CN179-CO179=0,"-",CP179/(CN179-CO179)),(CP179+G179)/IF(CN179-CO179+E179-F179=0,1,CN179-CO179+E179-F179)))</f>
        <v>39.191489361702125</v>
      </c>
      <c r="P179" s="74">
        <f>IF(CN179="-",IF(E179="-",CU179,IF((E179-F179)&lt;5,CU179,IF(O179&gt;=40,5,IF(O179&gt;=30,4,IF(O179&gt;=20,3,IF(O179&gt;=10,2,1)))))),IF(E179="-",IF((CN179-CO179)&lt;5,CU179,IF(O179&gt;=40,5,IF(O179&gt;=30,4,IF(O179&gt;=20,3,IF(O179&gt;=10,2,1))))),IF((CN179+E179-CO179-F179)&lt;5,CU179,IF(O179&gt;=40,5,IF(O179&gt;=30,4,IF(O179&gt;=20,3,IF(O179&gt;=10,2,1)))))))</f>
        <v>4</v>
      </c>
      <c r="Q179" s="46"/>
      <c r="R179" s="75"/>
      <c r="S179" s="76"/>
      <c r="T179" s="78"/>
      <c r="U179" s="75"/>
      <c r="V179" s="76"/>
      <c r="W179" s="79"/>
      <c r="X179" s="75"/>
      <c r="Y179" s="76"/>
      <c r="Z179" s="79"/>
      <c r="AA179" s="75"/>
      <c r="AB179" s="76"/>
      <c r="AC179" s="80"/>
      <c r="AD179" s="75"/>
      <c r="AE179" s="76"/>
      <c r="AF179" s="78"/>
      <c r="AG179" s="75"/>
      <c r="AH179" s="76"/>
      <c r="AI179" s="80"/>
      <c r="AJ179" s="75"/>
      <c r="AK179" s="76"/>
      <c r="AL179" s="80"/>
      <c r="AM179" s="75"/>
      <c r="AN179" s="76"/>
      <c r="AO179" s="80"/>
      <c r="AP179" s="75"/>
      <c r="AQ179" s="76"/>
      <c r="AR179" s="80"/>
      <c r="AS179" s="75"/>
      <c r="AT179" s="76"/>
      <c r="AU179" s="80"/>
      <c r="AV179" s="75"/>
      <c r="AW179" s="76"/>
      <c r="AX179" s="80"/>
      <c r="AY179" s="75"/>
      <c r="AZ179" s="76"/>
      <c r="BA179" s="80"/>
      <c r="BB179" s="75"/>
      <c r="BC179" s="76"/>
      <c r="BD179" s="80"/>
      <c r="BE179" s="75"/>
      <c r="BF179" s="76"/>
      <c r="BG179" s="80"/>
      <c r="BH179" s="75"/>
      <c r="BI179" s="76"/>
      <c r="BJ179" s="80"/>
      <c r="BK179" s="75"/>
      <c r="BL179" s="76"/>
      <c r="BM179" s="80"/>
      <c r="BN179" s="75"/>
      <c r="BO179" s="76"/>
      <c r="BP179" s="80"/>
      <c r="BQ179" s="75"/>
      <c r="BR179" s="76"/>
      <c r="BS179" s="80"/>
      <c r="BT179" s="75"/>
      <c r="BU179" s="76"/>
      <c r="BV179" s="80"/>
      <c r="BW179" s="83"/>
      <c r="BX179" s="82"/>
      <c r="BY179" s="81"/>
      <c r="BZ179" s="83"/>
      <c r="CA179" s="82"/>
      <c r="CB179" s="82"/>
      <c r="CC179" s="83"/>
      <c r="CD179" s="81"/>
      <c r="CE179" s="81"/>
      <c r="CF179" s="83"/>
      <c r="CG179" s="81"/>
      <c r="CH179" s="40"/>
      <c r="CI179" s="40"/>
      <c r="CJ179" s="40"/>
      <c r="CK179" s="40"/>
      <c r="CL179" s="40"/>
      <c r="CM179" s="84">
        <v>58</v>
      </c>
      <c r="CN179" s="84">
        <v>51</v>
      </c>
      <c r="CO179" s="84">
        <v>4</v>
      </c>
      <c r="CP179" s="84">
        <v>1842</v>
      </c>
      <c r="CQ179" s="70">
        <v>131</v>
      </c>
      <c r="CR179" s="69"/>
      <c r="CS179" s="296">
        <f t="shared" si="45"/>
        <v>39.191489361702125</v>
      </c>
      <c r="CT179" s="40" t="s">
        <v>123</v>
      </c>
      <c r="CU179" s="74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85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</row>
    <row r="180" spans="1:158" s="43" customFormat="1" ht="13.5" customHeight="1" x14ac:dyDescent="0.2">
      <c r="A180" s="40"/>
      <c r="B180" s="23" t="s">
        <v>153</v>
      </c>
      <c r="C180" s="135" t="s">
        <v>39</v>
      </c>
      <c r="D180" s="69">
        <f t="shared" si="36"/>
        <v>0</v>
      </c>
      <c r="E180" s="69" t="str">
        <f t="shared" si="37"/>
        <v>-</v>
      </c>
      <c r="F180" s="69" t="str">
        <f t="shared" si="38"/>
        <v>-</v>
      </c>
      <c r="G180" s="69" t="str">
        <f t="shared" si="39"/>
        <v>-</v>
      </c>
      <c r="H180" s="70" t="str">
        <f t="shared" si="40"/>
        <v>-</v>
      </c>
      <c r="I180" s="69"/>
      <c r="J180" s="71" t="str">
        <f t="shared" si="41"/>
        <v>-</v>
      </c>
      <c r="K180" s="69" t="e">
        <f t="shared" si="42"/>
        <v>#VALUE!</v>
      </c>
      <c r="L180" s="46"/>
      <c r="M180" s="72" t="str">
        <f t="shared" si="43"/>
        <v>-</v>
      </c>
      <c r="N180" s="40"/>
      <c r="O180" s="73">
        <f t="shared" si="46"/>
        <v>14.25</v>
      </c>
      <c r="P180" s="74">
        <f>IF(CN180="-",IF(E180="-",CU180,IF((E180-F180)&lt;5,CU180,IF(O180&gt;=40,5,IF(O180&gt;=30,4,IF(O180&gt;=20,3,IF(O180&gt;=10,2,1)))))),IF(E180="-",IF((CN180-CO180)&lt;5,CU180,IF(O180&gt;=40,5,IF(O180&gt;=30,4,IF(O180&gt;=20,3,IF(O180&gt;=10,2,1))))),IF((CN180+E180-CO180-F180)&lt;5,CU180,IF(O180&gt;=40,5,IF(O180&gt;=30,4,IF(O180&gt;=20,3,IF(O180&gt;=10,2,1)))))))</f>
        <v>2</v>
      </c>
      <c r="Q180" s="40"/>
      <c r="R180" s="75"/>
      <c r="S180" s="76"/>
      <c r="T180" s="79"/>
      <c r="U180" s="75"/>
      <c r="V180" s="76"/>
      <c r="W180" s="79"/>
      <c r="X180" s="75"/>
      <c r="Y180" s="76"/>
      <c r="Z180" s="79"/>
      <c r="AA180" s="75"/>
      <c r="AB180" s="76"/>
      <c r="AC180" s="80"/>
      <c r="AD180" s="75"/>
      <c r="AE180" s="76"/>
      <c r="AF180" s="78"/>
      <c r="AG180" s="75"/>
      <c r="AH180" s="76"/>
      <c r="AI180" s="80"/>
      <c r="AJ180" s="75"/>
      <c r="AK180" s="76"/>
      <c r="AL180" s="80"/>
      <c r="AM180" s="75"/>
      <c r="AN180" s="76"/>
      <c r="AO180" s="80"/>
      <c r="AP180" s="75"/>
      <c r="AQ180" s="76"/>
      <c r="AR180" s="80"/>
      <c r="AS180" s="75"/>
      <c r="AT180" s="76"/>
      <c r="AU180" s="80"/>
      <c r="AV180" s="75"/>
      <c r="AW180" s="76"/>
      <c r="AX180" s="80"/>
      <c r="AY180" s="75"/>
      <c r="AZ180" s="76"/>
      <c r="BA180" s="80"/>
      <c r="BB180" s="75"/>
      <c r="BC180" s="76"/>
      <c r="BD180" s="80"/>
      <c r="BE180" s="75"/>
      <c r="BF180" s="76"/>
      <c r="BG180" s="80"/>
      <c r="BH180" s="75"/>
      <c r="BI180" s="76"/>
      <c r="BJ180" s="80"/>
      <c r="BK180" s="75"/>
      <c r="BL180" s="76"/>
      <c r="BM180" s="80"/>
      <c r="BN180" s="75"/>
      <c r="BO180" s="76"/>
      <c r="BP180" s="80"/>
      <c r="BQ180" s="75"/>
      <c r="BR180" s="76"/>
      <c r="BS180" s="80"/>
      <c r="BT180" s="75"/>
      <c r="BU180" s="76"/>
      <c r="BV180" s="80"/>
      <c r="BW180" s="83"/>
      <c r="BX180" s="82"/>
      <c r="BY180" s="81"/>
      <c r="BZ180" s="83"/>
      <c r="CA180" s="82"/>
      <c r="CB180" s="82"/>
      <c r="CC180" s="83"/>
      <c r="CD180" s="81"/>
      <c r="CE180" s="81"/>
      <c r="CF180" s="83"/>
      <c r="CG180" s="81"/>
      <c r="CH180" s="40"/>
      <c r="CI180" s="40"/>
      <c r="CJ180" s="40"/>
      <c r="CK180" s="40"/>
      <c r="CL180" s="40"/>
      <c r="CM180" s="84">
        <v>7</v>
      </c>
      <c r="CN180" s="84">
        <v>5</v>
      </c>
      <c r="CO180" s="84">
        <v>1</v>
      </c>
      <c r="CP180" s="84">
        <v>57</v>
      </c>
      <c r="CQ180" s="70">
        <v>22</v>
      </c>
      <c r="CR180" s="69" t="s">
        <v>124</v>
      </c>
      <c r="CS180" s="296">
        <f t="shared" si="45"/>
        <v>14.25</v>
      </c>
      <c r="CT180" s="40"/>
      <c r="CU180" s="88">
        <v>2</v>
      </c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85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</row>
    <row r="181" spans="1:158" s="43" customFormat="1" ht="13.5" customHeight="1" x14ac:dyDescent="0.2">
      <c r="A181" s="40"/>
      <c r="B181" s="23" t="s">
        <v>161</v>
      </c>
      <c r="C181" s="135" t="s">
        <v>162</v>
      </c>
      <c r="D181" s="69">
        <f t="shared" si="36"/>
        <v>0</v>
      </c>
      <c r="E181" s="69" t="str">
        <f t="shared" si="37"/>
        <v>-</v>
      </c>
      <c r="F181" s="69" t="str">
        <f t="shared" si="38"/>
        <v>-</v>
      </c>
      <c r="G181" s="69" t="str">
        <f t="shared" si="39"/>
        <v>-</v>
      </c>
      <c r="H181" s="70" t="str">
        <f t="shared" si="40"/>
        <v>-</v>
      </c>
      <c r="I181" s="69"/>
      <c r="J181" s="71" t="str">
        <f t="shared" si="41"/>
        <v>-</v>
      </c>
      <c r="K181" s="69" t="e">
        <f t="shared" si="42"/>
        <v>#VALUE!</v>
      </c>
      <c r="L181" s="46"/>
      <c r="M181" s="72" t="str">
        <f t="shared" si="43"/>
        <v>-</v>
      </c>
      <c r="N181" s="86"/>
      <c r="O181" s="73">
        <f t="shared" si="46"/>
        <v>18.333333333333332</v>
      </c>
      <c r="P181" s="74">
        <f>IF(CN181="-",IF(E181="-",CU181,IF((E181-F181)&lt;5,CU181,IF(O181&gt;=40,5,IF(O181&gt;=30,4,IF(O181&gt;=20,3,IF(O181&gt;=10,2,1)))))),IF(E181="-",IF((CN181-CO181)&lt;5,CU181,IF(O181&gt;=40,5,IF(O181&gt;=30,4,IF(O181&gt;=20,3,IF(O181&gt;=10,2,1))))),IF((CN181+E181-CO181-F181)&lt;5,CU181,IF(O181&gt;=40,5,IF(O181&gt;=30,4,IF(O181&gt;=20,3,IF(O181&gt;=10,2,1)))))))</f>
        <v>3</v>
      </c>
      <c r="Q181" s="40"/>
      <c r="R181" s="75"/>
      <c r="S181" s="76"/>
      <c r="T181" s="79"/>
      <c r="U181" s="75"/>
      <c r="V181" s="76"/>
      <c r="W181" s="79"/>
      <c r="X181" s="75"/>
      <c r="Y181" s="76"/>
      <c r="Z181" s="79"/>
      <c r="AA181" s="75"/>
      <c r="AB181" s="76"/>
      <c r="AC181" s="80"/>
      <c r="AD181" s="75"/>
      <c r="AE181" s="76"/>
      <c r="AF181" s="78"/>
      <c r="AG181" s="75"/>
      <c r="AH181" s="76"/>
      <c r="AI181" s="80"/>
      <c r="AJ181" s="75"/>
      <c r="AK181" s="76"/>
      <c r="AL181" s="80"/>
      <c r="AM181" s="75"/>
      <c r="AN181" s="76"/>
      <c r="AO181" s="80"/>
      <c r="AP181" s="75"/>
      <c r="AQ181" s="76"/>
      <c r="AR181" s="80"/>
      <c r="AS181" s="75"/>
      <c r="AT181" s="76"/>
      <c r="AU181" s="80"/>
      <c r="AV181" s="75"/>
      <c r="AW181" s="76"/>
      <c r="AX181" s="80"/>
      <c r="AY181" s="75"/>
      <c r="AZ181" s="76"/>
      <c r="BA181" s="80"/>
      <c r="BB181" s="75"/>
      <c r="BC181" s="76"/>
      <c r="BD181" s="80"/>
      <c r="BE181" s="75"/>
      <c r="BF181" s="76"/>
      <c r="BG181" s="80"/>
      <c r="BH181" s="75"/>
      <c r="BI181" s="76"/>
      <c r="BJ181" s="80"/>
      <c r="BK181" s="75"/>
      <c r="BL181" s="76"/>
      <c r="BM181" s="80"/>
      <c r="BN181" s="75"/>
      <c r="BO181" s="76"/>
      <c r="BP181" s="80"/>
      <c r="BQ181" s="75"/>
      <c r="BR181" s="76"/>
      <c r="BS181" s="80"/>
      <c r="BT181" s="75"/>
      <c r="BU181" s="76"/>
      <c r="BV181" s="80"/>
      <c r="BW181" s="83"/>
      <c r="BX181" s="82"/>
      <c r="BY181" s="81"/>
      <c r="BZ181" s="83"/>
      <c r="CA181" s="82"/>
      <c r="CB181" s="82"/>
      <c r="CC181" s="83"/>
      <c r="CD181" s="81"/>
      <c r="CE181" s="81"/>
      <c r="CF181" s="83"/>
      <c r="CG181" s="81"/>
      <c r="CH181" s="40"/>
      <c r="CI181" s="40"/>
      <c r="CJ181" s="40"/>
      <c r="CK181" s="40"/>
      <c r="CL181" s="40"/>
      <c r="CM181" s="84">
        <v>6</v>
      </c>
      <c r="CN181" s="84">
        <v>5</v>
      </c>
      <c r="CO181" s="84">
        <v>2</v>
      </c>
      <c r="CP181" s="84">
        <v>55</v>
      </c>
      <c r="CQ181" s="70">
        <v>28</v>
      </c>
      <c r="CR181" s="69" t="s">
        <v>124</v>
      </c>
      <c r="CS181" s="296">
        <f t="shared" si="45"/>
        <v>18.333333333333332</v>
      </c>
      <c r="CT181" s="40"/>
      <c r="CU181" s="88">
        <v>3</v>
      </c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85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</row>
    <row r="182" spans="1:158" s="43" customFormat="1" ht="13.5" customHeight="1" x14ac:dyDescent="0.2">
      <c r="A182" s="40"/>
      <c r="B182" s="23" t="s">
        <v>188</v>
      </c>
      <c r="C182" s="135" t="s">
        <v>45</v>
      </c>
      <c r="D182" s="69">
        <f>COUNTA(R182,U182,X182,AA182,AD182,AG182,AJ182,AM182,AP182,AS182,AV182,AY182,BB182,BE182,BH182,BK182,BN182,BQ182,BT182,BW182,BZ182,CC182,CF182)</f>
        <v>1</v>
      </c>
      <c r="E182" s="69" t="str">
        <f>IF(COUNT(R182,U182,X182,AA182,AD182,AG182,AJ182,AM182,AP182,AS182,AV182,AY182,BB182,BE182,BH182,BK182,BN182,BQ182,BT182,BW182,BZ182,CC182,CF182)=0,"-",COUNT(R182,U182,X182,AA182,AD182,AG182,AJ182,AM182,AP182,AS182,AV182,AY182,BB182,BE182,BH182,BK182,BN182,BQ182,BT182,BW182,BZ182,CC182,CB))</f>
        <v>-</v>
      </c>
      <c r="F182" s="69" t="str">
        <f>IF(E182="-","-",COUNTA(S182,V182,Y182,AB182,AE182,AH182,AK182,AN182,AQ182,AT182,AW182,AZ182,BC182,BF182,BI182,BL182,BO182,BR182,BU182,BX182,CA182,CD182,CG182))</f>
        <v>-</v>
      </c>
      <c r="G182" s="69" t="str">
        <f>IF(E182="-","-",SUM(R182:CG182))</f>
        <v>-</v>
      </c>
      <c r="H182" s="70" t="str">
        <f>IF(E182="-","-",MAX(R182:CH182))</f>
        <v>-</v>
      </c>
      <c r="I182" s="69"/>
      <c r="J182" s="71" t="str">
        <f>IF(E182="-","-",IF(E182-F182=0,G182,G182/(E182-F182)))</f>
        <v>-</v>
      </c>
      <c r="K182" s="69" t="e">
        <f>IF(E182=0,"",IF(E182-F182=0,"*",""))</f>
        <v>#VALUE!</v>
      </c>
      <c r="L182" s="46"/>
      <c r="M182" s="72" t="str">
        <f>IF(E182="-", "-",G182-((E182-F182)*7))</f>
        <v>-</v>
      </c>
      <c r="N182" s="40"/>
      <c r="O182" s="73" t="str">
        <f>IF(CN182="-",IF(E182="-","-",IF(E182-F182=0,G182,G182/(E182-F182))),IF(E182="-",IF(CN182-CO182=0,"-",CP182/(CN182-CO182)),(CP182+G182)/IF(CN182-CO182+E182-F182=0,1,CN182-CO182+E182-F182)))</f>
        <v>-</v>
      </c>
      <c r="P182" s="74">
        <f>IF(CN182="-",IF(E182="-",CU182,IF((E182-F182)&lt;5,CU182,IF(O182&gt;=40,5,IF(O182&gt;=30,4,IF(O182&gt;=20,3,IF(O182&gt;=10,2,1)))))),IF(E182="-",IF((CN182-CO182)&lt;5,CU182,IF(O182&gt;=40,5,IF(O182&gt;=30,4,IF(O182&gt;=20,3,IF(O182&gt;=10,2,1))))),IF((CN182+E182-CO182-F182)&lt;5,CU182,IF(O182&gt;=40,5,IF(O182&gt;=30,4,IF(O182&gt;=20,3,IF(O182&gt;=10,2,1)))))))</f>
        <v>4</v>
      </c>
      <c r="Q182" s="46"/>
      <c r="R182" s="258"/>
      <c r="S182" s="76"/>
      <c r="T182" s="80"/>
      <c r="U182" s="301" t="s">
        <v>198</v>
      </c>
      <c r="V182" s="76"/>
      <c r="W182" s="80"/>
      <c r="X182" s="258"/>
      <c r="Y182" s="76"/>
      <c r="Z182" s="80"/>
      <c r="AA182" s="75"/>
      <c r="AB182" s="76"/>
      <c r="AC182" s="80"/>
      <c r="AD182" s="75"/>
      <c r="AE182" s="76"/>
      <c r="AF182" s="80"/>
      <c r="AG182" s="75"/>
      <c r="AH182" s="76"/>
      <c r="AI182" s="80"/>
      <c r="AJ182" s="75"/>
      <c r="AK182" s="76"/>
      <c r="AL182" s="80"/>
      <c r="AM182" s="75"/>
      <c r="AN182" s="76"/>
      <c r="AO182" s="80"/>
      <c r="AP182" s="75"/>
      <c r="AQ182" s="76"/>
      <c r="AR182" s="80"/>
      <c r="AS182" s="75"/>
      <c r="AT182" s="76"/>
      <c r="AU182" s="80"/>
      <c r="AV182" s="75"/>
      <c r="AW182" s="76"/>
      <c r="AX182" s="80"/>
      <c r="AY182" s="75"/>
      <c r="AZ182" s="76"/>
      <c r="BA182" s="80"/>
      <c r="BB182" s="75"/>
      <c r="BC182" s="76"/>
      <c r="BD182" s="80"/>
      <c r="BE182" s="75"/>
      <c r="BF182" s="76"/>
      <c r="BG182" s="80"/>
      <c r="BH182" s="75"/>
      <c r="BI182" s="76"/>
      <c r="BJ182" s="80"/>
      <c r="BK182" s="75"/>
      <c r="BL182" s="76"/>
      <c r="BM182" s="80"/>
      <c r="BN182" s="75"/>
      <c r="BO182" s="76"/>
      <c r="BP182" s="80"/>
      <c r="BQ182" s="75"/>
      <c r="BR182" s="76"/>
      <c r="BS182" s="80"/>
      <c r="BT182" s="75"/>
      <c r="BU182" s="76"/>
      <c r="BV182" s="80"/>
      <c r="BW182" s="83"/>
      <c r="BX182" s="83"/>
      <c r="BY182" s="83"/>
      <c r="BZ182" s="83"/>
      <c r="CA182" s="83"/>
      <c r="CB182" s="83"/>
      <c r="CC182" s="83"/>
      <c r="CD182" s="81"/>
      <c r="CE182" s="81"/>
      <c r="CF182" s="83"/>
      <c r="CG182" s="81"/>
      <c r="CH182" s="40"/>
      <c r="CI182" s="40"/>
      <c r="CJ182" s="40"/>
      <c r="CK182" s="40"/>
      <c r="CL182" s="40"/>
      <c r="CM182" s="84"/>
      <c r="CN182" s="84"/>
      <c r="CO182" s="84"/>
      <c r="CP182" s="84"/>
      <c r="CQ182" s="70"/>
      <c r="CR182" s="69"/>
      <c r="CS182" s="296"/>
      <c r="CT182" s="40"/>
      <c r="CU182" s="88">
        <v>4</v>
      </c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</row>
    <row r="183" spans="1:158" s="43" customFormat="1" ht="13.5" customHeight="1" x14ac:dyDescent="0.2">
      <c r="A183" s="40"/>
      <c r="B183" s="23" t="s">
        <v>98</v>
      </c>
      <c r="C183" s="135" t="s">
        <v>37</v>
      </c>
      <c r="D183" s="69">
        <f t="shared" si="36"/>
        <v>0</v>
      </c>
      <c r="E183" s="69" t="str">
        <f t="shared" si="37"/>
        <v>-</v>
      </c>
      <c r="F183" s="69" t="str">
        <f t="shared" si="38"/>
        <v>-</v>
      </c>
      <c r="G183" s="69" t="str">
        <f t="shared" si="39"/>
        <v>-</v>
      </c>
      <c r="H183" s="70" t="str">
        <f t="shared" si="40"/>
        <v>-</v>
      </c>
      <c r="I183" s="69"/>
      <c r="J183" s="71" t="str">
        <f t="shared" si="41"/>
        <v>-</v>
      </c>
      <c r="K183" s="69" t="e">
        <f t="shared" si="42"/>
        <v>#VALUE!</v>
      </c>
      <c r="L183" s="46"/>
      <c r="M183" s="72" t="str">
        <f t="shared" si="43"/>
        <v>-</v>
      </c>
      <c r="N183" s="40"/>
      <c r="O183" s="73">
        <f t="shared" si="46"/>
        <v>1</v>
      </c>
      <c r="P183" s="283">
        <v>4</v>
      </c>
      <c r="Q183" s="40"/>
      <c r="R183" s="75"/>
      <c r="S183" s="76"/>
      <c r="T183" s="79"/>
      <c r="U183" s="75"/>
      <c r="V183" s="76"/>
      <c r="W183" s="79"/>
      <c r="X183" s="75"/>
      <c r="Y183" s="76"/>
      <c r="Z183" s="79"/>
      <c r="AA183" s="75"/>
      <c r="AB183" s="76"/>
      <c r="AC183" s="80"/>
      <c r="AD183" s="75"/>
      <c r="AE183" s="76"/>
      <c r="AF183" s="78"/>
      <c r="AG183" s="75"/>
      <c r="AH183" s="76"/>
      <c r="AI183" s="80"/>
      <c r="AJ183" s="75"/>
      <c r="AK183" s="76"/>
      <c r="AL183" s="80"/>
      <c r="AM183" s="75"/>
      <c r="AN183" s="76"/>
      <c r="AO183" s="80"/>
      <c r="AP183" s="75"/>
      <c r="AQ183" s="76"/>
      <c r="AR183" s="80"/>
      <c r="AS183" s="75"/>
      <c r="AT183" s="76"/>
      <c r="AU183" s="80"/>
      <c r="AV183" s="75"/>
      <c r="AW183" s="76"/>
      <c r="AX183" s="80"/>
      <c r="AY183" s="75"/>
      <c r="AZ183" s="76"/>
      <c r="BA183" s="80"/>
      <c r="BB183" s="75"/>
      <c r="BC183" s="76"/>
      <c r="BD183" s="80"/>
      <c r="BE183" s="75"/>
      <c r="BF183" s="76"/>
      <c r="BG183" s="80"/>
      <c r="BH183" s="75"/>
      <c r="BI183" s="76"/>
      <c r="BJ183" s="80"/>
      <c r="BK183" s="75"/>
      <c r="BL183" s="76"/>
      <c r="BM183" s="80"/>
      <c r="BN183" s="75"/>
      <c r="BO183" s="76"/>
      <c r="BP183" s="80"/>
      <c r="BQ183" s="75"/>
      <c r="BR183" s="76"/>
      <c r="BS183" s="80"/>
      <c r="BT183" s="75"/>
      <c r="BU183" s="76"/>
      <c r="BV183" s="80"/>
      <c r="BW183" s="83"/>
      <c r="BX183" s="82"/>
      <c r="BY183" s="81"/>
      <c r="BZ183" s="83"/>
      <c r="CA183" s="82"/>
      <c r="CB183" s="82"/>
      <c r="CC183" s="83"/>
      <c r="CD183" s="81"/>
      <c r="CE183" s="81"/>
      <c r="CF183" s="83"/>
      <c r="CG183" s="81"/>
      <c r="CH183" s="40"/>
      <c r="CI183" s="40"/>
      <c r="CJ183" s="40"/>
      <c r="CK183" s="40"/>
      <c r="CL183" s="40"/>
      <c r="CM183" s="84">
        <v>1</v>
      </c>
      <c r="CN183" s="84">
        <v>1</v>
      </c>
      <c r="CO183" s="84">
        <v>0</v>
      </c>
      <c r="CP183" s="84">
        <v>1</v>
      </c>
      <c r="CQ183" s="70">
        <v>1</v>
      </c>
      <c r="CR183" s="69"/>
      <c r="CS183" s="296">
        <f t="shared" si="45"/>
        <v>1</v>
      </c>
      <c r="CT183" s="40"/>
      <c r="CU183" s="88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85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</row>
    <row r="184" spans="1:158" s="43" customFormat="1" ht="13.5" customHeight="1" x14ac:dyDescent="0.2">
      <c r="A184" s="40"/>
      <c r="B184" s="23" t="s">
        <v>38</v>
      </c>
      <c r="C184" s="135" t="s">
        <v>39</v>
      </c>
      <c r="D184" s="69">
        <f t="shared" si="36"/>
        <v>0</v>
      </c>
      <c r="E184" s="69" t="str">
        <f t="shared" si="37"/>
        <v>-</v>
      </c>
      <c r="F184" s="69" t="str">
        <f t="shared" si="38"/>
        <v>-</v>
      </c>
      <c r="G184" s="69" t="str">
        <f t="shared" si="39"/>
        <v>-</v>
      </c>
      <c r="H184" s="70" t="str">
        <f t="shared" si="40"/>
        <v>-</v>
      </c>
      <c r="I184" s="69"/>
      <c r="J184" s="71" t="str">
        <f t="shared" si="41"/>
        <v>-</v>
      </c>
      <c r="K184" s="69" t="e">
        <f t="shared" si="42"/>
        <v>#VALUE!</v>
      </c>
      <c r="L184" s="46"/>
      <c r="M184" s="72" t="str">
        <f t="shared" si="43"/>
        <v>-</v>
      </c>
      <c r="N184" s="86"/>
      <c r="O184" s="73">
        <f t="shared" si="46"/>
        <v>30.263157894736842</v>
      </c>
      <c r="P184" s="74">
        <f t="shared" ref="P184:P194" si="47">IF(CN184="-",IF(E184="-",CU184,IF((E184-F184)&lt;5,CU184,IF(O184&gt;=40,5,IF(O184&gt;=30,4,IF(O184&gt;=20,3,IF(O184&gt;=10,2,1)))))),IF(E184="-",IF((CN184-CO184)&lt;5,CU184,IF(O184&gt;=40,5,IF(O184&gt;=30,4,IF(O184&gt;=20,3,IF(O184&gt;=10,2,1))))),IF((CN184+E184-CO184-F184)&lt;5,CU184,IF(O184&gt;=40,5,IF(O184&gt;=30,4,IF(O184&gt;=20,3,IF(O184&gt;=10,2,1)))))))</f>
        <v>4</v>
      </c>
      <c r="Q184" s="46"/>
      <c r="R184" s="75"/>
      <c r="S184" s="76"/>
      <c r="T184" s="78"/>
      <c r="U184" s="75"/>
      <c r="V184" s="76"/>
      <c r="W184" s="79"/>
      <c r="X184" s="75"/>
      <c r="Y184" s="76"/>
      <c r="Z184" s="79"/>
      <c r="AA184" s="75"/>
      <c r="AB184" s="76"/>
      <c r="AC184" s="80"/>
      <c r="AD184" s="75"/>
      <c r="AE184" s="76"/>
      <c r="AF184" s="78"/>
      <c r="AG184" s="75"/>
      <c r="AH184" s="76"/>
      <c r="AI184" s="80"/>
      <c r="AJ184" s="75"/>
      <c r="AK184" s="76"/>
      <c r="AL184" s="80"/>
      <c r="AM184" s="75"/>
      <c r="AN184" s="76"/>
      <c r="AO184" s="80"/>
      <c r="AP184" s="75"/>
      <c r="AQ184" s="76"/>
      <c r="AR184" s="80"/>
      <c r="AS184" s="75"/>
      <c r="AT184" s="76"/>
      <c r="AU184" s="80"/>
      <c r="AV184" s="75"/>
      <c r="AW184" s="76"/>
      <c r="AX184" s="80"/>
      <c r="AY184" s="75"/>
      <c r="AZ184" s="76"/>
      <c r="BA184" s="80"/>
      <c r="BB184" s="75"/>
      <c r="BC184" s="76"/>
      <c r="BD184" s="80"/>
      <c r="BE184" s="75"/>
      <c r="BF184" s="76"/>
      <c r="BG184" s="80"/>
      <c r="BH184" s="75"/>
      <c r="BI184" s="76"/>
      <c r="BJ184" s="80"/>
      <c r="BK184" s="75"/>
      <c r="BL184" s="76"/>
      <c r="BM184" s="80"/>
      <c r="BN184" s="75"/>
      <c r="BO184" s="76"/>
      <c r="BP184" s="80"/>
      <c r="BQ184" s="75"/>
      <c r="BR184" s="76"/>
      <c r="BS184" s="80"/>
      <c r="BT184" s="75"/>
      <c r="BU184" s="76"/>
      <c r="BV184" s="80"/>
      <c r="BW184" s="83"/>
      <c r="BX184" s="82"/>
      <c r="BY184" s="81"/>
      <c r="BZ184" s="83"/>
      <c r="CA184" s="82"/>
      <c r="CB184" s="82"/>
      <c r="CC184" s="83"/>
      <c r="CD184" s="81"/>
      <c r="CE184" s="81"/>
      <c r="CF184" s="83"/>
      <c r="CG184" s="81"/>
      <c r="CH184" s="40"/>
      <c r="CI184" s="40"/>
      <c r="CJ184" s="40"/>
      <c r="CK184" s="40"/>
      <c r="CL184" s="40"/>
      <c r="CM184" s="84">
        <v>27</v>
      </c>
      <c r="CN184" s="84">
        <v>20</v>
      </c>
      <c r="CO184" s="84">
        <v>1</v>
      </c>
      <c r="CP184" s="84">
        <v>575</v>
      </c>
      <c r="CQ184" s="70">
        <v>121</v>
      </c>
      <c r="CR184" s="69"/>
      <c r="CS184" s="296">
        <f t="shared" si="45"/>
        <v>30.263157894736842</v>
      </c>
      <c r="CT184" s="40" t="s">
        <v>123</v>
      </c>
      <c r="CU184" s="74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85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</row>
    <row r="185" spans="1:158" s="43" customFormat="1" ht="13.5" customHeight="1" x14ac:dyDescent="0.2">
      <c r="A185" s="40"/>
      <c r="B185" s="23" t="s">
        <v>63</v>
      </c>
      <c r="C185" s="135" t="s">
        <v>50</v>
      </c>
      <c r="D185" s="69">
        <f t="shared" si="36"/>
        <v>0</v>
      </c>
      <c r="E185" s="69" t="str">
        <f t="shared" si="37"/>
        <v>-</v>
      </c>
      <c r="F185" s="69" t="str">
        <f t="shared" si="38"/>
        <v>-</v>
      </c>
      <c r="G185" s="69" t="str">
        <f t="shared" si="39"/>
        <v>-</v>
      </c>
      <c r="H185" s="70" t="str">
        <f t="shared" si="40"/>
        <v>-</v>
      </c>
      <c r="I185" s="69"/>
      <c r="J185" s="71" t="str">
        <f t="shared" si="41"/>
        <v>-</v>
      </c>
      <c r="K185" s="69" t="e">
        <f t="shared" si="42"/>
        <v>#VALUE!</v>
      </c>
      <c r="L185" s="46"/>
      <c r="M185" s="72" t="str">
        <f t="shared" si="43"/>
        <v>-</v>
      </c>
      <c r="N185" s="86"/>
      <c r="O185" s="73">
        <f t="shared" si="46"/>
        <v>17.387096774193548</v>
      </c>
      <c r="P185" s="74">
        <f t="shared" si="47"/>
        <v>2</v>
      </c>
      <c r="Q185" s="40"/>
      <c r="R185" s="75"/>
      <c r="S185" s="76"/>
      <c r="T185" s="79"/>
      <c r="U185" s="75"/>
      <c r="V185" s="76"/>
      <c r="W185" s="79"/>
      <c r="X185" s="75"/>
      <c r="Y185" s="76"/>
      <c r="Z185" s="79"/>
      <c r="AA185" s="75"/>
      <c r="AB185" s="76"/>
      <c r="AC185" s="80"/>
      <c r="AD185" s="75"/>
      <c r="AE185" s="76"/>
      <c r="AF185" s="78"/>
      <c r="AG185" s="75"/>
      <c r="AH185" s="76"/>
      <c r="AI185" s="80"/>
      <c r="AJ185" s="75"/>
      <c r="AK185" s="76"/>
      <c r="AL185" s="80"/>
      <c r="AM185" s="75"/>
      <c r="AN185" s="76"/>
      <c r="AO185" s="80"/>
      <c r="AP185" s="75"/>
      <c r="AQ185" s="76"/>
      <c r="AR185" s="80"/>
      <c r="AS185" s="75"/>
      <c r="AT185" s="76"/>
      <c r="AU185" s="80"/>
      <c r="AV185" s="75"/>
      <c r="AW185" s="76"/>
      <c r="AX185" s="80"/>
      <c r="AY185" s="75"/>
      <c r="AZ185" s="76"/>
      <c r="BA185" s="80"/>
      <c r="BB185" s="75"/>
      <c r="BC185" s="76"/>
      <c r="BD185" s="80"/>
      <c r="BE185" s="75"/>
      <c r="BF185" s="76"/>
      <c r="BG185" s="80"/>
      <c r="BH185" s="75"/>
      <c r="BI185" s="76"/>
      <c r="BJ185" s="80"/>
      <c r="BK185" s="75"/>
      <c r="BL185" s="76"/>
      <c r="BM185" s="80"/>
      <c r="BN185" s="75"/>
      <c r="BO185" s="76"/>
      <c r="BP185" s="80"/>
      <c r="BQ185" s="75"/>
      <c r="BR185" s="76"/>
      <c r="BS185" s="80"/>
      <c r="BT185" s="75"/>
      <c r="BU185" s="76"/>
      <c r="BV185" s="80"/>
      <c r="BW185" s="83"/>
      <c r="BX185" s="82"/>
      <c r="BY185" s="81"/>
      <c r="BZ185" s="83"/>
      <c r="CA185" s="82"/>
      <c r="CB185" s="82"/>
      <c r="CC185" s="83"/>
      <c r="CD185" s="81"/>
      <c r="CE185" s="81"/>
      <c r="CF185" s="83"/>
      <c r="CG185" s="81"/>
      <c r="CH185" s="40"/>
      <c r="CI185" s="40"/>
      <c r="CJ185" s="40"/>
      <c r="CK185" s="40"/>
      <c r="CL185" s="40"/>
      <c r="CM185" s="84">
        <v>67</v>
      </c>
      <c r="CN185" s="84">
        <v>43</v>
      </c>
      <c r="CO185" s="84">
        <v>12</v>
      </c>
      <c r="CP185" s="84">
        <v>539</v>
      </c>
      <c r="CQ185" s="70">
        <v>73</v>
      </c>
      <c r="CR185" s="69"/>
      <c r="CS185" s="296">
        <f t="shared" si="45"/>
        <v>17.387096774193548</v>
      </c>
      <c r="CT185" s="40" t="s">
        <v>123</v>
      </c>
      <c r="CU185" s="74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85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</row>
    <row r="186" spans="1:158" s="43" customFormat="1" ht="13.5" customHeight="1" x14ac:dyDescent="0.2">
      <c r="A186" s="40"/>
      <c r="B186" s="23" t="s">
        <v>170</v>
      </c>
      <c r="C186" s="135" t="s">
        <v>50</v>
      </c>
      <c r="D186" s="69">
        <f t="shared" si="36"/>
        <v>0</v>
      </c>
      <c r="E186" s="69" t="str">
        <f t="shared" si="37"/>
        <v>-</v>
      </c>
      <c r="F186" s="69" t="str">
        <f t="shared" si="38"/>
        <v>-</v>
      </c>
      <c r="G186" s="69" t="str">
        <f t="shared" si="39"/>
        <v>-</v>
      </c>
      <c r="H186" s="70" t="str">
        <f t="shared" si="40"/>
        <v>-</v>
      </c>
      <c r="I186" s="69"/>
      <c r="J186" s="71" t="str">
        <f t="shared" si="41"/>
        <v>-</v>
      </c>
      <c r="K186" s="69" t="e">
        <f t="shared" si="42"/>
        <v>#VALUE!</v>
      </c>
      <c r="L186" s="46"/>
      <c r="M186" s="72" t="str">
        <f t="shared" si="43"/>
        <v>-</v>
      </c>
      <c r="N186" s="86"/>
      <c r="O186" s="73">
        <f t="shared" si="46"/>
        <v>5</v>
      </c>
      <c r="P186" s="74">
        <f t="shared" si="47"/>
        <v>2</v>
      </c>
      <c r="Q186" s="40"/>
      <c r="R186" s="75"/>
      <c r="S186" s="76"/>
      <c r="T186" s="79"/>
      <c r="U186" s="75"/>
      <c r="V186" s="76"/>
      <c r="W186" s="79"/>
      <c r="X186" s="75"/>
      <c r="Y186" s="76"/>
      <c r="Z186" s="79"/>
      <c r="AA186" s="75"/>
      <c r="AB186" s="76"/>
      <c r="AC186" s="80"/>
      <c r="AD186" s="75"/>
      <c r="AE186" s="76"/>
      <c r="AF186" s="78"/>
      <c r="AG186" s="75"/>
      <c r="AH186" s="76"/>
      <c r="AI186" s="80"/>
      <c r="AJ186" s="75"/>
      <c r="AK186" s="76"/>
      <c r="AL186" s="80"/>
      <c r="AM186" s="75"/>
      <c r="AN186" s="76"/>
      <c r="AO186" s="80"/>
      <c r="AP186" s="75"/>
      <c r="AQ186" s="76"/>
      <c r="AR186" s="80"/>
      <c r="AS186" s="75"/>
      <c r="AT186" s="76"/>
      <c r="AU186" s="80"/>
      <c r="AV186" s="75"/>
      <c r="AW186" s="76"/>
      <c r="AX186" s="80"/>
      <c r="AY186" s="75"/>
      <c r="AZ186" s="76"/>
      <c r="BA186" s="80"/>
      <c r="BB186" s="75"/>
      <c r="BC186" s="76"/>
      <c r="BD186" s="80"/>
      <c r="BE186" s="75"/>
      <c r="BF186" s="76"/>
      <c r="BG186" s="80"/>
      <c r="BH186" s="75"/>
      <c r="BI186" s="76"/>
      <c r="BJ186" s="80"/>
      <c r="BK186" s="75"/>
      <c r="BL186" s="76"/>
      <c r="BM186" s="80"/>
      <c r="BN186" s="75"/>
      <c r="BO186" s="76"/>
      <c r="BP186" s="80"/>
      <c r="BQ186" s="75"/>
      <c r="BR186" s="76"/>
      <c r="BS186" s="80"/>
      <c r="BT186" s="75"/>
      <c r="BU186" s="76"/>
      <c r="BV186" s="80"/>
      <c r="BW186" s="83"/>
      <c r="BX186" s="82"/>
      <c r="BY186" s="81"/>
      <c r="BZ186" s="83"/>
      <c r="CA186" s="82"/>
      <c r="CB186" s="82"/>
      <c r="CC186" s="83"/>
      <c r="CD186" s="81"/>
      <c r="CE186" s="81"/>
      <c r="CF186" s="83"/>
      <c r="CG186" s="81"/>
      <c r="CH186" s="40"/>
      <c r="CI186" s="40"/>
      <c r="CJ186" s="40"/>
      <c r="CK186" s="40"/>
      <c r="CL186" s="40"/>
      <c r="CM186" s="84">
        <v>1</v>
      </c>
      <c r="CN186" s="84">
        <v>1</v>
      </c>
      <c r="CO186" s="84">
        <v>0</v>
      </c>
      <c r="CP186" s="84">
        <v>5</v>
      </c>
      <c r="CQ186" s="70">
        <v>5</v>
      </c>
      <c r="CR186" s="69"/>
      <c r="CS186" s="296">
        <f t="shared" si="45"/>
        <v>5</v>
      </c>
      <c r="CT186" s="40"/>
      <c r="CU186" s="88">
        <v>2</v>
      </c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85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</row>
    <row r="187" spans="1:158" s="43" customFormat="1" ht="13.5" customHeight="1" x14ac:dyDescent="0.2">
      <c r="A187" s="40"/>
      <c r="B187" s="23" t="s">
        <v>167</v>
      </c>
      <c r="C187" s="135" t="s">
        <v>39</v>
      </c>
      <c r="D187" s="69">
        <f t="shared" si="36"/>
        <v>0</v>
      </c>
      <c r="E187" s="69" t="str">
        <f t="shared" si="37"/>
        <v>-</v>
      </c>
      <c r="F187" s="69" t="str">
        <f t="shared" si="38"/>
        <v>-</v>
      </c>
      <c r="G187" s="69" t="str">
        <f t="shared" si="39"/>
        <v>-</v>
      </c>
      <c r="H187" s="70" t="str">
        <f t="shared" si="40"/>
        <v>-</v>
      </c>
      <c r="I187" s="69"/>
      <c r="J187" s="71" t="str">
        <f t="shared" si="41"/>
        <v>-</v>
      </c>
      <c r="K187" s="69" t="e">
        <f t="shared" si="42"/>
        <v>#VALUE!</v>
      </c>
      <c r="L187" s="46"/>
      <c r="M187" s="72" t="str">
        <f t="shared" si="43"/>
        <v>-</v>
      </c>
      <c r="N187" s="40"/>
      <c r="O187" s="73" t="str">
        <f t="shared" si="46"/>
        <v>-</v>
      </c>
      <c r="P187" s="74">
        <f t="shared" si="47"/>
        <v>2</v>
      </c>
      <c r="Q187" s="40"/>
      <c r="R187" s="75"/>
      <c r="S187" s="76"/>
      <c r="T187" s="79"/>
      <c r="U187" s="75"/>
      <c r="V187" s="76"/>
      <c r="W187" s="79"/>
      <c r="X187" s="75"/>
      <c r="Y187" s="76"/>
      <c r="Z187" s="79"/>
      <c r="AA187" s="75"/>
      <c r="AB187" s="76"/>
      <c r="AC187" s="80"/>
      <c r="AD187" s="75"/>
      <c r="AE187" s="76"/>
      <c r="AF187" s="78"/>
      <c r="AG187" s="75"/>
      <c r="AH187" s="76"/>
      <c r="AI187" s="80"/>
      <c r="AJ187" s="75"/>
      <c r="AK187" s="76"/>
      <c r="AL187" s="80"/>
      <c r="AM187" s="75"/>
      <c r="AN187" s="76"/>
      <c r="AO187" s="80"/>
      <c r="AP187" s="75"/>
      <c r="AQ187" s="76"/>
      <c r="AR187" s="80"/>
      <c r="AS187" s="75"/>
      <c r="AT187" s="76"/>
      <c r="AU187" s="80"/>
      <c r="AV187" s="75"/>
      <c r="AW187" s="76"/>
      <c r="AX187" s="80"/>
      <c r="AY187" s="75"/>
      <c r="AZ187" s="76"/>
      <c r="BA187" s="80"/>
      <c r="BB187" s="75"/>
      <c r="BC187" s="76"/>
      <c r="BD187" s="80"/>
      <c r="BE187" s="75"/>
      <c r="BF187" s="76"/>
      <c r="BG187" s="80"/>
      <c r="BH187" s="75"/>
      <c r="BI187" s="76"/>
      <c r="BJ187" s="80"/>
      <c r="BK187" s="75"/>
      <c r="BL187" s="76"/>
      <c r="BM187" s="80"/>
      <c r="BN187" s="75"/>
      <c r="BO187" s="76"/>
      <c r="BP187" s="80"/>
      <c r="BQ187" s="75"/>
      <c r="BR187" s="76"/>
      <c r="BS187" s="80"/>
      <c r="BT187" s="75"/>
      <c r="BU187" s="76"/>
      <c r="BV187" s="80"/>
      <c r="BW187" s="83"/>
      <c r="BX187" s="82"/>
      <c r="BY187" s="81"/>
      <c r="BZ187" s="83"/>
      <c r="CA187" s="82"/>
      <c r="CB187" s="82"/>
      <c r="CC187" s="83"/>
      <c r="CD187" s="81"/>
      <c r="CE187" s="81"/>
      <c r="CF187" s="83"/>
      <c r="CG187" s="81"/>
      <c r="CH187" s="40"/>
      <c r="CI187" s="40"/>
      <c r="CJ187" s="40"/>
      <c r="CK187" s="40"/>
      <c r="CL187" s="40"/>
      <c r="CM187" s="84">
        <v>1</v>
      </c>
      <c r="CN187" s="84">
        <v>1</v>
      </c>
      <c r="CO187" s="84">
        <v>1</v>
      </c>
      <c r="CP187" s="84">
        <v>6</v>
      </c>
      <c r="CQ187" s="70">
        <v>6</v>
      </c>
      <c r="CR187" s="69" t="s">
        <v>124</v>
      </c>
      <c r="CS187" s="296">
        <f t="shared" si="45"/>
        <v>6</v>
      </c>
      <c r="CT187" s="40"/>
      <c r="CU187" s="88">
        <v>2</v>
      </c>
      <c r="CV187" s="40"/>
      <c r="CW187" s="40"/>
      <c r="CX187" s="40"/>
      <c r="CY187" s="40"/>
      <c r="CZ187" s="40"/>
      <c r="DA187" s="40"/>
      <c r="DB187" s="40"/>
      <c r="DC187" s="40"/>
      <c r="DD187" s="40"/>
      <c r="DE187" s="40"/>
      <c r="DF187" s="40"/>
      <c r="DG187" s="40"/>
      <c r="DH187" s="40"/>
      <c r="DI187" s="40"/>
      <c r="DJ187" s="40"/>
      <c r="DK187" s="40"/>
      <c r="DL187" s="85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</row>
    <row r="188" spans="1:158" s="43" customFormat="1" ht="13.5" customHeight="1" x14ac:dyDescent="0.2">
      <c r="A188" s="40"/>
      <c r="B188" s="23" t="s">
        <v>166</v>
      </c>
      <c r="C188" s="135" t="s">
        <v>50</v>
      </c>
      <c r="D188" s="69">
        <f t="shared" si="36"/>
        <v>0</v>
      </c>
      <c r="E188" s="69" t="str">
        <f t="shared" si="37"/>
        <v>-</v>
      </c>
      <c r="F188" s="69" t="str">
        <f t="shared" si="38"/>
        <v>-</v>
      </c>
      <c r="G188" s="69" t="str">
        <f t="shared" si="39"/>
        <v>-</v>
      </c>
      <c r="H188" s="70" t="str">
        <f t="shared" si="40"/>
        <v>-</v>
      </c>
      <c r="I188" s="69"/>
      <c r="J188" s="71" t="str">
        <f t="shared" si="41"/>
        <v>-</v>
      </c>
      <c r="K188" s="69" t="e">
        <f t="shared" si="42"/>
        <v>#VALUE!</v>
      </c>
      <c r="L188" s="46"/>
      <c r="M188" s="72" t="str">
        <f t="shared" si="43"/>
        <v>-</v>
      </c>
      <c r="N188" s="40"/>
      <c r="O188" s="73">
        <f t="shared" si="46"/>
        <v>28</v>
      </c>
      <c r="P188" s="74">
        <f t="shared" si="47"/>
        <v>4</v>
      </c>
      <c r="Q188" s="40"/>
      <c r="R188" s="75"/>
      <c r="S188" s="76"/>
      <c r="T188" s="79"/>
      <c r="U188" s="75"/>
      <c r="V188" s="76"/>
      <c r="W188" s="79"/>
      <c r="X188" s="75"/>
      <c r="Y188" s="76"/>
      <c r="Z188" s="79"/>
      <c r="AA188" s="75"/>
      <c r="AB188" s="76"/>
      <c r="AC188" s="80"/>
      <c r="AD188" s="75"/>
      <c r="AE188" s="76"/>
      <c r="AF188" s="78"/>
      <c r="AG188" s="75"/>
      <c r="AH188" s="76"/>
      <c r="AI188" s="80"/>
      <c r="AJ188" s="75"/>
      <c r="AK188" s="76"/>
      <c r="AL188" s="80"/>
      <c r="AM188" s="75"/>
      <c r="AN188" s="76"/>
      <c r="AO188" s="80"/>
      <c r="AP188" s="75"/>
      <c r="AQ188" s="76"/>
      <c r="AR188" s="80"/>
      <c r="AS188" s="75"/>
      <c r="AT188" s="76"/>
      <c r="AU188" s="80"/>
      <c r="AV188" s="75"/>
      <c r="AW188" s="76"/>
      <c r="AX188" s="80"/>
      <c r="AY188" s="75"/>
      <c r="AZ188" s="76"/>
      <c r="BA188" s="80"/>
      <c r="BB188" s="75"/>
      <c r="BC188" s="76"/>
      <c r="BD188" s="80"/>
      <c r="BE188" s="75"/>
      <c r="BF188" s="76"/>
      <c r="BG188" s="80"/>
      <c r="BH188" s="75"/>
      <c r="BI188" s="76"/>
      <c r="BJ188" s="80"/>
      <c r="BK188" s="75"/>
      <c r="BL188" s="76"/>
      <c r="BM188" s="80"/>
      <c r="BN188" s="75"/>
      <c r="BO188" s="76"/>
      <c r="BP188" s="80"/>
      <c r="BQ188" s="75"/>
      <c r="BR188" s="76"/>
      <c r="BS188" s="80"/>
      <c r="BT188" s="75"/>
      <c r="BU188" s="76"/>
      <c r="BV188" s="80"/>
      <c r="BW188" s="83"/>
      <c r="BX188" s="82"/>
      <c r="BY188" s="81"/>
      <c r="BZ188" s="83"/>
      <c r="CA188" s="82"/>
      <c r="CB188" s="82"/>
      <c r="CC188" s="83"/>
      <c r="CD188" s="81"/>
      <c r="CE188" s="81"/>
      <c r="CF188" s="83"/>
      <c r="CG188" s="81"/>
      <c r="CH188" s="40"/>
      <c r="CI188" s="40"/>
      <c r="CJ188" s="40"/>
      <c r="CK188" s="40"/>
      <c r="CL188" s="40"/>
      <c r="CM188" s="84">
        <v>2</v>
      </c>
      <c r="CN188" s="84">
        <v>2</v>
      </c>
      <c r="CO188" s="84">
        <v>0</v>
      </c>
      <c r="CP188" s="84">
        <v>56</v>
      </c>
      <c r="CQ188" s="70">
        <v>31</v>
      </c>
      <c r="CR188" s="69"/>
      <c r="CS188" s="296">
        <f t="shared" si="45"/>
        <v>28</v>
      </c>
      <c r="CT188" s="40"/>
      <c r="CU188" s="88">
        <v>4</v>
      </c>
      <c r="CV188" s="40"/>
      <c r="CW188" s="40"/>
      <c r="CX188" s="40"/>
      <c r="CY188" s="40"/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85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</row>
    <row r="189" spans="1:158" s="43" customFormat="1" ht="13.5" customHeight="1" x14ac:dyDescent="0.2">
      <c r="A189" s="40"/>
      <c r="B189" s="23" t="s">
        <v>152</v>
      </c>
      <c r="C189" s="135" t="s">
        <v>39</v>
      </c>
      <c r="D189" s="69">
        <f t="shared" si="36"/>
        <v>0</v>
      </c>
      <c r="E189" s="69" t="str">
        <f t="shared" si="37"/>
        <v>-</v>
      </c>
      <c r="F189" s="69" t="str">
        <f t="shared" si="38"/>
        <v>-</v>
      </c>
      <c r="G189" s="69" t="str">
        <f t="shared" si="39"/>
        <v>-</v>
      </c>
      <c r="H189" s="70" t="str">
        <f t="shared" si="40"/>
        <v>-</v>
      </c>
      <c r="I189" s="69"/>
      <c r="J189" s="71" t="str">
        <f t="shared" si="41"/>
        <v>-</v>
      </c>
      <c r="K189" s="69" t="e">
        <f t="shared" si="42"/>
        <v>#VALUE!</v>
      </c>
      <c r="L189" s="46"/>
      <c r="M189" s="72" t="str">
        <f t="shared" si="43"/>
        <v>-</v>
      </c>
      <c r="N189" s="86"/>
      <c r="O189" s="73">
        <f t="shared" si="46"/>
        <v>11</v>
      </c>
      <c r="P189" s="74">
        <f t="shared" si="47"/>
        <v>2</v>
      </c>
      <c r="Q189" s="40"/>
      <c r="R189" s="75"/>
      <c r="S189" s="76"/>
      <c r="T189" s="79"/>
      <c r="U189" s="75"/>
      <c r="V189" s="76"/>
      <c r="W189" s="79"/>
      <c r="X189" s="75"/>
      <c r="Y189" s="76"/>
      <c r="Z189" s="79"/>
      <c r="AA189" s="75"/>
      <c r="AB189" s="76"/>
      <c r="AC189" s="80"/>
      <c r="AD189" s="75"/>
      <c r="AE189" s="76"/>
      <c r="AF189" s="78"/>
      <c r="AG189" s="75"/>
      <c r="AH189" s="76"/>
      <c r="AI189" s="80"/>
      <c r="AJ189" s="75"/>
      <c r="AK189" s="76"/>
      <c r="AL189" s="80"/>
      <c r="AM189" s="75"/>
      <c r="AN189" s="76"/>
      <c r="AO189" s="80"/>
      <c r="AP189" s="75"/>
      <c r="AQ189" s="76"/>
      <c r="AR189" s="80"/>
      <c r="AS189" s="75"/>
      <c r="AT189" s="76"/>
      <c r="AU189" s="80"/>
      <c r="AV189" s="75"/>
      <c r="AW189" s="76"/>
      <c r="AX189" s="80"/>
      <c r="AY189" s="75"/>
      <c r="AZ189" s="76"/>
      <c r="BA189" s="80"/>
      <c r="BB189" s="75"/>
      <c r="BC189" s="76"/>
      <c r="BD189" s="80"/>
      <c r="BE189" s="75"/>
      <c r="BF189" s="76"/>
      <c r="BG189" s="80"/>
      <c r="BH189" s="75"/>
      <c r="BI189" s="76"/>
      <c r="BJ189" s="80"/>
      <c r="BK189" s="75"/>
      <c r="BL189" s="76"/>
      <c r="BM189" s="80"/>
      <c r="BN189" s="75"/>
      <c r="BO189" s="76"/>
      <c r="BP189" s="80"/>
      <c r="BQ189" s="75"/>
      <c r="BR189" s="76"/>
      <c r="BS189" s="80"/>
      <c r="BT189" s="75"/>
      <c r="BU189" s="76"/>
      <c r="BV189" s="80"/>
      <c r="BW189" s="83"/>
      <c r="BX189" s="82"/>
      <c r="BY189" s="81"/>
      <c r="BZ189" s="83"/>
      <c r="CA189" s="82"/>
      <c r="CB189" s="82"/>
      <c r="CC189" s="83"/>
      <c r="CD189" s="81"/>
      <c r="CE189" s="81"/>
      <c r="CF189" s="83"/>
      <c r="CG189" s="81"/>
      <c r="CH189" s="40"/>
      <c r="CI189" s="40"/>
      <c r="CJ189" s="40"/>
      <c r="CK189" s="40"/>
      <c r="CL189" s="40"/>
      <c r="CM189" s="84">
        <v>1</v>
      </c>
      <c r="CN189" s="84">
        <v>1</v>
      </c>
      <c r="CO189" s="84">
        <v>0</v>
      </c>
      <c r="CP189" s="84">
        <v>11</v>
      </c>
      <c r="CQ189" s="70">
        <v>11</v>
      </c>
      <c r="CR189" s="69"/>
      <c r="CS189" s="296">
        <f t="shared" si="45"/>
        <v>11</v>
      </c>
      <c r="CT189" s="40"/>
      <c r="CU189" s="88">
        <v>2</v>
      </c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85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</row>
    <row r="190" spans="1:158" s="43" customFormat="1" ht="13.5" customHeight="1" x14ac:dyDescent="0.2">
      <c r="A190" s="40"/>
      <c r="B190" s="23" t="s">
        <v>46</v>
      </c>
      <c r="C190" s="135" t="s">
        <v>37</v>
      </c>
      <c r="D190" s="69">
        <f t="shared" si="36"/>
        <v>0</v>
      </c>
      <c r="E190" s="69" t="str">
        <f t="shared" si="37"/>
        <v>-</v>
      </c>
      <c r="F190" s="69" t="str">
        <f t="shared" si="38"/>
        <v>-</v>
      </c>
      <c r="G190" s="69" t="str">
        <f t="shared" si="39"/>
        <v>-</v>
      </c>
      <c r="H190" s="70" t="str">
        <f t="shared" si="40"/>
        <v>-</v>
      </c>
      <c r="I190" s="69"/>
      <c r="J190" s="71" t="str">
        <f t="shared" si="41"/>
        <v>-</v>
      </c>
      <c r="K190" s="69" t="e">
        <f t="shared" si="42"/>
        <v>#VALUE!</v>
      </c>
      <c r="L190" s="46"/>
      <c r="M190" s="72" t="str">
        <f t="shared" si="43"/>
        <v>-</v>
      </c>
      <c r="N190" s="40"/>
      <c r="O190" s="73">
        <f t="shared" si="46"/>
        <v>20.954545454545453</v>
      </c>
      <c r="P190" s="74">
        <f t="shared" si="47"/>
        <v>3</v>
      </c>
      <c r="Q190" s="46"/>
      <c r="R190" s="75"/>
      <c r="S190" s="76"/>
      <c r="T190" s="79"/>
      <c r="U190" s="75"/>
      <c r="V190" s="76"/>
      <c r="W190" s="79"/>
      <c r="X190" s="75"/>
      <c r="Y190" s="76"/>
      <c r="Z190" s="79"/>
      <c r="AA190" s="75"/>
      <c r="AB190" s="76"/>
      <c r="AC190" s="80"/>
      <c r="AD190" s="75"/>
      <c r="AE190" s="76"/>
      <c r="AF190" s="78"/>
      <c r="AG190" s="75"/>
      <c r="AH190" s="76"/>
      <c r="AI190" s="80"/>
      <c r="AJ190" s="75"/>
      <c r="AK190" s="76"/>
      <c r="AL190" s="80"/>
      <c r="AM190" s="75"/>
      <c r="AN190" s="76"/>
      <c r="AO190" s="80"/>
      <c r="AP190" s="75"/>
      <c r="AQ190" s="76"/>
      <c r="AR190" s="80"/>
      <c r="AS190" s="75"/>
      <c r="AT190" s="76"/>
      <c r="AU190" s="80"/>
      <c r="AV190" s="75"/>
      <c r="AW190" s="76"/>
      <c r="AX190" s="80"/>
      <c r="AY190" s="75"/>
      <c r="AZ190" s="76"/>
      <c r="BA190" s="80"/>
      <c r="BB190" s="75"/>
      <c r="BC190" s="76"/>
      <c r="BD190" s="80"/>
      <c r="BE190" s="75"/>
      <c r="BF190" s="76"/>
      <c r="BG190" s="80"/>
      <c r="BH190" s="75"/>
      <c r="BI190" s="76"/>
      <c r="BJ190" s="80"/>
      <c r="BK190" s="75"/>
      <c r="BL190" s="76"/>
      <c r="BM190" s="80"/>
      <c r="BN190" s="75"/>
      <c r="BO190" s="76"/>
      <c r="BP190" s="80"/>
      <c r="BQ190" s="75"/>
      <c r="BR190" s="76"/>
      <c r="BS190" s="80"/>
      <c r="BT190" s="75"/>
      <c r="BU190" s="76"/>
      <c r="BV190" s="80"/>
      <c r="BW190" s="83"/>
      <c r="BX190" s="82"/>
      <c r="BY190" s="81"/>
      <c r="BZ190" s="83"/>
      <c r="CA190" s="82"/>
      <c r="CB190" s="82"/>
      <c r="CC190" s="83"/>
      <c r="CD190" s="81"/>
      <c r="CE190" s="81"/>
      <c r="CF190" s="83"/>
      <c r="CG190" s="81"/>
      <c r="CH190" s="40"/>
      <c r="CI190" s="40"/>
      <c r="CJ190" s="40"/>
      <c r="CK190" s="40"/>
      <c r="CL190" s="40"/>
      <c r="CM190" s="84">
        <v>27</v>
      </c>
      <c r="CN190" s="84">
        <v>24</v>
      </c>
      <c r="CO190" s="84">
        <v>2</v>
      </c>
      <c r="CP190" s="84">
        <v>461</v>
      </c>
      <c r="CQ190" s="70">
        <v>72</v>
      </c>
      <c r="CR190" s="69" t="s">
        <v>124</v>
      </c>
      <c r="CS190" s="296">
        <f t="shared" si="45"/>
        <v>20.954545454545453</v>
      </c>
      <c r="CT190" s="40" t="s">
        <v>123</v>
      </c>
      <c r="CU190" s="74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85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</row>
    <row r="191" spans="1:158" s="43" customFormat="1" ht="13.5" customHeight="1" x14ac:dyDescent="0.2">
      <c r="A191" s="40"/>
      <c r="B191" s="23" t="s">
        <v>164</v>
      </c>
      <c r="C191" s="135" t="s">
        <v>39</v>
      </c>
      <c r="D191" s="69">
        <f t="shared" si="36"/>
        <v>0</v>
      </c>
      <c r="E191" s="69" t="str">
        <f t="shared" si="37"/>
        <v>-</v>
      </c>
      <c r="F191" s="69" t="str">
        <f t="shared" si="38"/>
        <v>-</v>
      </c>
      <c r="G191" s="69" t="str">
        <f t="shared" si="39"/>
        <v>-</v>
      </c>
      <c r="H191" s="70" t="str">
        <f t="shared" si="40"/>
        <v>-</v>
      </c>
      <c r="I191" s="69"/>
      <c r="J191" s="71" t="str">
        <f t="shared" si="41"/>
        <v>-</v>
      </c>
      <c r="K191" s="69" t="e">
        <f t="shared" si="42"/>
        <v>#VALUE!</v>
      </c>
      <c r="L191" s="46"/>
      <c r="M191" s="72" t="str">
        <f t="shared" si="43"/>
        <v>-</v>
      </c>
      <c r="N191" s="86"/>
      <c r="O191" s="73" t="str">
        <f t="shared" si="46"/>
        <v>-</v>
      </c>
      <c r="P191" s="74">
        <f t="shared" si="47"/>
        <v>3</v>
      </c>
      <c r="Q191" s="40"/>
      <c r="R191" s="75"/>
      <c r="S191" s="76"/>
      <c r="T191" s="79"/>
      <c r="U191" s="75"/>
      <c r="V191" s="76"/>
      <c r="W191" s="79"/>
      <c r="X191" s="75"/>
      <c r="Y191" s="76"/>
      <c r="Z191" s="79"/>
      <c r="AA191" s="75"/>
      <c r="AB191" s="76"/>
      <c r="AC191" s="80"/>
      <c r="AD191" s="75"/>
      <c r="AE191" s="76"/>
      <c r="AF191" s="78"/>
      <c r="AG191" s="75"/>
      <c r="AH191" s="76"/>
      <c r="AI191" s="80"/>
      <c r="AJ191" s="75"/>
      <c r="AK191" s="76"/>
      <c r="AL191" s="80"/>
      <c r="AM191" s="75"/>
      <c r="AN191" s="76"/>
      <c r="AO191" s="80"/>
      <c r="AP191" s="75"/>
      <c r="AQ191" s="76"/>
      <c r="AR191" s="80"/>
      <c r="AS191" s="75"/>
      <c r="AT191" s="76"/>
      <c r="AU191" s="80"/>
      <c r="AV191" s="75"/>
      <c r="AW191" s="76"/>
      <c r="AX191" s="80"/>
      <c r="AY191" s="75"/>
      <c r="AZ191" s="76"/>
      <c r="BA191" s="80"/>
      <c r="BB191" s="75"/>
      <c r="BC191" s="76"/>
      <c r="BD191" s="80"/>
      <c r="BE191" s="75"/>
      <c r="BF191" s="76"/>
      <c r="BG191" s="80"/>
      <c r="BH191" s="75"/>
      <c r="BI191" s="76"/>
      <c r="BJ191" s="80"/>
      <c r="BK191" s="75"/>
      <c r="BL191" s="76"/>
      <c r="BM191" s="80"/>
      <c r="BN191" s="75"/>
      <c r="BO191" s="76"/>
      <c r="BP191" s="80"/>
      <c r="BQ191" s="75"/>
      <c r="BR191" s="76"/>
      <c r="BS191" s="80"/>
      <c r="BT191" s="75"/>
      <c r="BU191" s="76"/>
      <c r="BV191" s="80"/>
      <c r="BW191" s="83"/>
      <c r="BX191" s="82"/>
      <c r="BY191" s="81"/>
      <c r="BZ191" s="83"/>
      <c r="CA191" s="82"/>
      <c r="CB191" s="82"/>
      <c r="CC191" s="83"/>
      <c r="CD191" s="81"/>
      <c r="CE191" s="81"/>
      <c r="CF191" s="83"/>
      <c r="CG191" s="81"/>
      <c r="CH191" s="40"/>
      <c r="CI191" s="40"/>
      <c r="CJ191" s="40"/>
      <c r="CK191" s="40"/>
      <c r="CL191" s="40"/>
      <c r="CM191" s="84">
        <v>1</v>
      </c>
      <c r="CN191" s="84" t="s">
        <v>48</v>
      </c>
      <c r="CO191" s="84" t="s">
        <v>48</v>
      </c>
      <c r="CP191" s="84" t="s">
        <v>48</v>
      </c>
      <c r="CQ191" s="70" t="s">
        <v>48</v>
      </c>
      <c r="CR191" s="69"/>
      <c r="CS191" s="73" t="str">
        <f t="shared" si="45"/>
        <v>-</v>
      </c>
      <c r="CT191" s="40"/>
      <c r="CU191" s="88">
        <v>3</v>
      </c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85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</row>
    <row r="192" spans="1:158" s="43" customFormat="1" ht="13.5" customHeight="1" x14ac:dyDescent="0.2">
      <c r="A192" s="40"/>
      <c r="B192" s="23" t="s">
        <v>137</v>
      </c>
      <c r="C192" s="135" t="s">
        <v>37</v>
      </c>
      <c r="D192" s="69">
        <f t="shared" si="36"/>
        <v>0</v>
      </c>
      <c r="E192" s="69" t="str">
        <f t="shared" si="37"/>
        <v>-</v>
      </c>
      <c r="F192" s="69" t="str">
        <f t="shared" si="38"/>
        <v>-</v>
      </c>
      <c r="G192" s="69" t="str">
        <f t="shared" si="39"/>
        <v>-</v>
      </c>
      <c r="H192" s="70" t="str">
        <f t="shared" si="40"/>
        <v>-</v>
      </c>
      <c r="I192" s="69"/>
      <c r="J192" s="71" t="str">
        <f t="shared" si="41"/>
        <v>-</v>
      </c>
      <c r="K192" s="69" t="e">
        <f t="shared" si="42"/>
        <v>#VALUE!</v>
      </c>
      <c r="L192" s="46"/>
      <c r="M192" s="72" t="str">
        <f t="shared" si="43"/>
        <v>-</v>
      </c>
      <c r="N192" s="40"/>
      <c r="O192" s="73">
        <f t="shared" si="46"/>
        <v>3</v>
      </c>
      <c r="P192" s="74">
        <f t="shared" si="47"/>
        <v>1</v>
      </c>
      <c r="Q192" s="40"/>
      <c r="R192" s="75"/>
      <c r="S192" s="76"/>
      <c r="T192" s="79"/>
      <c r="U192" s="75"/>
      <c r="V192" s="76"/>
      <c r="W192" s="79"/>
      <c r="X192" s="75"/>
      <c r="Y192" s="76"/>
      <c r="Z192" s="79"/>
      <c r="AA192" s="75"/>
      <c r="AB192" s="76"/>
      <c r="AC192" s="80"/>
      <c r="AD192" s="75"/>
      <c r="AE192" s="76"/>
      <c r="AF192" s="78"/>
      <c r="AG192" s="75"/>
      <c r="AH192" s="76"/>
      <c r="AI192" s="80"/>
      <c r="AJ192" s="75"/>
      <c r="AK192" s="76"/>
      <c r="AL192" s="80"/>
      <c r="AM192" s="75"/>
      <c r="AN192" s="76"/>
      <c r="AO192" s="80"/>
      <c r="AP192" s="75"/>
      <c r="AQ192" s="76"/>
      <c r="AR192" s="80"/>
      <c r="AS192" s="75"/>
      <c r="AT192" s="76"/>
      <c r="AU192" s="80"/>
      <c r="AV192" s="75"/>
      <c r="AW192" s="76"/>
      <c r="AX192" s="80"/>
      <c r="AY192" s="75"/>
      <c r="AZ192" s="76"/>
      <c r="BA192" s="80"/>
      <c r="BB192" s="75"/>
      <c r="BC192" s="76"/>
      <c r="BD192" s="80"/>
      <c r="BE192" s="75"/>
      <c r="BF192" s="76"/>
      <c r="BG192" s="80"/>
      <c r="BH192" s="75"/>
      <c r="BI192" s="76"/>
      <c r="BJ192" s="80"/>
      <c r="BK192" s="75"/>
      <c r="BL192" s="76"/>
      <c r="BM192" s="80"/>
      <c r="BN192" s="75"/>
      <c r="BO192" s="76"/>
      <c r="BP192" s="80"/>
      <c r="BQ192" s="75"/>
      <c r="BR192" s="76"/>
      <c r="BS192" s="80"/>
      <c r="BT192" s="75"/>
      <c r="BU192" s="76"/>
      <c r="BV192" s="80"/>
      <c r="BW192" s="83"/>
      <c r="BX192" s="82"/>
      <c r="BY192" s="81"/>
      <c r="BZ192" s="83"/>
      <c r="CA192" s="82"/>
      <c r="CB192" s="82"/>
      <c r="CC192" s="83"/>
      <c r="CD192" s="81"/>
      <c r="CE192" s="81"/>
      <c r="CF192" s="83"/>
      <c r="CG192" s="81"/>
      <c r="CH192" s="40"/>
      <c r="CI192" s="40"/>
      <c r="CJ192" s="40"/>
      <c r="CK192" s="40"/>
      <c r="CL192" s="40"/>
      <c r="CM192" s="84">
        <v>1</v>
      </c>
      <c r="CN192" s="84">
        <v>1</v>
      </c>
      <c r="CO192" s="84">
        <v>0</v>
      </c>
      <c r="CP192" s="84">
        <v>3</v>
      </c>
      <c r="CQ192" s="70">
        <v>3</v>
      </c>
      <c r="CR192" s="69"/>
      <c r="CS192" s="296">
        <f t="shared" si="45"/>
        <v>3</v>
      </c>
      <c r="CT192" s="40"/>
      <c r="CU192" s="88">
        <v>1</v>
      </c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85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</row>
    <row r="193" spans="1:256" s="43" customFormat="1" ht="13.5" customHeight="1" x14ac:dyDescent="0.2">
      <c r="A193" s="40"/>
      <c r="B193" s="23" t="s">
        <v>42</v>
      </c>
      <c r="C193" s="135" t="s">
        <v>39</v>
      </c>
      <c r="D193" s="69">
        <f t="shared" si="36"/>
        <v>0</v>
      </c>
      <c r="E193" s="69" t="str">
        <f t="shared" si="37"/>
        <v>-</v>
      </c>
      <c r="F193" s="69" t="str">
        <f t="shared" si="38"/>
        <v>-</v>
      </c>
      <c r="G193" s="69" t="str">
        <f t="shared" si="39"/>
        <v>-</v>
      </c>
      <c r="H193" s="70" t="str">
        <f t="shared" si="40"/>
        <v>-</v>
      </c>
      <c r="I193" s="69"/>
      <c r="J193" s="71" t="str">
        <f t="shared" si="41"/>
        <v>-</v>
      </c>
      <c r="K193" s="69" t="e">
        <f t="shared" si="42"/>
        <v>#VALUE!</v>
      </c>
      <c r="L193" s="46"/>
      <c r="M193" s="72" t="str">
        <f t="shared" si="43"/>
        <v>-</v>
      </c>
      <c r="N193" s="40"/>
      <c r="O193" s="73">
        <f t="shared" si="46"/>
        <v>25.8</v>
      </c>
      <c r="P193" s="74">
        <f t="shared" si="47"/>
        <v>3</v>
      </c>
      <c r="Q193" s="46"/>
      <c r="R193" s="75"/>
      <c r="S193" s="76"/>
      <c r="T193" s="78"/>
      <c r="U193" s="75"/>
      <c r="V193" s="76"/>
      <c r="W193" s="78"/>
      <c r="X193" s="75"/>
      <c r="Y193" s="76"/>
      <c r="Z193" s="78"/>
      <c r="AA193" s="75"/>
      <c r="AB193" s="76"/>
      <c r="AC193" s="87"/>
      <c r="AD193" s="75"/>
      <c r="AE193" s="76"/>
      <c r="AF193" s="78"/>
      <c r="AG193" s="75"/>
      <c r="AH193" s="76"/>
      <c r="AI193" s="80"/>
      <c r="AJ193" s="75"/>
      <c r="AK193" s="76"/>
      <c r="AL193" s="80"/>
      <c r="AM193" s="75"/>
      <c r="AN193" s="76"/>
      <c r="AO193" s="80"/>
      <c r="AP193" s="75"/>
      <c r="AQ193" s="76"/>
      <c r="AR193" s="80"/>
      <c r="AS193" s="75"/>
      <c r="AT193" s="76"/>
      <c r="AU193" s="80"/>
      <c r="AV193" s="75"/>
      <c r="AW193" s="76"/>
      <c r="AX193" s="80"/>
      <c r="AY193" s="75"/>
      <c r="AZ193" s="76"/>
      <c r="BA193" s="80"/>
      <c r="BB193" s="75"/>
      <c r="BC193" s="76"/>
      <c r="BD193" s="80"/>
      <c r="BE193" s="75"/>
      <c r="BF193" s="76"/>
      <c r="BG193" s="80"/>
      <c r="BH193" s="75"/>
      <c r="BI193" s="76"/>
      <c r="BJ193" s="80"/>
      <c r="BK193" s="75"/>
      <c r="BL193" s="76"/>
      <c r="BM193" s="80"/>
      <c r="BN193" s="75"/>
      <c r="BO193" s="76"/>
      <c r="BP193" s="80"/>
      <c r="BQ193" s="75"/>
      <c r="BR193" s="76"/>
      <c r="BS193" s="80"/>
      <c r="BT193" s="75"/>
      <c r="BU193" s="76"/>
      <c r="BV193" s="80"/>
      <c r="BW193" s="83"/>
      <c r="BX193" s="82"/>
      <c r="BY193" s="81"/>
      <c r="BZ193" s="83"/>
      <c r="CA193" s="82"/>
      <c r="CB193" s="82"/>
      <c r="CC193" s="83"/>
      <c r="CD193" s="81"/>
      <c r="CE193" s="81"/>
      <c r="CF193" s="83"/>
      <c r="CG193" s="81"/>
      <c r="CH193" s="40"/>
      <c r="CI193" s="40"/>
      <c r="CJ193" s="40"/>
      <c r="CK193" s="40"/>
      <c r="CL193" s="40"/>
      <c r="CM193" s="84">
        <v>64</v>
      </c>
      <c r="CN193" s="84">
        <v>57</v>
      </c>
      <c r="CO193" s="84">
        <v>7</v>
      </c>
      <c r="CP193" s="84">
        <v>1290</v>
      </c>
      <c r="CQ193" s="70">
        <v>121</v>
      </c>
      <c r="CR193" s="69"/>
      <c r="CS193" s="296">
        <f t="shared" si="45"/>
        <v>25.8</v>
      </c>
      <c r="CT193" s="40" t="s">
        <v>123</v>
      </c>
      <c r="CU193" s="74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85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</row>
    <row r="194" spans="1:256" s="43" customFormat="1" ht="13.5" customHeight="1" x14ac:dyDescent="0.2">
      <c r="A194" s="40"/>
      <c r="B194" s="23" t="s">
        <v>168</v>
      </c>
      <c r="C194" s="135" t="s">
        <v>37</v>
      </c>
      <c r="D194" s="69">
        <f t="shared" si="36"/>
        <v>0</v>
      </c>
      <c r="E194" s="69" t="str">
        <f t="shared" si="37"/>
        <v>-</v>
      </c>
      <c r="F194" s="69" t="str">
        <f t="shared" si="38"/>
        <v>-</v>
      </c>
      <c r="G194" s="69" t="str">
        <f t="shared" si="39"/>
        <v>-</v>
      </c>
      <c r="H194" s="70" t="str">
        <f t="shared" si="40"/>
        <v>-</v>
      </c>
      <c r="I194" s="69"/>
      <c r="J194" s="71" t="str">
        <f t="shared" si="41"/>
        <v>-</v>
      </c>
      <c r="K194" s="69" t="e">
        <f t="shared" si="42"/>
        <v>#VALUE!</v>
      </c>
      <c r="L194" s="46"/>
      <c r="M194" s="72" t="str">
        <f t="shared" si="43"/>
        <v>-</v>
      </c>
      <c r="N194" s="40"/>
      <c r="O194" s="73">
        <f t="shared" si="46"/>
        <v>0</v>
      </c>
      <c r="P194" s="74">
        <f t="shared" si="47"/>
        <v>1</v>
      </c>
      <c r="Q194" s="40"/>
      <c r="R194" s="75"/>
      <c r="S194" s="76"/>
      <c r="T194" s="79"/>
      <c r="U194" s="75"/>
      <c r="V194" s="76"/>
      <c r="W194" s="79"/>
      <c r="X194" s="75"/>
      <c r="Y194" s="76"/>
      <c r="Z194" s="79"/>
      <c r="AA194" s="75"/>
      <c r="AB194" s="76"/>
      <c r="AC194" s="80"/>
      <c r="AD194" s="75"/>
      <c r="AE194" s="76"/>
      <c r="AF194" s="78"/>
      <c r="AG194" s="75"/>
      <c r="AH194" s="76"/>
      <c r="AI194" s="80"/>
      <c r="AJ194" s="75"/>
      <c r="AK194" s="76"/>
      <c r="AL194" s="80"/>
      <c r="AM194" s="75"/>
      <c r="AN194" s="76"/>
      <c r="AO194" s="80"/>
      <c r="AP194" s="75"/>
      <c r="AQ194" s="76"/>
      <c r="AR194" s="80"/>
      <c r="AS194" s="75"/>
      <c r="AT194" s="76"/>
      <c r="AU194" s="80"/>
      <c r="AV194" s="75"/>
      <c r="AW194" s="76"/>
      <c r="AX194" s="80"/>
      <c r="AY194" s="75"/>
      <c r="AZ194" s="76"/>
      <c r="BA194" s="80"/>
      <c r="BB194" s="75"/>
      <c r="BC194" s="76"/>
      <c r="BD194" s="80"/>
      <c r="BE194" s="75"/>
      <c r="BF194" s="76"/>
      <c r="BG194" s="80"/>
      <c r="BH194" s="75"/>
      <c r="BI194" s="76"/>
      <c r="BJ194" s="80"/>
      <c r="BK194" s="75"/>
      <c r="BL194" s="76"/>
      <c r="BM194" s="80"/>
      <c r="BN194" s="75"/>
      <c r="BO194" s="76"/>
      <c r="BP194" s="80"/>
      <c r="BQ194" s="75"/>
      <c r="BR194" s="76"/>
      <c r="BS194" s="80"/>
      <c r="BT194" s="75"/>
      <c r="BU194" s="76"/>
      <c r="BV194" s="80"/>
      <c r="BW194" s="83"/>
      <c r="BX194" s="82"/>
      <c r="BY194" s="81"/>
      <c r="BZ194" s="83"/>
      <c r="CA194" s="82"/>
      <c r="CB194" s="82"/>
      <c r="CC194" s="83"/>
      <c r="CD194" s="81"/>
      <c r="CE194" s="81"/>
      <c r="CF194" s="83"/>
      <c r="CG194" s="81"/>
      <c r="CH194" s="40"/>
      <c r="CI194" s="40"/>
      <c r="CJ194" s="40"/>
      <c r="CK194" s="40"/>
      <c r="CL194" s="40"/>
      <c r="CM194" s="84">
        <v>1</v>
      </c>
      <c r="CN194" s="84">
        <v>1</v>
      </c>
      <c r="CO194" s="84">
        <v>0</v>
      </c>
      <c r="CP194" s="84">
        <v>0</v>
      </c>
      <c r="CQ194" s="70">
        <v>0</v>
      </c>
      <c r="CR194" s="69"/>
      <c r="CS194" s="296">
        <f t="shared" si="45"/>
        <v>0</v>
      </c>
      <c r="CT194" s="40"/>
      <c r="CU194" s="88">
        <v>1</v>
      </c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85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</row>
    <row r="195" spans="1:256" s="43" customFormat="1" ht="13.5" customHeight="1" x14ac:dyDescent="0.2">
      <c r="A195" s="40"/>
      <c r="B195" s="23" t="s">
        <v>145</v>
      </c>
      <c r="C195" s="135" t="s">
        <v>50</v>
      </c>
      <c r="D195" s="69">
        <f t="shared" si="36"/>
        <v>0</v>
      </c>
      <c r="E195" s="69" t="str">
        <f t="shared" si="37"/>
        <v>-</v>
      </c>
      <c r="F195" s="69" t="str">
        <f t="shared" si="38"/>
        <v>-</v>
      </c>
      <c r="G195" s="69" t="str">
        <f t="shared" si="39"/>
        <v>-</v>
      </c>
      <c r="H195" s="70" t="str">
        <f t="shared" si="40"/>
        <v>-</v>
      </c>
      <c r="I195" s="69"/>
      <c r="J195" s="71" t="str">
        <f t="shared" si="41"/>
        <v>-</v>
      </c>
      <c r="K195" s="69" t="e">
        <f t="shared" si="42"/>
        <v>#VALUE!</v>
      </c>
      <c r="L195" s="46"/>
      <c r="M195" s="72" t="str">
        <f t="shared" si="43"/>
        <v>-</v>
      </c>
      <c r="N195" s="40"/>
      <c r="O195" s="73" t="s">
        <v>48</v>
      </c>
      <c r="P195" s="73" t="s">
        <v>48</v>
      </c>
      <c r="Q195" s="46"/>
      <c r="R195" s="75"/>
      <c r="S195" s="76"/>
      <c r="T195" s="81"/>
      <c r="U195" s="75"/>
      <c r="V195" s="76"/>
      <c r="W195" s="78"/>
      <c r="X195" s="75"/>
      <c r="Y195" s="76"/>
      <c r="Z195" s="79"/>
      <c r="AA195" s="75"/>
      <c r="AB195" s="76"/>
      <c r="AC195" s="79"/>
      <c r="AD195" s="75"/>
      <c r="AE195" s="76"/>
      <c r="AF195" s="79"/>
      <c r="AG195" s="75"/>
      <c r="AH195" s="76"/>
      <c r="AI195" s="80"/>
      <c r="AJ195" s="75"/>
      <c r="AK195" s="76"/>
      <c r="AL195" s="78"/>
      <c r="AM195" s="75"/>
      <c r="AN195" s="76"/>
      <c r="AO195" s="80"/>
      <c r="AP195" s="75"/>
      <c r="AQ195" s="76"/>
      <c r="AR195" s="80"/>
      <c r="AS195" s="75"/>
      <c r="AT195" s="76"/>
      <c r="AU195" s="80"/>
      <c r="AV195" s="75"/>
      <c r="AW195" s="76"/>
      <c r="AX195" s="80"/>
      <c r="AY195" s="75"/>
      <c r="AZ195" s="76"/>
      <c r="BA195" s="80"/>
      <c r="BB195" s="75"/>
      <c r="BC195" s="76"/>
      <c r="BD195" s="80"/>
      <c r="BE195" s="75"/>
      <c r="BF195" s="76"/>
      <c r="BG195" s="80"/>
      <c r="BH195" s="75"/>
      <c r="BI195" s="76"/>
      <c r="BJ195" s="80"/>
      <c r="BK195" s="75"/>
      <c r="BL195" s="76"/>
      <c r="BM195" s="80"/>
      <c r="BN195" s="75"/>
      <c r="BO195" s="76"/>
      <c r="BP195" s="80"/>
      <c r="BQ195" s="75"/>
      <c r="BR195" s="76"/>
      <c r="BS195" s="80"/>
      <c r="BT195" s="75"/>
      <c r="BU195" s="76"/>
      <c r="BV195" s="80"/>
      <c r="BW195" s="40"/>
      <c r="BX195" s="40"/>
      <c r="BY195" s="40"/>
      <c r="BZ195" s="40"/>
      <c r="CA195" s="40"/>
      <c r="CB195" s="82"/>
      <c r="CC195" s="83"/>
      <c r="CD195" s="81"/>
      <c r="CE195" s="81"/>
      <c r="CF195" s="83"/>
      <c r="CG195" s="81"/>
      <c r="CH195" s="40"/>
      <c r="CI195" s="40"/>
      <c r="CJ195" s="40"/>
      <c r="CK195" s="40"/>
      <c r="CL195" s="40"/>
      <c r="CM195" s="84"/>
      <c r="CN195" s="84"/>
      <c r="CO195" s="84"/>
      <c r="CP195" s="84"/>
      <c r="CQ195" s="70"/>
      <c r="CR195" s="69"/>
      <c r="CS195" s="296"/>
      <c r="CT195" s="40"/>
      <c r="CU195" s="88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85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</row>
    <row r="196" spans="1:256" s="43" customFormat="1" ht="13.5" customHeight="1" x14ac:dyDescent="0.2">
      <c r="A196" s="40"/>
      <c r="B196" s="23" t="s">
        <v>47</v>
      </c>
      <c r="C196" s="135" t="s">
        <v>45</v>
      </c>
      <c r="D196" s="69">
        <f t="shared" si="36"/>
        <v>0</v>
      </c>
      <c r="E196" s="69" t="str">
        <f t="shared" si="37"/>
        <v>-</v>
      </c>
      <c r="F196" s="69" t="str">
        <f t="shared" si="38"/>
        <v>-</v>
      </c>
      <c r="G196" s="69" t="str">
        <f t="shared" si="39"/>
        <v>-</v>
      </c>
      <c r="H196" s="70" t="str">
        <f t="shared" si="40"/>
        <v>-</v>
      </c>
      <c r="I196" s="69"/>
      <c r="J196" s="71" t="str">
        <f t="shared" si="41"/>
        <v>-</v>
      </c>
      <c r="K196" s="69" t="e">
        <f t="shared" si="42"/>
        <v>#VALUE!</v>
      </c>
      <c r="L196" s="46"/>
      <c r="M196" s="72" t="str">
        <f t="shared" si="43"/>
        <v>-</v>
      </c>
      <c r="N196" s="40"/>
      <c r="O196" s="73" t="str">
        <f>IF(CN196="-",IF(E196="-","-",IF(E196-F196=0,G196,G196/(E196-F196))),IF(E196="-",IF(CN196-CO196=0,"-",CP196/(CN196-CO196)),(CP196+G196)/IF(CN196-CO196+E196-F196=0,1,CN196-CO196+E196-F196)))</f>
        <v>-</v>
      </c>
      <c r="P196" s="74">
        <f>IF(CN196="-",IF(E196="-",CU196,IF((E196-F196)&lt;5,CU196,IF(O196&gt;=40,5,IF(O196&gt;=30,4,IF(O196&gt;=20,3,IF(O196&gt;=10,2,1)))))),IF(E196="-",IF((CN196-CO196)&lt;5,CU196,IF(O196&gt;=40,5,IF(O196&gt;=30,4,IF(O196&gt;=20,3,IF(O196&gt;=10,2,1))))),IF((CN196+E196-CO196-F196)&lt;5,CU196,IF(O196&gt;=40,5,IF(O196&gt;=30,4,IF(O196&gt;=20,3,IF(O196&gt;=10,2,1)))))))</f>
        <v>2</v>
      </c>
      <c r="Q196" s="46"/>
      <c r="R196" s="75"/>
      <c r="S196" s="76"/>
      <c r="T196" s="81"/>
      <c r="U196" s="75"/>
      <c r="V196" s="76"/>
      <c r="W196" s="78"/>
      <c r="X196" s="75"/>
      <c r="Y196" s="76"/>
      <c r="Z196" s="79"/>
      <c r="AA196" s="75"/>
      <c r="AB196" s="76"/>
      <c r="AC196" s="79"/>
      <c r="AD196" s="75"/>
      <c r="AE196" s="76"/>
      <c r="AF196" s="79"/>
      <c r="AG196" s="75"/>
      <c r="AH196" s="76"/>
      <c r="AI196" s="80"/>
      <c r="AJ196" s="75"/>
      <c r="AK196" s="76"/>
      <c r="AL196" s="78"/>
      <c r="AM196" s="75"/>
      <c r="AN196" s="76"/>
      <c r="AO196" s="80"/>
      <c r="AP196" s="75"/>
      <c r="AQ196" s="76"/>
      <c r="AR196" s="80"/>
      <c r="AS196" s="75"/>
      <c r="AT196" s="76"/>
      <c r="AU196" s="80"/>
      <c r="AV196" s="75"/>
      <c r="AW196" s="76"/>
      <c r="AX196" s="80"/>
      <c r="AY196" s="75"/>
      <c r="AZ196" s="76"/>
      <c r="BA196" s="80"/>
      <c r="BB196" s="75"/>
      <c r="BC196" s="76"/>
      <c r="BD196" s="80"/>
      <c r="BE196" s="75"/>
      <c r="BF196" s="76"/>
      <c r="BG196" s="80"/>
      <c r="BH196" s="75"/>
      <c r="BI196" s="76"/>
      <c r="BJ196" s="80"/>
      <c r="BK196" s="75"/>
      <c r="BL196" s="76"/>
      <c r="BM196" s="80"/>
      <c r="BN196" s="75"/>
      <c r="BO196" s="76"/>
      <c r="BP196" s="80"/>
      <c r="BQ196" s="75"/>
      <c r="BR196" s="76"/>
      <c r="BS196" s="80"/>
      <c r="BT196" s="75"/>
      <c r="BU196" s="76"/>
      <c r="BV196" s="80"/>
      <c r="BW196" s="40"/>
      <c r="BX196" s="40"/>
      <c r="BY196" s="40"/>
      <c r="BZ196" s="40"/>
      <c r="CA196" s="40"/>
      <c r="CB196" s="82"/>
      <c r="CC196" s="83"/>
      <c r="CD196" s="81"/>
      <c r="CE196" s="81"/>
      <c r="CF196" s="83"/>
      <c r="CG196" s="81"/>
      <c r="CH196" s="40"/>
      <c r="CI196" s="40"/>
      <c r="CJ196" s="40"/>
      <c r="CK196" s="40"/>
      <c r="CL196" s="40"/>
      <c r="CM196" s="84" t="s">
        <v>48</v>
      </c>
      <c r="CN196" s="84" t="s">
        <v>48</v>
      </c>
      <c r="CO196" s="84" t="s">
        <v>48</v>
      </c>
      <c r="CP196" s="84" t="s">
        <v>48</v>
      </c>
      <c r="CQ196" s="70"/>
      <c r="CR196" s="69"/>
      <c r="CS196" s="73" t="str">
        <f>IF(CN196="-","-",IF(CN196-CO196=0,CP196,CP196/(CN196-CO196)))</f>
        <v>-</v>
      </c>
      <c r="CT196" s="40"/>
      <c r="CU196" s="88">
        <v>2</v>
      </c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85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</row>
    <row r="197" spans="1:256" s="43" customFormat="1" ht="13.5" customHeight="1" x14ac:dyDescent="0.2">
      <c r="A197" s="40"/>
      <c r="B197" s="23" t="s">
        <v>135</v>
      </c>
      <c r="C197" s="135" t="s">
        <v>45</v>
      </c>
      <c r="D197" s="69">
        <f t="shared" si="36"/>
        <v>0</v>
      </c>
      <c r="E197" s="69" t="str">
        <f t="shared" si="37"/>
        <v>-</v>
      </c>
      <c r="F197" s="69" t="str">
        <f t="shared" si="38"/>
        <v>-</v>
      </c>
      <c r="G197" s="69" t="str">
        <f t="shared" si="39"/>
        <v>-</v>
      </c>
      <c r="H197" s="70" t="str">
        <f t="shared" si="40"/>
        <v>-</v>
      </c>
      <c r="I197" s="69"/>
      <c r="J197" s="71" t="str">
        <f t="shared" si="41"/>
        <v>-</v>
      </c>
      <c r="K197" s="69" t="e">
        <f t="shared" si="42"/>
        <v>#VALUE!</v>
      </c>
      <c r="L197" s="46"/>
      <c r="M197" s="72" t="str">
        <f t="shared" si="43"/>
        <v>-</v>
      </c>
      <c r="N197" s="86"/>
      <c r="O197" s="73" t="s">
        <v>48</v>
      </c>
      <c r="P197" s="73" t="s">
        <v>48</v>
      </c>
      <c r="Q197" s="46"/>
      <c r="R197" s="75"/>
      <c r="S197" s="76"/>
      <c r="T197" s="80"/>
      <c r="U197" s="75"/>
      <c r="V197" s="76"/>
      <c r="W197" s="80"/>
      <c r="X197" s="75"/>
      <c r="Y197" s="76"/>
      <c r="Z197" s="80"/>
      <c r="AA197" s="75"/>
      <c r="AB197" s="76"/>
      <c r="AC197" s="80"/>
      <c r="AD197" s="75"/>
      <c r="AE197" s="76"/>
      <c r="AF197" s="80"/>
      <c r="AG197" s="75"/>
      <c r="AH197" s="76"/>
      <c r="AI197" s="80"/>
      <c r="AJ197" s="75"/>
      <c r="AK197" s="76"/>
      <c r="AL197" s="80"/>
      <c r="AM197" s="75"/>
      <c r="AN197" s="76"/>
      <c r="AO197" s="80"/>
      <c r="AP197" s="75"/>
      <c r="AQ197" s="76"/>
      <c r="AR197" s="80"/>
      <c r="AS197" s="75"/>
      <c r="AT197" s="76"/>
      <c r="AU197" s="80"/>
      <c r="AV197" s="75"/>
      <c r="AW197" s="76"/>
      <c r="AX197" s="80"/>
      <c r="AY197" s="75"/>
      <c r="AZ197" s="76"/>
      <c r="BA197" s="80"/>
      <c r="BB197" s="75"/>
      <c r="BC197" s="76"/>
      <c r="BD197" s="80"/>
      <c r="BE197" s="75"/>
      <c r="BF197" s="76"/>
      <c r="BG197" s="80"/>
      <c r="BH197" s="75"/>
      <c r="BI197" s="76"/>
      <c r="BJ197" s="80"/>
      <c r="BK197" s="75"/>
      <c r="BL197" s="76"/>
      <c r="BM197" s="80"/>
      <c r="BN197" s="75"/>
      <c r="BO197" s="76"/>
      <c r="BP197" s="80"/>
      <c r="BQ197" s="75"/>
      <c r="BR197" s="76"/>
      <c r="BS197" s="80"/>
      <c r="BT197" s="75"/>
      <c r="BU197" s="76"/>
      <c r="BV197" s="80"/>
      <c r="BW197" s="40"/>
      <c r="BX197" s="40"/>
      <c r="BY197" s="40"/>
      <c r="BZ197" s="40"/>
      <c r="CA197" s="40"/>
      <c r="CB197" s="82"/>
      <c r="CC197" s="83"/>
      <c r="CD197" s="81"/>
      <c r="CE197" s="81"/>
      <c r="CF197" s="83"/>
      <c r="CG197" s="81"/>
      <c r="CH197" s="40"/>
      <c r="CI197" s="40"/>
      <c r="CJ197" s="40"/>
      <c r="CK197" s="40"/>
      <c r="CL197" s="40"/>
      <c r="CM197" s="84"/>
      <c r="CN197" s="84"/>
      <c r="CO197" s="84"/>
      <c r="CP197" s="84"/>
      <c r="CQ197" s="70"/>
      <c r="CR197" s="69"/>
      <c r="CS197" s="296"/>
      <c r="CT197" s="40"/>
      <c r="CU197" s="74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</row>
    <row r="198" spans="1:256" s="43" customFormat="1" ht="13.5" customHeight="1" x14ac:dyDescent="0.2">
      <c r="A198" s="40"/>
      <c r="B198" s="23" t="s">
        <v>159</v>
      </c>
      <c r="C198" s="135" t="s">
        <v>45</v>
      </c>
      <c r="D198" s="69">
        <f t="shared" si="36"/>
        <v>0</v>
      </c>
      <c r="E198" s="69" t="str">
        <f t="shared" si="37"/>
        <v>-</v>
      </c>
      <c r="F198" s="69" t="str">
        <f t="shared" si="38"/>
        <v>-</v>
      </c>
      <c r="G198" s="69" t="str">
        <f t="shared" si="39"/>
        <v>-</v>
      </c>
      <c r="H198" s="70" t="str">
        <f t="shared" si="40"/>
        <v>-</v>
      </c>
      <c r="I198" s="69"/>
      <c r="J198" s="71" t="str">
        <f t="shared" si="41"/>
        <v>-</v>
      </c>
      <c r="K198" s="69" t="e">
        <f t="shared" si="42"/>
        <v>#VALUE!</v>
      </c>
      <c r="L198" s="46"/>
      <c r="M198" s="72" t="str">
        <f t="shared" si="43"/>
        <v>-</v>
      </c>
      <c r="N198" s="40"/>
      <c r="O198" s="73">
        <f>IF(CN198="-",IF(E198="-","-",IF(E198-F198=0,G198,G198/(E198-F198))),IF(E198="-",IF(CN198-CO198=0,"-",CP198/(CN198-CO198)),(CP198+G198)/IF(CN198-CO198+E198-F198=0,1,CN198-CO198+E198-F198)))</f>
        <v>4</v>
      </c>
      <c r="P198" s="74">
        <f>IF(CN198="-",IF(E198="-",CU198,IF((E198-F198)&lt;5,CU198,IF(O198&gt;=40,5,IF(O198&gt;=30,4,IF(O198&gt;=20,3,IF(O198&gt;=10,2,1)))))),IF(E198="-",IF((CN198-CO198)&lt;5,CU198,IF(O198&gt;=40,5,IF(O198&gt;=30,4,IF(O198&gt;=20,3,IF(O198&gt;=10,2,1))))),IF((CN198+E198-CO198-F198)&lt;5,CU198,IF(O198&gt;=40,5,IF(O198&gt;=30,4,IF(O198&gt;=20,3,IF(O198&gt;=10,2,1)))))))</f>
        <v>2</v>
      </c>
      <c r="Q198" s="40"/>
      <c r="R198" s="75"/>
      <c r="S198" s="76"/>
      <c r="T198" s="79"/>
      <c r="U198" s="75"/>
      <c r="V198" s="76"/>
      <c r="W198" s="79"/>
      <c r="X198" s="75"/>
      <c r="Y198" s="76"/>
      <c r="Z198" s="79"/>
      <c r="AA198" s="75"/>
      <c r="AB198" s="76"/>
      <c r="AC198" s="80"/>
      <c r="AD198" s="75"/>
      <c r="AE198" s="76"/>
      <c r="AF198" s="78"/>
      <c r="AG198" s="75"/>
      <c r="AH198" s="76"/>
      <c r="AI198" s="80"/>
      <c r="AJ198" s="75"/>
      <c r="AK198" s="76"/>
      <c r="AL198" s="80"/>
      <c r="AM198" s="75"/>
      <c r="AN198" s="76"/>
      <c r="AO198" s="80"/>
      <c r="AP198" s="75"/>
      <c r="AQ198" s="76"/>
      <c r="AR198" s="80"/>
      <c r="AS198" s="75"/>
      <c r="AT198" s="76"/>
      <c r="AU198" s="80"/>
      <c r="AV198" s="75"/>
      <c r="AW198" s="76"/>
      <c r="AX198" s="80"/>
      <c r="AY198" s="75"/>
      <c r="AZ198" s="76"/>
      <c r="BA198" s="80"/>
      <c r="BB198" s="75"/>
      <c r="BC198" s="76"/>
      <c r="BD198" s="80"/>
      <c r="BE198" s="75"/>
      <c r="BF198" s="76"/>
      <c r="BG198" s="80"/>
      <c r="BH198" s="75"/>
      <c r="BI198" s="76"/>
      <c r="BJ198" s="80"/>
      <c r="BK198" s="75"/>
      <c r="BL198" s="76"/>
      <c r="BM198" s="80"/>
      <c r="BN198" s="75"/>
      <c r="BO198" s="76"/>
      <c r="BP198" s="80"/>
      <c r="BQ198" s="75"/>
      <c r="BR198" s="76"/>
      <c r="BS198" s="80"/>
      <c r="BT198" s="75"/>
      <c r="BU198" s="76"/>
      <c r="BV198" s="80"/>
      <c r="BW198" s="83"/>
      <c r="BX198" s="82"/>
      <c r="BY198" s="81"/>
      <c r="BZ198" s="83"/>
      <c r="CA198" s="82"/>
      <c r="CB198" s="82"/>
      <c r="CC198" s="83"/>
      <c r="CD198" s="81"/>
      <c r="CE198" s="81"/>
      <c r="CF198" s="83"/>
      <c r="CG198" s="81"/>
      <c r="CH198" s="40"/>
      <c r="CI198" s="40"/>
      <c r="CJ198" s="40"/>
      <c r="CK198" s="40"/>
      <c r="CL198" s="40"/>
      <c r="CM198" s="84">
        <v>2</v>
      </c>
      <c r="CN198" s="84">
        <v>1</v>
      </c>
      <c r="CO198" s="84">
        <v>0</v>
      </c>
      <c r="CP198" s="84">
        <v>4</v>
      </c>
      <c r="CQ198" s="70">
        <v>4</v>
      </c>
      <c r="CR198" s="69"/>
      <c r="CS198" s="296">
        <f>IF(CN198="-","-",IF(CN198-CO198=0,CP198,CP198/(CN198-CO198)))</f>
        <v>4</v>
      </c>
      <c r="CT198" s="40"/>
      <c r="CU198" s="88">
        <v>2</v>
      </c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85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</row>
    <row r="199" spans="1:256" s="43" customFormat="1" x14ac:dyDescent="0.2">
      <c r="A199" s="40"/>
      <c r="B199" s="40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  <c r="FH199" s="40"/>
      <c r="FI199" s="40"/>
      <c r="FJ199" s="40"/>
      <c r="FK199" s="40"/>
      <c r="FL199" s="40"/>
      <c r="FM199" s="40"/>
      <c r="FN199" s="40"/>
      <c r="FO199" s="40"/>
      <c r="FP199" s="40"/>
      <c r="FQ199" s="40"/>
      <c r="FR199" s="40"/>
      <c r="FS199" s="40"/>
      <c r="FT199" s="40"/>
      <c r="FU199" s="40"/>
      <c r="FV199" s="40"/>
      <c r="FW199" s="40"/>
      <c r="FX199" s="40"/>
      <c r="FY199" s="40"/>
      <c r="FZ199" s="40"/>
      <c r="GA199" s="40"/>
      <c r="GB199" s="40"/>
      <c r="GC199" s="40"/>
      <c r="GD199" s="40"/>
      <c r="GE199" s="40"/>
      <c r="GF199" s="40"/>
      <c r="GG199" s="40"/>
      <c r="GH199" s="40"/>
      <c r="GI199" s="40"/>
      <c r="GJ199" s="40"/>
      <c r="GK199" s="40"/>
      <c r="GL199" s="40"/>
      <c r="GM199" s="40"/>
      <c r="GN199" s="40"/>
      <c r="GO199" s="40"/>
      <c r="GP199" s="40"/>
      <c r="GQ199" s="40"/>
      <c r="GR199" s="40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  <c r="HP199" s="40"/>
      <c r="HQ199" s="40"/>
      <c r="HR199" s="40"/>
      <c r="HS199" s="40"/>
      <c r="HT199" s="40"/>
      <c r="HU199" s="40"/>
      <c r="HV199" s="40"/>
      <c r="HW199" s="40"/>
      <c r="HX199" s="40"/>
      <c r="HY199" s="40"/>
      <c r="HZ199" s="40"/>
      <c r="IA199" s="40"/>
      <c r="IB199" s="40"/>
      <c r="IC199" s="40"/>
      <c r="ID199" s="40"/>
      <c r="IE199" s="40"/>
      <c r="IF199" s="40"/>
      <c r="IG199" s="40"/>
      <c r="IH199" s="40"/>
      <c r="II199" s="40"/>
      <c r="IJ199" s="40"/>
      <c r="IK199" s="40"/>
      <c r="IL199" s="40"/>
      <c r="IM199" s="40"/>
      <c r="IN199" s="40"/>
      <c r="IO199" s="40"/>
      <c r="IP199" s="40"/>
      <c r="IQ199" s="40"/>
      <c r="IR199" s="40"/>
      <c r="IS199" s="40"/>
      <c r="IT199" s="40"/>
      <c r="IU199" s="40"/>
      <c r="IV199" s="40"/>
    </row>
    <row r="200" spans="1:256" s="43" customFormat="1" x14ac:dyDescent="0.2">
      <c r="A200" s="40"/>
      <c r="B200" s="40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40"/>
      <c r="FI200" s="40"/>
      <c r="FJ200" s="40"/>
      <c r="FK200" s="40"/>
      <c r="FL200" s="40"/>
      <c r="FM200" s="40"/>
      <c r="FN200" s="40"/>
      <c r="FO200" s="40"/>
      <c r="FP200" s="40"/>
      <c r="FQ200" s="40"/>
      <c r="FR200" s="40"/>
      <c r="FS200" s="40"/>
      <c r="FT200" s="40"/>
      <c r="FU200" s="40"/>
      <c r="FV200" s="40"/>
      <c r="FW200" s="40"/>
      <c r="FX200" s="40"/>
      <c r="FY200" s="40"/>
      <c r="FZ200" s="40"/>
      <c r="GA200" s="40"/>
      <c r="GB200" s="40"/>
      <c r="GC200" s="40"/>
      <c r="GD200" s="40"/>
      <c r="GE200" s="40"/>
      <c r="GF200" s="40"/>
      <c r="GG200" s="40"/>
      <c r="GH200" s="40"/>
      <c r="GI200" s="40"/>
      <c r="GJ200" s="40"/>
      <c r="GK200" s="40"/>
      <c r="GL200" s="40"/>
      <c r="GM200" s="40"/>
      <c r="GN200" s="40"/>
      <c r="GO200" s="40"/>
      <c r="GP200" s="40"/>
      <c r="GQ200" s="40"/>
      <c r="GR200" s="40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  <c r="HP200" s="40"/>
      <c r="HQ200" s="40"/>
      <c r="HR200" s="40"/>
      <c r="HS200" s="40"/>
      <c r="HT200" s="40"/>
      <c r="HU200" s="40"/>
      <c r="HV200" s="40"/>
      <c r="HW200" s="40"/>
      <c r="HX200" s="40"/>
      <c r="HY200" s="40"/>
      <c r="HZ200" s="40"/>
      <c r="IA200" s="40"/>
      <c r="IB200" s="40"/>
      <c r="IC200" s="40"/>
      <c r="ID200" s="40"/>
      <c r="IE200" s="40"/>
      <c r="IF200" s="40"/>
      <c r="IG200" s="40"/>
      <c r="IH200" s="40"/>
      <c r="II200" s="40"/>
      <c r="IJ200" s="40"/>
      <c r="IK200" s="40"/>
      <c r="IL200" s="40"/>
      <c r="IM200" s="40"/>
      <c r="IN200" s="40"/>
      <c r="IO200" s="40"/>
      <c r="IP200" s="40"/>
      <c r="IQ200" s="40"/>
      <c r="IR200" s="40"/>
      <c r="IS200" s="40"/>
      <c r="IT200" s="40"/>
      <c r="IU200" s="40"/>
      <c r="IV200" s="40"/>
    </row>
    <row r="201" spans="1:256" s="43" customFormat="1" x14ac:dyDescent="0.2">
      <c r="A201" s="40"/>
      <c r="B201" s="40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  <c r="FH201" s="40"/>
      <c r="FI201" s="40"/>
      <c r="FJ201" s="40"/>
      <c r="FK201" s="40"/>
      <c r="FL201" s="40"/>
      <c r="FM201" s="40"/>
      <c r="FN201" s="40"/>
      <c r="FO201" s="40"/>
      <c r="FP201" s="40"/>
      <c r="FQ201" s="40"/>
      <c r="FR201" s="40"/>
      <c r="FS201" s="40"/>
      <c r="FT201" s="40"/>
      <c r="FU201" s="40"/>
      <c r="FV201" s="40"/>
      <c r="FW201" s="40"/>
      <c r="FX201" s="40"/>
      <c r="FY201" s="40"/>
      <c r="FZ201" s="40"/>
      <c r="GA201" s="40"/>
      <c r="GB201" s="40"/>
      <c r="GC201" s="40"/>
      <c r="GD201" s="40"/>
      <c r="GE201" s="40"/>
      <c r="GF201" s="40"/>
      <c r="GG201" s="40"/>
      <c r="GH201" s="40"/>
      <c r="GI201" s="40"/>
      <c r="GJ201" s="40"/>
      <c r="GK201" s="40"/>
      <c r="GL201" s="40"/>
      <c r="GM201" s="40"/>
      <c r="GN201" s="40"/>
      <c r="GO201" s="40"/>
      <c r="GP201" s="40"/>
      <c r="GQ201" s="40"/>
      <c r="GR201" s="40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  <c r="HP201" s="40"/>
      <c r="HQ201" s="40"/>
      <c r="HR201" s="40"/>
      <c r="HS201" s="40"/>
      <c r="HT201" s="40"/>
      <c r="HU201" s="40"/>
      <c r="HV201" s="40"/>
      <c r="HW201" s="40"/>
      <c r="HX201" s="40"/>
      <c r="HY201" s="40"/>
      <c r="HZ201" s="40"/>
      <c r="IA201" s="40"/>
      <c r="IB201" s="40"/>
      <c r="IC201" s="40"/>
      <c r="ID201" s="40"/>
      <c r="IE201" s="40"/>
      <c r="IF201" s="40"/>
      <c r="IG201" s="40"/>
      <c r="IH201" s="40"/>
      <c r="II201" s="40"/>
      <c r="IJ201" s="40"/>
      <c r="IK201" s="40"/>
      <c r="IL201" s="40"/>
      <c r="IM201" s="40"/>
      <c r="IN201" s="40"/>
      <c r="IO201" s="40"/>
      <c r="IP201" s="40"/>
      <c r="IQ201" s="40"/>
      <c r="IR201" s="40"/>
      <c r="IS201" s="40"/>
      <c r="IT201" s="40"/>
      <c r="IU201" s="40"/>
      <c r="IV201" s="40"/>
    </row>
    <row r="202" spans="1:256" s="43" customFormat="1" x14ac:dyDescent="0.2">
      <c r="A202" s="40"/>
      <c r="B202" s="40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  <c r="FH202" s="40"/>
      <c r="FI202" s="40"/>
      <c r="FJ202" s="40"/>
      <c r="FK202" s="40"/>
      <c r="FL202" s="40"/>
      <c r="FM202" s="40"/>
      <c r="FN202" s="40"/>
      <c r="FO202" s="40"/>
      <c r="FP202" s="40"/>
      <c r="FQ202" s="40"/>
      <c r="FR202" s="40"/>
      <c r="FS202" s="40"/>
      <c r="FT202" s="40"/>
      <c r="FU202" s="40"/>
      <c r="FV202" s="40"/>
      <c r="FW202" s="40"/>
      <c r="FX202" s="40"/>
      <c r="FY202" s="40"/>
      <c r="FZ202" s="40"/>
      <c r="GA202" s="40"/>
      <c r="GB202" s="40"/>
      <c r="GC202" s="40"/>
      <c r="GD202" s="40"/>
      <c r="GE202" s="40"/>
      <c r="GF202" s="40"/>
      <c r="GG202" s="40"/>
      <c r="GH202" s="40"/>
      <c r="GI202" s="40"/>
      <c r="GJ202" s="40"/>
      <c r="GK202" s="40"/>
      <c r="GL202" s="40"/>
      <c r="GM202" s="40"/>
      <c r="GN202" s="40"/>
      <c r="GO202" s="40"/>
      <c r="GP202" s="40"/>
      <c r="GQ202" s="40"/>
      <c r="GR202" s="40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  <c r="HP202" s="40"/>
      <c r="HQ202" s="40"/>
      <c r="HR202" s="40"/>
      <c r="HS202" s="40"/>
      <c r="HT202" s="40"/>
      <c r="HU202" s="40"/>
      <c r="HV202" s="40"/>
      <c r="HW202" s="40"/>
      <c r="HX202" s="40"/>
      <c r="HY202" s="40"/>
      <c r="HZ202" s="40"/>
      <c r="IA202" s="40"/>
      <c r="IB202" s="40"/>
      <c r="IC202" s="40"/>
      <c r="ID202" s="40"/>
      <c r="IE202" s="40"/>
      <c r="IF202" s="40"/>
      <c r="IG202" s="40"/>
      <c r="IH202" s="40"/>
      <c r="II202" s="40"/>
      <c r="IJ202" s="40"/>
      <c r="IK202" s="40"/>
      <c r="IL202" s="40"/>
      <c r="IM202" s="40"/>
      <c r="IN202" s="40"/>
      <c r="IO202" s="40"/>
      <c r="IP202" s="40"/>
      <c r="IQ202" s="40"/>
      <c r="IR202" s="40"/>
      <c r="IS202" s="40"/>
      <c r="IT202" s="40"/>
      <c r="IU202" s="40"/>
      <c r="IV202" s="40"/>
    </row>
    <row r="203" spans="1:256" s="43" customFormat="1" x14ac:dyDescent="0.2">
      <c r="A203" s="40"/>
      <c r="B203" s="40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  <c r="FH203" s="40"/>
      <c r="FI203" s="40"/>
      <c r="FJ203" s="40"/>
      <c r="FK203" s="40"/>
      <c r="FL203" s="40"/>
      <c r="FM203" s="40"/>
      <c r="FN203" s="40"/>
      <c r="FO203" s="40"/>
      <c r="FP203" s="40"/>
      <c r="FQ203" s="40"/>
      <c r="FR203" s="40"/>
      <c r="FS203" s="40"/>
      <c r="FT203" s="40"/>
      <c r="FU203" s="40"/>
      <c r="FV203" s="40"/>
      <c r="FW203" s="40"/>
      <c r="FX203" s="40"/>
      <c r="FY203" s="40"/>
      <c r="FZ203" s="40"/>
      <c r="GA203" s="40"/>
      <c r="GB203" s="40"/>
      <c r="GC203" s="40"/>
      <c r="GD203" s="40"/>
      <c r="GE203" s="40"/>
      <c r="GF203" s="40"/>
      <c r="GG203" s="40"/>
      <c r="GH203" s="40"/>
      <c r="GI203" s="40"/>
      <c r="GJ203" s="40"/>
      <c r="GK203" s="40"/>
      <c r="GL203" s="40"/>
      <c r="GM203" s="40"/>
      <c r="GN203" s="40"/>
      <c r="GO203" s="40"/>
      <c r="GP203" s="40"/>
      <c r="GQ203" s="40"/>
      <c r="GR203" s="40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  <c r="HP203" s="40"/>
      <c r="HQ203" s="40"/>
      <c r="HR203" s="40"/>
      <c r="HS203" s="40"/>
      <c r="HT203" s="40"/>
      <c r="HU203" s="40"/>
      <c r="HV203" s="40"/>
      <c r="HW203" s="40"/>
      <c r="HX203" s="40"/>
      <c r="HY203" s="40"/>
      <c r="HZ203" s="40"/>
      <c r="IA203" s="40"/>
      <c r="IB203" s="40"/>
      <c r="IC203" s="40"/>
      <c r="ID203" s="40"/>
      <c r="IE203" s="40"/>
      <c r="IF203" s="40"/>
      <c r="IG203" s="40"/>
      <c r="IH203" s="40"/>
      <c r="II203" s="40"/>
      <c r="IJ203" s="40"/>
      <c r="IK203" s="40"/>
      <c r="IL203" s="40"/>
      <c r="IM203" s="40"/>
      <c r="IN203" s="40"/>
      <c r="IO203" s="40"/>
      <c r="IP203" s="40"/>
      <c r="IQ203" s="40"/>
      <c r="IR203" s="40"/>
      <c r="IS203" s="40"/>
      <c r="IT203" s="40"/>
      <c r="IU203" s="40"/>
      <c r="IV203" s="40"/>
    </row>
    <row r="204" spans="1:256" s="43" customFormat="1" x14ac:dyDescent="0.2">
      <c r="A204" s="40"/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  <c r="FH204" s="40"/>
      <c r="FI204" s="40"/>
      <c r="FJ204" s="40"/>
      <c r="FK204" s="40"/>
      <c r="FL204" s="40"/>
      <c r="FM204" s="40"/>
      <c r="FN204" s="40"/>
      <c r="FO204" s="40"/>
      <c r="FP204" s="40"/>
      <c r="FQ204" s="40"/>
      <c r="FR204" s="40"/>
      <c r="FS204" s="40"/>
      <c r="FT204" s="40"/>
      <c r="FU204" s="40"/>
      <c r="FV204" s="40"/>
      <c r="FW204" s="40"/>
      <c r="FX204" s="40"/>
      <c r="FY204" s="40"/>
      <c r="FZ204" s="40"/>
      <c r="GA204" s="40"/>
      <c r="GB204" s="40"/>
      <c r="GC204" s="40"/>
      <c r="GD204" s="40"/>
      <c r="GE204" s="40"/>
      <c r="GF204" s="40"/>
      <c r="GG204" s="40"/>
      <c r="GH204" s="40"/>
      <c r="GI204" s="40"/>
      <c r="GJ204" s="40"/>
      <c r="GK204" s="40"/>
      <c r="GL204" s="40"/>
      <c r="GM204" s="40"/>
      <c r="GN204" s="40"/>
      <c r="GO204" s="40"/>
      <c r="GP204" s="40"/>
      <c r="GQ204" s="40"/>
      <c r="GR204" s="40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  <c r="HP204" s="40"/>
      <c r="HQ204" s="40"/>
      <c r="HR204" s="40"/>
      <c r="HS204" s="40"/>
      <c r="HT204" s="40"/>
      <c r="HU204" s="40"/>
      <c r="HV204" s="40"/>
      <c r="HW204" s="40"/>
      <c r="HX204" s="40"/>
      <c r="HY204" s="40"/>
      <c r="HZ204" s="40"/>
      <c r="IA204" s="40"/>
      <c r="IB204" s="40"/>
      <c r="IC204" s="40"/>
      <c r="ID204" s="40"/>
      <c r="IE204" s="40"/>
      <c r="IF204" s="40"/>
      <c r="IG204" s="40"/>
      <c r="IH204" s="40"/>
      <c r="II204" s="40"/>
      <c r="IJ204" s="40"/>
      <c r="IK204" s="40"/>
      <c r="IL204" s="40"/>
      <c r="IM204" s="40"/>
      <c r="IN204" s="40"/>
      <c r="IO204" s="40"/>
      <c r="IP204" s="40"/>
      <c r="IQ204" s="40"/>
      <c r="IR204" s="40"/>
      <c r="IS204" s="40"/>
      <c r="IT204" s="40"/>
      <c r="IU204" s="40"/>
      <c r="IV204" s="40"/>
    </row>
    <row r="205" spans="1:256" s="43" customFormat="1" x14ac:dyDescent="0.2">
      <c r="A205" s="40"/>
      <c r="B205" s="40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  <c r="FH205" s="40"/>
      <c r="FI205" s="40"/>
      <c r="FJ205" s="40"/>
      <c r="FK205" s="40"/>
      <c r="FL205" s="40"/>
      <c r="FM205" s="40"/>
      <c r="FN205" s="40"/>
      <c r="FO205" s="40"/>
      <c r="FP205" s="40"/>
      <c r="FQ205" s="40"/>
      <c r="FR205" s="40"/>
      <c r="FS205" s="40"/>
      <c r="FT205" s="40"/>
      <c r="FU205" s="40"/>
      <c r="FV205" s="40"/>
      <c r="FW205" s="40"/>
      <c r="FX205" s="40"/>
      <c r="FY205" s="40"/>
      <c r="FZ205" s="40"/>
      <c r="GA205" s="40"/>
      <c r="GB205" s="40"/>
      <c r="GC205" s="40"/>
      <c r="GD205" s="40"/>
      <c r="GE205" s="40"/>
      <c r="GF205" s="40"/>
      <c r="GG205" s="40"/>
      <c r="GH205" s="40"/>
      <c r="GI205" s="40"/>
      <c r="GJ205" s="40"/>
      <c r="GK205" s="40"/>
      <c r="GL205" s="40"/>
      <c r="GM205" s="40"/>
      <c r="GN205" s="40"/>
      <c r="GO205" s="40"/>
      <c r="GP205" s="40"/>
      <c r="GQ205" s="40"/>
      <c r="GR205" s="40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  <c r="HP205" s="40"/>
      <c r="HQ205" s="40"/>
      <c r="HR205" s="40"/>
      <c r="HS205" s="40"/>
      <c r="HT205" s="40"/>
      <c r="HU205" s="40"/>
      <c r="HV205" s="40"/>
      <c r="HW205" s="40"/>
      <c r="HX205" s="40"/>
      <c r="HY205" s="40"/>
      <c r="HZ205" s="40"/>
      <c r="IA205" s="40"/>
      <c r="IB205" s="40"/>
      <c r="IC205" s="40"/>
      <c r="ID205" s="40"/>
      <c r="IE205" s="40"/>
      <c r="IF205" s="40"/>
      <c r="IG205" s="40"/>
      <c r="IH205" s="40"/>
      <c r="II205" s="40"/>
      <c r="IJ205" s="40"/>
      <c r="IK205" s="40"/>
      <c r="IL205" s="40"/>
      <c r="IM205" s="40"/>
      <c r="IN205" s="40"/>
      <c r="IO205" s="40"/>
      <c r="IP205" s="40"/>
      <c r="IQ205" s="40"/>
      <c r="IR205" s="40"/>
      <c r="IS205" s="40"/>
      <c r="IT205" s="40"/>
      <c r="IU205" s="40"/>
      <c r="IV205" s="40"/>
    </row>
    <row r="206" spans="1:256" s="43" customFormat="1" x14ac:dyDescent="0.2">
      <c r="A206" s="40"/>
      <c r="B206" s="40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  <c r="FH206" s="40"/>
      <c r="FI206" s="40"/>
      <c r="FJ206" s="40"/>
      <c r="FK206" s="40"/>
      <c r="FL206" s="40"/>
      <c r="FM206" s="40"/>
      <c r="FN206" s="40"/>
      <c r="FO206" s="40"/>
      <c r="FP206" s="40"/>
      <c r="FQ206" s="40"/>
      <c r="FR206" s="40"/>
      <c r="FS206" s="40"/>
      <c r="FT206" s="40"/>
      <c r="FU206" s="40"/>
      <c r="FV206" s="40"/>
      <c r="FW206" s="40"/>
      <c r="FX206" s="40"/>
      <c r="FY206" s="40"/>
      <c r="FZ206" s="40"/>
      <c r="GA206" s="40"/>
      <c r="GB206" s="40"/>
      <c r="GC206" s="40"/>
      <c r="GD206" s="40"/>
      <c r="GE206" s="40"/>
      <c r="GF206" s="40"/>
      <c r="GG206" s="40"/>
      <c r="GH206" s="40"/>
      <c r="GI206" s="40"/>
      <c r="GJ206" s="40"/>
      <c r="GK206" s="40"/>
      <c r="GL206" s="40"/>
      <c r="GM206" s="40"/>
      <c r="GN206" s="40"/>
      <c r="GO206" s="40"/>
      <c r="GP206" s="40"/>
      <c r="GQ206" s="40"/>
      <c r="GR206" s="40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  <c r="HP206" s="40"/>
      <c r="HQ206" s="40"/>
      <c r="HR206" s="40"/>
      <c r="HS206" s="40"/>
      <c r="HT206" s="40"/>
      <c r="HU206" s="40"/>
      <c r="HV206" s="40"/>
      <c r="HW206" s="40"/>
      <c r="HX206" s="40"/>
      <c r="HY206" s="40"/>
      <c r="HZ206" s="40"/>
      <c r="IA206" s="40"/>
      <c r="IB206" s="40"/>
      <c r="IC206" s="40"/>
      <c r="ID206" s="40"/>
      <c r="IE206" s="40"/>
      <c r="IF206" s="40"/>
      <c r="IG206" s="40"/>
      <c r="IH206" s="40"/>
      <c r="II206" s="40"/>
      <c r="IJ206" s="40"/>
      <c r="IK206" s="40"/>
      <c r="IL206" s="40"/>
      <c r="IM206" s="40"/>
      <c r="IN206" s="40"/>
      <c r="IO206" s="40"/>
      <c r="IP206" s="40"/>
      <c r="IQ206" s="40"/>
      <c r="IR206" s="40"/>
      <c r="IS206" s="40"/>
      <c r="IT206" s="40"/>
      <c r="IU206" s="40"/>
      <c r="IV206" s="40"/>
    </row>
    <row r="207" spans="1:256" s="43" customFormat="1" x14ac:dyDescent="0.2">
      <c r="A207" s="40"/>
      <c r="B207" s="40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  <c r="FH207" s="40"/>
      <c r="FI207" s="40"/>
      <c r="FJ207" s="40"/>
      <c r="FK207" s="40"/>
      <c r="FL207" s="40"/>
      <c r="FM207" s="40"/>
      <c r="FN207" s="40"/>
      <c r="FO207" s="40"/>
      <c r="FP207" s="40"/>
      <c r="FQ207" s="40"/>
      <c r="FR207" s="40"/>
      <c r="FS207" s="40"/>
      <c r="FT207" s="40"/>
      <c r="FU207" s="40"/>
      <c r="FV207" s="40"/>
      <c r="FW207" s="40"/>
      <c r="FX207" s="40"/>
      <c r="FY207" s="40"/>
      <c r="FZ207" s="40"/>
      <c r="GA207" s="40"/>
      <c r="GB207" s="40"/>
      <c r="GC207" s="40"/>
      <c r="GD207" s="40"/>
      <c r="GE207" s="40"/>
      <c r="GF207" s="40"/>
      <c r="GG207" s="40"/>
      <c r="GH207" s="40"/>
      <c r="GI207" s="40"/>
      <c r="GJ207" s="40"/>
      <c r="GK207" s="40"/>
      <c r="GL207" s="40"/>
      <c r="GM207" s="40"/>
      <c r="GN207" s="40"/>
      <c r="GO207" s="40"/>
      <c r="GP207" s="40"/>
      <c r="GQ207" s="40"/>
      <c r="GR207" s="40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  <c r="HP207" s="40"/>
      <c r="HQ207" s="40"/>
      <c r="HR207" s="40"/>
      <c r="HS207" s="40"/>
      <c r="HT207" s="40"/>
      <c r="HU207" s="40"/>
      <c r="HV207" s="40"/>
      <c r="HW207" s="40"/>
      <c r="HX207" s="40"/>
      <c r="HY207" s="40"/>
      <c r="HZ207" s="40"/>
      <c r="IA207" s="40"/>
      <c r="IB207" s="40"/>
      <c r="IC207" s="40"/>
      <c r="ID207" s="40"/>
      <c r="IE207" s="40"/>
      <c r="IF207" s="40"/>
      <c r="IG207" s="40"/>
      <c r="IH207" s="40"/>
      <c r="II207" s="40"/>
      <c r="IJ207" s="40"/>
      <c r="IK207" s="40"/>
      <c r="IL207" s="40"/>
      <c r="IM207" s="40"/>
      <c r="IN207" s="40"/>
      <c r="IO207" s="40"/>
      <c r="IP207" s="40"/>
      <c r="IQ207" s="40"/>
      <c r="IR207" s="40"/>
      <c r="IS207" s="40"/>
      <c r="IT207" s="40"/>
      <c r="IU207" s="40"/>
      <c r="IV207" s="40"/>
    </row>
    <row r="208" spans="1:256" s="43" customFormat="1" x14ac:dyDescent="0.2">
      <c r="A208" s="40"/>
      <c r="B208" s="40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 s="40"/>
      <c r="AL208" s="40"/>
      <c r="AM208" s="40"/>
      <c r="AN208" s="40"/>
      <c r="AO208" s="40"/>
      <c r="AP208" s="40"/>
      <c r="AQ208" s="40"/>
      <c r="AR208" s="40"/>
      <c r="AS208" s="40"/>
      <c r="AT208" s="40"/>
      <c r="AU208" s="40"/>
      <c r="AV208" s="40"/>
      <c r="AW208" s="40"/>
      <c r="AX208" s="40"/>
      <c r="AY208" s="40"/>
      <c r="AZ208" s="40"/>
      <c r="BA208" s="40"/>
      <c r="BB208" s="40"/>
      <c r="BC208" s="40"/>
      <c r="BD208" s="40"/>
      <c r="BE208" s="40"/>
      <c r="BF208" s="40"/>
      <c r="BG208" s="40"/>
      <c r="BH208" s="40"/>
      <c r="BI208" s="40"/>
      <c r="BJ208" s="40"/>
      <c r="BK208" s="40"/>
      <c r="BL208" s="40"/>
      <c r="BM208" s="40"/>
      <c r="BN208" s="40"/>
      <c r="BO208" s="40"/>
      <c r="BP208" s="40"/>
      <c r="BQ208" s="40"/>
      <c r="BR208" s="40"/>
      <c r="BS208" s="40"/>
      <c r="BT208" s="40"/>
      <c r="BU208" s="40"/>
      <c r="BV208" s="40"/>
      <c r="BW208" s="40"/>
      <c r="BX208" s="40"/>
      <c r="BY208" s="40"/>
      <c r="BZ208" s="40"/>
      <c r="CA208" s="40"/>
      <c r="CB208" s="40"/>
      <c r="CC208" s="40"/>
      <c r="CD208" s="40"/>
      <c r="CE208" s="40"/>
      <c r="CF208" s="40"/>
      <c r="CG208" s="40"/>
      <c r="CH208" s="40"/>
      <c r="CI208" s="40"/>
      <c r="CJ208" s="40"/>
      <c r="CK208" s="40"/>
      <c r="CL208" s="40"/>
      <c r="CM208" s="40"/>
      <c r="CN208" s="40"/>
      <c r="CO208" s="40"/>
      <c r="CP208" s="40"/>
      <c r="CQ208" s="40"/>
      <c r="CR208" s="40"/>
      <c r="CS208" s="40"/>
      <c r="CT208" s="40"/>
      <c r="CU208" s="40"/>
      <c r="CV208" s="40"/>
      <c r="CW208" s="40"/>
      <c r="CX208" s="40"/>
      <c r="CY208" s="40"/>
      <c r="CZ208" s="40"/>
      <c r="DA208" s="40"/>
      <c r="DB208" s="40"/>
      <c r="DC208" s="40"/>
      <c r="DD208" s="40"/>
      <c r="DE208" s="40"/>
      <c r="DF208" s="40"/>
      <c r="DG208" s="40"/>
      <c r="DH208" s="40"/>
      <c r="DI208" s="40"/>
      <c r="DJ208" s="40"/>
      <c r="DK208" s="40"/>
      <c r="DL208" s="40"/>
      <c r="DM208" s="40"/>
      <c r="DN208" s="40"/>
      <c r="DO208" s="40"/>
      <c r="DP208" s="40"/>
      <c r="DQ208" s="40"/>
      <c r="DR208" s="40"/>
      <c r="DS208" s="40"/>
      <c r="DT208" s="40"/>
      <c r="DU208" s="40"/>
      <c r="DV208" s="40"/>
      <c r="DW208" s="40"/>
      <c r="DX208" s="40"/>
      <c r="DY208" s="40"/>
      <c r="DZ208" s="40"/>
      <c r="EA208" s="40"/>
      <c r="EB208" s="40"/>
      <c r="EC208" s="40"/>
      <c r="ED208" s="40"/>
      <c r="EE208" s="40"/>
      <c r="EF208" s="40"/>
      <c r="EG208" s="40"/>
      <c r="EH208" s="40"/>
      <c r="EI208" s="40"/>
      <c r="EJ208" s="40"/>
      <c r="EK208" s="40"/>
      <c r="EL208" s="40"/>
      <c r="EM208" s="40"/>
      <c r="EN208" s="40"/>
      <c r="EO208" s="40"/>
      <c r="EP208" s="40"/>
      <c r="EQ208" s="40"/>
      <c r="ER208" s="40"/>
      <c r="ES208" s="40"/>
      <c r="ET208" s="40"/>
      <c r="EU208" s="40"/>
      <c r="EV208" s="40"/>
      <c r="EW208" s="40"/>
      <c r="EX208" s="40"/>
      <c r="EY208" s="40"/>
      <c r="EZ208" s="40"/>
      <c r="FA208" s="40"/>
      <c r="FB208" s="40"/>
      <c r="FC208" s="40"/>
      <c r="FD208" s="40"/>
      <c r="FE208" s="40"/>
      <c r="FF208" s="40"/>
      <c r="FG208" s="40"/>
      <c r="FH208" s="40"/>
      <c r="FI208" s="40"/>
      <c r="FJ208" s="40"/>
      <c r="FK208" s="40"/>
      <c r="FL208" s="40"/>
      <c r="FM208" s="40"/>
      <c r="FN208" s="40"/>
      <c r="FO208" s="40"/>
      <c r="FP208" s="40"/>
      <c r="FQ208" s="40"/>
      <c r="FR208" s="40"/>
      <c r="FS208" s="40"/>
      <c r="FT208" s="40"/>
      <c r="FU208" s="40"/>
      <c r="FV208" s="40"/>
      <c r="FW208" s="40"/>
      <c r="FX208" s="40"/>
      <c r="FY208" s="40"/>
      <c r="FZ208" s="40"/>
      <c r="GA208" s="40"/>
      <c r="GB208" s="40"/>
      <c r="GC208" s="40"/>
      <c r="GD208" s="40"/>
      <c r="GE208" s="40"/>
      <c r="GF208" s="40"/>
      <c r="GG208" s="40"/>
      <c r="GH208" s="40"/>
      <c r="GI208" s="40"/>
      <c r="GJ208" s="40"/>
      <c r="GK208" s="40"/>
      <c r="GL208" s="40"/>
      <c r="GM208" s="40"/>
      <c r="GN208" s="40"/>
      <c r="GO208" s="40"/>
      <c r="GP208" s="40"/>
      <c r="GQ208" s="40"/>
      <c r="GR208" s="40"/>
      <c r="GS208" s="40"/>
      <c r="GT208" s="40"/>
      <c r="GU208" s="40"/>
      <c r="GV208" s="40"/>
      <c r="GW208" s="40"/>
      <c r="GX208" s="40"/>
      <c r="GY208" s="40"/>
      <c r="GZ208" s="40"/>
      <c r="HA208" s="40"/>
      <c r="HB208" s="40"/>
      <c r="HC208" s="40"/>
      <c r="HD208" s="40"/>
      <c r="HE208" s="40"/>
      <c r="HF208" s="40"/>
      <c r="HG208" s="40"/>
      <c r="HH208" s="40"/>
      <c r="HI208" s="40"/>
      <c r="HJ208" s="40"/>
      <c r="HK208" s="40"/>
      <c r="HL208" s="40"/>
      <c r="HM208" s="40"/>
      <c r="HN208" s="40"/>
      <c r="HO208" s="40"/>
      <c r="HP208" s="40"/>
      <c r="HQ208" s="40"/>
      <c r="HR208" s="40"/>
      <c r="HS208" s="40"/>
      <c r="HT208" s="40"/>
      <c r="HU208" s="40"/>
      <c r="HV208" s="40"/>
      <c r="HW208" s="40"/>
      <c r="HX208" s="40"/>
      <c r="HY208" s="40"/>
      <c r="HZ208" s="40"/>
      <c r="IA208" s="40"/>
      <c r="IB208" s="40"/>
      <c r="IC208" s="40"/>
      <c r="ID208" s="40"/>
      <c r="IE208" s="40"/>
      <c r="IF208" s="40"/>
      <c r="IG208" s="40"/>
      <c r="IH208" s="40"/>
      <c r="II208" s="40"/>
      <c r="IJ208" s="40"/>
      <c r="IK208" s="40"/>
      <c r="IL208" s="40"/>
      <c r="IM208" s="40"/>
      <c r="IN208" s="40"/>
      <c r="IO208" s="40"/>
      <c r="IP208" s="40"/>
      <c r="IQ208" s="40"/>
      <c r="IR208" s="40"/>
      <c r="IS208" s="40"/>
      <c r="IT208" s="40"/>
      <c r="IU208" s="40"/>
      <c r="IV208" s="40"/>
    </row>
    <row r="209" spans="1:256" s="43" customFormat="1" x14ac:dyDescent="0.2">
      <c r="A209" s="40"/>
      <c r="B209" s="40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40"/>
      <c r="AG209" s="40"/>
      <c r="AH209" s="40"/>
      <c r="AI209" s="40"/>
      <c r="AJ209" s="40"/>
      <c r="AK209" s="40"/>
      <c r="AL209" s="40"/>
      <c r="AM209" s="40"/>
      <c r="AN209" s="40"/>
      <c r="AO209" s="40"/>
      <c r="AP209" s="40"/>
      <c r="AQ209" s="40"/>
      <c r="AR209" s="40"/>
      <c r="AS209" s="40"/>
      <c r="AT209" s="40"/>
      <c r="AU209" s="40"/>
      <c r="AV209" s="40"/>
      <c r="AW209" s="40"/>
      <c r="AX209" s="40"/>
      <c r="AY209" s="40"/>
      <c r="AZ209" s="40"/>
      <c r="BA209" s="40"/>
      <c r="BB209" s="40"/>
      <c r="BC209" s="40"/>
      <c r="BD209" s="40"/>
      <c r="BE209" s="40"/>
      <c r="BF209" s="40"/>
      <c r="BG209" s="40"/>
      <c r="BH209" s="40"/>
      <c r="BI209" s="40"/>
      <c r="BJ209" s="40"/>
      <c r="BK209" s="40"/>
      <c r="BL209" s="40"/>
      <c r="BM209" s="40"/>
      <c r="BN209" s="40"/>
      <c r="BO209" s="40"/>
      <c r="BP209" s="40"/>
      <c r="BQ209" s="40"/>
      <c r="BR209" s="40"/>
      <c r="BS209" s="40"/>
      <c r="BT209" s="40"/>
      <c r="BU209" s="40"/>
      <c r="BV209" s="40"/>
      <c r="BW209" s="40"/>
      <c r="BX209" s="40"/>
      <c r="BY209" s="40"/>
      <c r="BZ209" s="40"/>
      <c r="CA209" s="40"/>
      <c r="CB209" s="40"/>
      <c r="CC209" s="40"/>
      <c r="CD209" s="40"/>
      <c r="CE209" s="40"/>
      <c r="CF209" s="40"/>
      <c r="CG209" s="40"/>
      <c r="CH209" s="40"/>
      <c r="CI209" s="40"/>
      <c r="CJ209" s="40"/>
      <c r="CK209" s="40"/>
      <c r="CL209" s="40"/>
      <c r="CM209" s="40"/>
      <c r="CN209" s="40"/>
      <c r="CO209" s="40"/>
      <c r="CP209" s="40"/>
      <c r="CQ209" s="40"/>
      <c r="CR209" s="40"/>
      <c r="CS209" s="40"/>
      <c r="CT209" s="40"/>
      <c r="CU209" s="40"/>
      <c r="CV209" s="40"/>
      <c r="CW209" s="40"/>
      <c r="CX209" s="40"/>
      <c r="CY209" s="40"/>
      <c r="CZ209" s="40"/>
      <c r="DA209" s="40"/>
      <c r="DB209" s="40"/>
      <c r="DC209" s="40"/>
      <c r="DD209" s="40"/>
      <c r="DE209" s="40"/>
      <c r="DF209" s="40"/>
      <c r="DG209" s="40"/>
      <c r="DH209" s="40"/>
      <c r="DI209" s="40"/>
      <c r="DJ209" s="40"/>
      <c r="DK209" s="40"/>
      <c r="DL209" s="40"/>
      <c r="DM209" s="40"/>
      <c r="DN209" s="40"/>
      <c r="DO209" s="40"/>
      <c r="DP209" s="40"/>
      <c r="DQ209" s="40"/>
      <c r="DR209" s="40"/>
      <c r="DS209" s="40"/>
      <c r="DT209" s="40"/>
      <c r="DU209" s="40"/>
      <c r="DV209" s="40"/>
      <c r="DW209" s="40"/>
      <c r="DX209" s="40"/>
      <c r="DY209" s="40"/>
      <c r="DZ209" s="40"/>
      <c r="EA209" s="40"/>
      <c r="EB209" s="40"/>
      <c r="EC209" s="40"/>
      <c r="ED209" s="40"/>
      <c r="EE209" s="40"/>
      <c r="EF209" s="40"/>
      <c r="EG209" s="40"/>
      <c r="EH209" s="40"/>
      <c r="EI209" s="40"/>
      <c r="EJ209" s="40"/>
      <c r="EK209" s="40"/>
      <c r="EL209" s="40"/>
      <c r="EM209" s="40"/>
      <c r="EN209" s="40"/>
      <c r="EO209" s="40"/>
      <c r="EP209" s="40"/>
      <c r="EQ209" s="40"/>
      <c r="ER209" s="40"/>
      <c r="ES209" s="40"/>
      <c r="ET209" s="40"/>
      <c r="EU209" s="40"/>
      <c r="EV209" s="40"/>
      <c r="EW209" s="40"/>
      <c r="EX209" s="40"/>
      <c r="EY209" s="40"/>
      <c r="EZ209" s="40"/>
      <c r="FA209" s="40"/>
      <c r="FB209" s="40"/>
      <c r="FC209" s="40"/>
      <c r="FD209" s="40"/>
      <c r="FE209" s="40"/>
      <c r="FF209" s="40"/>
      <c r="FG209" s="40"/>
      <c r="FH209" s="40"/>
      <c r="FI209" s="40"/>
      <c r="FJ209" s="40"/>
      <c r="FK209" s="40"/>
      <c r="FL209" s="40"/>
      <c r="FM209" s="40"/>
      <c r="FN209" s="40"/>
      <c r="FO209" s="40"/>
      <c r="FP209" s="40"/>
      <c r="FQ209" s="40"/>
      <c r="FR209" s="40"/>
      <c r="FS209" s="40"/>
      <c r="FT209" s="40"/>
      <c r="FU209" s="40"/>
      <c r="FV209" s="40"/>
      <c r="FW209" s="40"/>
      <c r="FX209" s="40"/>
      <c r="FY209" s="40"/>
      <c r="FZ209" s="40"/>
      <c r="GA209" s="40"/>
      <c r="GB209" s="40"/>
      <c r="GC209" s="40"/>
      <c r="GD209" s="40"/>
      <c r="GE209" s="40"/>
      <c r="GF209" s="40"/>
      <c r="GG209" s="40"/>
      <c r="GH209" s="40"/>
      <c r="GI209" s="40"/>
      <c r="GJ209" s="40"/>
      <c r="GK209" s="40"/>
      <c r="GL209" s="40"/>
      <c r="GM209" s="40"/>
      <c r="GN209" s="40"/>
      <c r="GO209" s="40"/>
      <c r="GP209" s="40"/>
      <c r="GQ209" s="40"/>
      <c r="GR209" s="40"/>
      <c r="GS209" s="40"/>
      <c r="GT209" s="40"/>
      <c r="GU209" s="40"/>
      <c r="GV209" s="40"/>
      <c r="GW209" s="40"/>
      <c r="GX209" s="40"/>
      <c r="GY209" s="40"/>
      <c r="GZ209" s="40"/>
      <c r="HA209" s="40"/>
      <c r="HB209" s="40"/>
      <c r="HC209" s="40"/>
      <c r="HD209" s="40"/>
      <c r="HE209" s="40"/>
      <c r="HF209" s="40"/>
      <c r="HG209" s="40"/>
      <c r="HH209" s="40"/>
      <c r="HI209" s="40"/>
      <c r="HJ209" s="40"/>
      <c r="HK209" s="40"/>
      <c r="HL209" s="40"/>
      <c r="HM209" s="40"/>
      <c r="HN209" s="40"/>
      <c r="HO209" s="40"/>
      <c r="HP209" s="40"/>
      <c r="HQ209" s="40"/>
      <c r="HR209" s="40"/>
      <c r="HS209" s="40"/>
      <c r="HT209" s="40"/>
      <c r="HU209" s="40"/>
      <c r="HV209" s="40"/>
      <c r="HW209" s="40"/>
      <c r="HX209" s="40"/>
      <c r="HY209" s="40"/>
      <c r="HZ209" s="40"/>
      <c r="IA209" s="40"/>
      <c r="IB209" s="40"/>
      <c r="IC209" s="40"/>
      <c r="ID209" s="40"/>
      <c r="IE209" s="40"/>
      <c r="IF209" s="40"/>
      <c r="IG209" s="40"/>
      <c r="IH209" s="40"/>
      <c r="II209" s="40"/>
      <c r="IJ209" s="40"/>
      <c r="IK209" s="40"/>
      <c r="IL209" s="40"/>
      <c r="IM209" s="40"/>
      <c r="IN209" s="40"/>
      <c r="IO209" s="40"/>
      <c r="IP209" s="40"/>
      <c r="IQ209" s="40"/>
      <c r="IR209" s="40"/>
      <c r="IS209" s="40"/>
      <c r="IT209" s="40"/>
      <c r="IU209" s="40"/>
      <c r="IV209" s="40"/>
    </row>
    <row r="210" spans="1:256" s="43" customFormat="1" x14ac:dyDescent="0.2">
      <c r="A210" s="40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F210" s="40"/>
      <c r="AG210" s="40"/>
      <c r="AH210" s="40"/>
      <c r="AI210" s="40"/>
      <c r="AJ210" s="40"/>
      <c r="AK210" s="40"/>
      <c r="AL210" s="40"/>
      <c r="AM210" s="40"/>
      <c r="AN210" s="40"/>
      <c r="AO210" s="40"/>
      <c r="AP210" s="40"/>
      <c r="AQ210" s="40"/>
      <c r="AR210" s="40"/>
      <c r="AS210" s="40"/>
      <c r="AT210" s="40"/>
      <c r="AU210" s="40"/>
      <c r="AV210" s="40"/>
      <c r="AW210" s="40"/>
      <c r="AX210" s="40"/>
      <c r="AY210" s="40"/>
      <c r="AZ210" s="40"/>
      <c r="BA210" s="40"/>
      <c r="BB210" s="40"/>
      <c r="BC210" s="40"/>
      <c r="BD210" s="40"/>
      <c r="BE210" s="40"/>
      <c r="BF210" s="40"/>
      <c r="BG210" s="40"/>
      <c r="BH210" s="40"/>
      <c r="BI210" s="40"/>
      <c r="BJ210" s="40"/>
      <c r="BK210" s="40"/>
      <c r="BL210" s="40"/>
      <c r="BM210" s="40"/>
      <c r="BN210" s="40"/>
      <c r="BO210" s="40"/>
      <c r="BP210" s="40"/>
      <c r="BQ210" s="40"/>
      <c r="BR210" s="40"/>
      <c r="BS210" s="40"/>
      <c r="BT210" s="40"/>
      <c r="BU210" s="40"/>
      <c r="BV210" s="40"/>
      <c r="BW210" s="40"/>
      <c r="BX210" s="40"/>
      <c r="BY210" s="40"/>
      <c r="BZ210" s="40"/>
      <c r="CA210" s="40"/>
      <c r="CB210" s="40"/>
      <c r="CC210" s="40"/>
      <c r="CD210" s="40"/>
      <c r="CE210" s="40"/>
      <c r="CF210" s="40"/>
      <c r="CG210" s="40"/>
      <c r="CH210" s="40"/>
      <c r="CI210" s="40"/>
      <c r="CJ210" s="40"/>
      <c r="CK210" s="40"/>
      <c r="CL210" s="40"/>
      <c r="CM210" s="40"/>
      <c r="CN210" s="40"/>
      <c r="CO210" s="40"/>
      <c r="CP210" s="40"/>
      <c r="CQ210" s="40"/>
      <c r="CR210" s="40"/>
      <c r="CS210" s="40"/>
      <c r="CT210" s="40"/>
      <c r="CU210" s="40"/>
      <c r="CV210" s="40"/>
      <c r="CW210" s="40"/>
      <c r="CX210" s="40"/>
      <c r="CY210" s="40"/>
      <c r="CZ210" s="40"/>
      <c r="DA210" s="40"/>
      <c r="DB210" s="40"/>
      <c r="DC210" s="40"/>
      <c r="DD210" s="40"/>
      <c r="DE210" s="40"/>
      <c r="DF210" s="40"/>
      <c r="DG210" s="40"/>
      <c r="DH210" s="40"/>
      <c r="DI210" s="40"/>
      <c r="DJ210" s="40"/>
      <c r="DK210" s="40"/>
      <c r="DL210" s="40"/>
      <c r="DM210" s="40"/>
      <c r="DN210" s="40"/>
      <c r="DO210" s="40"/>
      <c r="DP210" s="40"/>
      <c r="DQ210" s="40"/>
      <c r="DR210" s="40"/>
      <c r="DS210" s="40"/>
      <c r="DT210" s="40"/>
      <c r="DU210" s="40"/>
      <c r="DV210" s="40"/>
      <c r="DW210" s="40"/>
      <c r="DX210" s="40"/>
      <c r="DY210" s="40"/>
      <c r="DZ210" s="40"/>
      <c r="EA210" s="40"/>
      <c r="EB210" s="40"/>
      <c r="EC210" s="40"/>
      <c r="ED210" s="40"/>
      <c r="EE210" s="40"/>
      <c r="EF210" s="40"/>
      <c r="EG210" s="40"/>
      <c r="EH210" s="40"/>
      <c r="EI210" s="40"/>
      <c r="EJ210" s="40"/>
      <c r="EK210" s="40"/>
      <c r="EL210" s="40"/>
      <c r="EM210" s="40"/>
      <c r="EN210" s="40"/>
      <c r="EO210" s="40"/>
      <c r="EP210" s="40"/>
      <c r="EQ210" s="40"/>
      <c r="ER210" s="40"/>
      <c r="ES210" s="40"/>
      <c r="ET210" s="40"/>
      <c r="EU210" s="40"/>
      <c r="EV210" s="40"/>
      <c r="EW210" s="40"/>
      <c r="EX210" s="40"/>
      <c r="EY210" s="40"/>
      <c r="EZ210" s="40"/>
      <c r="FA210" s="40"/>
      <c r="FB210" s="40"/>
      <c r="FC210" s="40"/>
      <c r="FD210" s="40"/>
      <c r="FE210" s="40"/>
      <c r="FF210" s="40"/>
      <c r="FG210" s="40"/>
      <c r="FH210" s="40"/>
      <c r="FI210" s="40"/>
      <c r="FJ210" s="40"/>
      <c r="FK210" s="40"/>
      <c r="FL210" s="40"/>
      <c r="FM210" s="40"/>
      <c r="FN210" s="40"/>
      <c r="FO210" s="40"/>
      <c r="FP210" s="40"/>
      <c r="FQ210" s="40"/>
      <c r="FR210" s="40"/>
      <c r="FS210" s="40"/>
      <c r="FT210" s="40"/>
      <c r="FU210" s="40"/>
      <c r="FV210" s="40"/>
      <c r="FW210" s="40"/>
      <c r="FX210" s="40"/>
      <c r="FY210" s="40"/>
      <c r="FZ210" s="40"/>
      <c r="GA210" s="40"/>
      <c r="GB210" s="40"/>
      <c r="GC210" s="40"/>
      <c r="GD210" s="40"/>
      <c r="GE210" s="40"/>
      <c r="GF210" s="40"/>
      <c r="GG210" s="40"/>
      <c r="GH210" s="40"/>
      <c r="GI210" s="40"/>
      <c r="GJ210" s="40"/>
      <c r="GK210" s="40"/>
      <c r="GL210" s="40"/>
      <c r="GM210" s="40"/>
      <c r="GN210" s="40"/>
      <c r="GO210" s="40"/>
      <c r="GP210" s="40"/>
      <c r="GQ210" s="40"/>
      <c r="GR210" s="40"/>
      <c r="GS210" s="40"/>
      <c r="GT210" s="40"/>
      <c r="GU210" s="40"/>
      <c r="GV210" s="40"/>
      <c r="GW210" s="40"/>
      <c r="GX210" s="40"/>
      <c r="GY210" s="40"/>
      <c r="GZ210" s="40"/>
      <c r="HA210" s="40"/>
      <c r="HB210" s="40"/>
      <c r="HC210" s="40"/>
      <c r="HD210" s="40"/>
      <c r="HE210" s="40"/>
      <c r="HF210" s="40"/>
      <c r="HG210" s="40"/>
      <c r="HH210" s="40"/>
      <c r="HI210" s="40"/>
      <c r="HJ210" s="40"/>
      <c r="HK210" s="40"/>
      <c r="HL210" s="40"/>
      <c r="HM210" s="40"/>
      <c r="HN210" s="40"/>
      <c r="HO210" s="40"/>
      <c r="HP210" s="40"/>
      <c r="HQ210" s="40"/>
      <c r="HR210" s="40"/>
      <c r="HS210" s="40"/>
      <c r="HT210" s="40"/>
      <c r="HU210" s="40"/>
      <c r="HV210" s="40"/>
      <c r="HW210" s="40"/>
      <c r="HX210" s="40"/>
      <c r="HY210" s="40"/>
      <c r="HZ210" s="40"/>
      <c r="IA210" s="40"/>
      <c r="IB210" s="40"/>
      <c r="IC210" s="40"/>
      <c r="ID210" s="40"/>
      <c r="IE210" s="40"/>
      <c r="IF210" s="40"/>
      <c r="IG210" s="40"/>
      <c r="IH210" s="40"/>
      <c r="II210" s="40"/>
      <c r="IJ210" s="40"/>
      <c r="IK210" s="40"/>
      <c r="IL210" s="40"/>
      <c r="IM210" s="40"/>
      <c r="IN210" s="40"/>
      <c r="IO210" s="40"/>
      <c r="IP210" s="40"/>
      <c r="IQ210" s="40"/>
      <c r="IR210" s="40"/>
      <c r="IS210" s="40"/>
      <c r="IT210" s="40"/>
      <c r="IU210" s="40"/>
      <c r="IV210" s="40"/>
    </row>
    <row r="211" spans="1:256" s="43" customFormat="1" x14ac:dyDescent="0.2">
      <c r="A211" s="40"/>
      <c r="B211" s="40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F211" s="40"/>
      <c r="AG211" s="40"/>
      <c r="AH211" s="40"/>
      <c r="AI211" s="40"/>
      <c r="AJ211" s="40"/>
      <c r="AK211" s="40"/>
      <c r="AL211" s="40"/>
      <c r="AM211" s="40"/>
      <c r="AN211" s="40"/>
      <c r="AO211" s="40"/>
      <c r="AP211" s="40"/>
      <c r="AQ211" s="40"/>
      <c r="AR211" s="40"/>
      <c r="AS211" s="40"/>
      <c r="AT211" s="40"/>
      <c r="AU211" s="40"/>
      <c r="AV211" s="40"/>
      <c r="AW211" s="40"/>
      <c r="AX211" s="40"/>
      <c r="AY211" s="40"/>
      <c r="AZ211" s="40"/>
      <c r="BA211" s="40"/>
      <c r="BB211" s="40"/>
      <c r="BC211" s="40"/>
      <c r="BD211" s="40"/>
      <c r="BE211" s="40"/>
      <c r="BF211" s="40"/>
      <c r="BG211" s="40"/>
      <c r="BH211" s="40"/>
      <c r="BI211" s="40"/>
      <c r="BJ211" s="40"/>
      <c r="BK211" s="40"/>
      <c r="BL211" s="40"/>
      <c r="BM211" s="40"/>
      <c r="BN211" s="40"/>
      <c r="BO211" s="40"/>
      <c r="BP211" s="40"/>
      <c r="BQ211" s="40"/>
      <c r="BR211" s="40"/>
      <c r="BS211" s="40"/>
      <c r="BT211" s="40"/>
      <c r="BU211" s="40"/>
      <c r="BV211" s="40"/>
      <c r="BW211" s="40"/>
      <c r="BX211" s="40"/>
      <c r="BY211" s="40"/>
      <c r="BZ211" s="40"/>
      <c r="CA211" s="40"/>
      <c r="CB211" s="40"/>
      <c r="CC211" s="40"/>
      <c r="CD211" s="40"/>
      <c r="CE211" s="40"/>
      <c r="CF211" s="40"/>
      <c r="CG211" s="40"/>
      <c r="CH211" s="40"/>
      <c r="CI211" s="40"/>
      <c r="CJ211" s="40"/>
      <c r="CK211" s="40"/>
      <c r="CL211" s="40"/>
      <c r="CM211" s="40"/>
      <c r="CN211" s="40"/>
      <c r="CO211" s="40"/>
      <c r="CP211" s="40"/>
      <c r="CQ211" s="40"/>
      <c r="CR211" s="40"/>
      <c r="CS211" s="40"/>
      <c r="CT211" s="40"/>
      <c r="CU211" s="40"/>
      <c r="CV211" s="40"/>
      <c r="CW211" s="40"/>
      <c r="CX211" s="40"/>
      <c r="CY211" s="40"/>
      <c r="CZ211" s="40"/>
      <c r="DA211" s="40"/>
      <c r="DB211" s="40"/>
      <c r="DC211" s="40"/>
      <c r="DD211" s="40"/>
      <c r="DE211" s="40"/>
      <c r="DF211" s="40"/>
      <c r="DG211" s="40"/>
      <c r="DH211" s="40"/>
      <c r="DI211" s="40"/>
      <c r="DJ211" s="40"/>
      <c r="DK211" s="40"/>
      <c r="DL211" s="40"/>
      <c r="DM211" s="40"/>
      <c r="DN211" s="40"/>
      <c r="DO211" s="40"/>
      <c r="DP211" s="40"/>
      <c r="DQ211" s="40"/>
      <c r="DR211" s="40"/>
      <c r="DS211" s="40"/>
      <c r="DT211" s="40"/>
      <c r="DU211" s="40"/>
      <c r="DV211" s="40"/>
      <c r="DW211" s="40"/>
      <c r="DX211" s="40"/>
      <c r="DY211" s="40"/>
      <c r="DZ211" s="40"/>
      <c r="EA211" s="40"/>
      <c r="EB211" s="40"/>
      <c r="EC211" s="40"/>
      <c r="ED211" s="40"/>
      <c r="EE211" s="40"/>
      <c r="EF211" s="40"/>
      <c r="EG211" s="40"/>
      <c r="EH211" s="40"/>
      <c r="EI211" s="40"/>
      <c r="EJ211" s="40"/>
      <c r="EK211" s="40"/>
      <c r="EL211" s="40"/>
      <c r="EM211" s="40"/>
      <c r="EN211" s="40"/>
      <c r="EO211" s="40"/>
      <c r="EP211" s="40"/>
      <c r="EQ211" s="40"/>
      <c r="ER211" s="40"/>
      <c r="ES211" s="40"/>
      <c r="ET211" s="40"/>
      <c r="EU211" s="40"/>
      <c r="EV211" s="40"/>
      <c r="EW211" s="40"/>
      <c r="EX211" s="40"/>
      <c r="EY211" s="40"/>
      <c r="EZ211" s="40"/>
      <c r="FA211" s="40"/>
      <c r="FB211" s="40"/>
      <c r="FC211" s="40"/>
      <c r="FD211" s="40"/>
      <c r="FE211" s="40"/>
      <c r="FF211" s="40"/>
      <c r="FG211" s="40"/>
      <c r="FH211" s="40"/>
      <c r="FI211" s="40"/>
      <c r="FJ211" s="40"/>
      <c r="FK211" s="40"/>
      <c r="FL211" s="40"/>
      <c r="FM211" s="40"/>
      <c r="FN211" s="40"/>
      <c r="FO211" s="40"/>
      <c r="FP211" s="40"/>
      <c r="FQ211" s="40"/>
      <c r="FR211" s="40"/>
      <c r="FS211" s="40"/>
      <c r="FT211" s="40"/>
      <c r="FU211" s="40"/>
      <c r="FV211" s="40"/>
      <c r="FW211" s="40"/>
      <c r="FX211" s="40"/>
      <c r="FY211" s="40"/>
      <c r="FZ211" s="40"/>
      <c r="GA211" s="40"/>
      <c r="GB211" s="40"/>
      <c r="GC211" s="40"/>
      <c r="GD211" s="40"/>
      <c r="GE211" s="40"/>
      <c r="GF211" s="40"/>
      <c r="GG211" s="40"/>
      <c r="GH211" s="40"/>
      <c r="GI211" s="40"/>
      <c r="GJ211" s="40"/>
      <c r="GK211" s="40"/>
      <c r="GL211" s="40"/>
      <c r="GM211" s="40"/>
      <c r="GN211" s="40"/>
      <c r="GO211" s="40"/>
      <c r="GP211" s="40"/>
      <c r="GQ211" s="40"/>
      <c r="GR211" s="40"/>
      <c r="GS211" s="40"/>
      <c r="GT211" s="40"/>
      <c r="GU211" s="40"/>
      <c r="GV211" s="40"/>
      <c r="GW211" s="40"/>
      <c r="GX211" s="40"/>
      <c r="GY211" s="40"/>
      <c r="GZ211" s="40"/>
      <c r="HA211" s="40"/>
      <c r="HB211" s="40"/>
      <c r="HC211" s="40"/>
      <c r="HD211" s="40"/>
      <c r="HE211" s="40"/>
      <c r="HF211" s="40"/>
      <c r="HG211" s="40"/>
      <c r="HH211" s="40"/>
      <c r="HI211" s="40"/>
      <c r="HJ211" s="40"/>
      <c r="HK211" s="40"/>
      <c r="HL211" s="40"/>
      <c r="HM211" s="40"/>
      <c r="HN211" s="40"/>
      <c r="HO211" s="40"/>
      <c r="HP211" s="40"/>
      <c r="HQ211" s="40"/>
      <c r="HR211" s="40"/>
      <c r="HS211" s="40"/>
      <c r="HT211" s="40"/>
      <c r="HU211" s="40"/>
      <c r="HV211" s="40"/>
      <c r="HW211" s="40"/>
      <c r="HX211" s="40"/>
      <c r="HY211" s="40"/>
      <c r="HZ211" s="40"/>
      <c r="IA211" s="40"/>
      <c r="IB211" s="40"/>
      <c r="IC211" s="40"/>
      <c r="ID211" s="40"/>
      <c r="IE211" s="40"/>
      <c r="IF211" s="40"/>
      <c r="IG211" s="40"/>
      <c r="IH211" s="40"/>
      <c r="II211" s="40"/>
      <c r="IJ211" s="40"/>
      <c r="IK211" s="40"/>
      <c r="IL211" s="40"/>
      <c r="IM211" s="40"/>
      <c r="IN211" s="40"/>
      <c r="IO211" s="40"/>
      <c r="IP211" s="40"/>
      <c r="IQ211" s="40"/>
      <c r="IR211" s="40"/>
      <c r="IS211" s="40"/>
      <c r="IT211" s="40"/>
      <c r="IU211" s="40"/>
      <c r="IV211" s="40"/>
    </row>
    <row r="212" spans="1:256" s="43" customFormat="1" x14ac:dyDescent="0.2">
      <c r="A212" s="40"/>
      <c r="B212" s="40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F212" s="40"/>
      <c r="AG212" s="40"/>
      <c r="AH212" s="40"/>
      <c r="AI212" s="40"/>
      <c r="AJ212" s="40"/>
      <c r="AK212" s="40"/>
      <c r="AL212" s="40"/>
      <c r="AM212" s="40"/>
      <c r="AN212" s="40"/>
      <c r="AO212" s="40"/>
      <c r="AP212" s="40"/>
      <c r="AQ212" s="40"/>
      <c r="AR212" s="40"/>
      <c r="AS212" s="40"/>
      <c r="AT212" s="40"/>
      <c r="AU212" s="40"/>
      <c r="AV212" s="40"/>
      <c r="AW212" s="40"/>
      <c r="AX212" s="40"/>
      <c r="AY212" s="40"/>
      <c r="AZ212" s="40"/>
      <c r="BA212" s="40"/>
      <c r="BB212" s="40"/>
      <c r="BC212" s="40"/>
      <c r="BD212" s="40"/>
      <c r="BE212" s="40"/>
      <c r="BF212" s="40"/>
      <c r="BG212" s="40"/>
      <c r="BH212" s="40"/>
      <c r="BI212" s="40"/>
      <c r="BJ212" s="40"/>
      <c r="BK212" s="40"/>
      <c r="BL212" s="40"/>
      <c r="BM212" s="40"/>
      <c r="BN212" s="40"/>
      <c r="BO212" s="40"/>
      <c r="BP212" s="40"/>
      <c r="BQ212" s="40"/>
      <c r="BR212" s="40"/>
      <c r="BS212" s="40"/>
      <c r="BT212" s="40"/>
      <c r="BU212" s="40"/>
      <c r="BV212" s="40"/>
      <c r="BW212" s="40"/>
      <c r="BX212" s="40"/>
      <c r="BY212" s="40"/>
      <c r="BZ212" s="40"/>
      <c r="CA212" s="40"/>
      <c r="CB212" s="40"/>
      <c r="CC212" s="40"/>
      <c r="CD212" s="40"/>
      <c r="CE212" s="40"/>
      <c r="CF212" s="40"/>
      <c r="CG212" s="40"/>
      <c r="CH212" s="40"/>
      <c r="CI212" s="40"/>
      <c r="CJ212" s="40"/>
      <c r="CK212" s="40"/>
      <c r="CL212" s="40"/>
      <c r="CM212" s="40"/>
      <c r="CN212" s="40"/>
      <c r="CO212" s="40"/>
      <c r="CP212" s="40"/>
      <c r="CQ212" s="40"/>
      <c r="CR212" s="40"/>
      <c r="CS212" s="40"/>
      <c r="CT212" s="40"/>
      <c r="CU212" s="40"/>
      <c r="CV212" s="40"/>
      <c r="CW212" s="40"/>
      <c r="CX212" s="40"/>
      <c r="CY212" s="40"/>
      <c r="CZ212" s="40"/>
      <c r="DA212" s="40"/>
      <c r="DB212" s="40"/>
      <c r="DC212" s="40"/>
      <c r="DD212" s="40"/>
      <c r="DE212" s="40"/>
      <c r="DF212" s="40"/>
      <c r="DG212" s="40"/>
      <c r="DH212" s="40"/>
      <c r="DI212" s="40"/>
      <c r="DJ212" s="40"/>
      <c r="DK212" s="40"/>
      <c r="DL212" s="40"/>
      <c r="DM212" s="40"/>
      <c r="DN212" s="40"/>
      <c r="DO212" s="40"/>
      <c r="DP212" s="40"/>
      <c r="DQ212" s="40"/>
      <c r="DR212" s="40"/>
      <c r="DS212" s="40"/>
      <c r="DT212" s="40"/>
      <c r="DU212" s="40"/>
      <c r="DV212" s="40"/>
      <c r="DW212" s="40"/>
      <c r="DX212" s="40"/>
      <c r="DY212" s="40"/>
      <c r="DZ212" s="40"/>
      <c r="EA212" s="40"/>
      <c r="EB212" s="40"/>
      <c r="EC212" s="40"/>
      <c r="ED212" s="40"/>
      <c r="EE212" s="40"/>
      <c r="EF212" s="40"/>
      <c r="EG212" s="40"/>
      <c r="EH212" s="40"/>
      <c r="EI212" s="40"/>
      <c r="EJ212" s="40"/>
      <c r="EK212" s="40"/>
      <c r="EL212" s="40"/>
      <c r="EM212" s="40"/>
      <c r="EN212" s="40"/>
      <c r="EO212" s="40"/>
      <c r="EP212" s="40"/>
      <c r="EQ212" s="40"/>
      <c r="ER212" s="40"/>
      <c r="ES212" s="40"/>
      <c r="ET212" s="40"/>
      <c r="EU212" s="40"/>
      <c r="EV212" s="40"/>
      <c r="EW212" s="40"/>
      <c r="EX212" s="40"/>
      <c r="EY212" s="40"/>
      <c r="EZ212" s="40"/>
      <c r="FA212" s="40"/>
      <c r="FB212" s="40"/>
      <c r="FC212" s="40"/>
      <c r="FD212" s="40"/>
      <c r="FE212" s="40"/>
      <c r="FF212" s="40"/>
      <c r="FG212" s="40"/>
      <c r="FH212" s="40"/>
      <c r="FI212" s="40"/>
      <c r="FJ212" s="40"/>
      <c r="FK212" s="40"/>
      <c r="FL212" s="40"/>
      <c r="FM212" s="40"/>
      <c r="FN212" s="40"/>
      <c r="FO212" s="40"/>
      <c r="FP212" s="40"/>
      <c r="FQ212" s="40"/>
      <c r="FR212" s="40"/>
      <c r="FS212" s="40"/>
      <c r="FT212" s="40"/>
      <c r="FU212" s="40"/>
      <c r="FV212" s="40"/>
      <c r="FW212" s="40"/>
      <c r="FX212" s="40"/>
      <c r="FY212" s="40"/>
      <c r="FZ212" s="40"/>
      <c r="GA212" s="40"/>
      <c r="GB212" s="40"/>
      <c r="GC212" s="40"/>
      <c r="GD212" s="40"/>
      <c r="GE212" s="40"/>
      <c r="GF212" s="40"/>
      <c r="GG212" s="40"/>
      <c r="GH212" s="40"/>
      <c r="GI212" s="40"/>
      <c r="GJ212" s="40"/>
      <c r="GK212" s="40"/>
      <c r="GL212" s="40"/>
      <c r="GM212" s="40"/>
      <c r="GN212" s="40"/>
      <c r="GO212" s="40"/>
      <c r="GP212" s="40"/>
      <c r="GQ212" s="40"/>
      <c r="GR212" s="40"/>
      <c r="GS212" s="40"/>
      <c r="GT212" s="40"/>
      <c r="GU212" s="40"/>
      <c r="GV212" s="40"/>
      <c r="GW212" s="40"/>
      <c r="GX212" s="40"/>
      <c r="GY212" s="40"/>
      <c r="GZ212" s="40"/>
      <c r="HA212" s="40"/>
      <c r="HB212" s="40"/>
      <c r="HC212" s="40"/>
      <c r="HD212" s="40"/>
      <c r="HE212" s="40"/>
      <c r="HF212" s="40"/>
      <c r="HG212" s="40"/>
      <c r="HH212" s="40"/>
      <c r="HI212" s="40"/>
      <c r="HJ212" s="40"/>
      <c r="HK212" s="40"/>
      <c r="HL212" s="40"/>
      <c r="HM212" s="40"/>
      <c r="HN212" s="40"/>
      <c r="HO212" s="40"/>
      <c r="HP212" s="40"/>
      <c r="HQ212" s="40"/>
      <c r="HR212" s="40"/>
      <c r="HS212" s="40"/>
      <c r="HT212" s="40"/>
      <c r="HU212" s="40"/>
      <c r="HV212" s="40"/>
      <c r="HW212" s="40"/>
      <c r="HX212" s="40"/>
      <c r="HY212" s="40"/>
      <c r="HZ212" s="40"/>
      <c r="IA212" s="40"/>
      <c r="IB212" s="40"/>
      <c r="IC212" s="40"/>
      <c r="ID212" s="40"/>
      <c r="IE212" s="40"/>
      <c r="IF212" s="40"/>
      <c r="IG212" s="40"/>
      <c r="IH212" s="40"/>
      <c r="II212" s="40"/>
      <c r="IJ212" s="40"/>
      <c r="IK212" s="40"/>
      <c r="IL212" s="40"/>
      <c r="IM212" s="40"/>
      <c r="IN212" s="40"/>
      <c r="IO212" s="40"/>
      <c r="IP212" s="40"/>
      <c r="IQ212" s="40"/>
      <c r="IR212" s="40"/>
      <c r="IS212" s="40"/>
      <c r="IT212" s="40"/>
      <c r="IU212" s="40"/>
      <c r="IV212" s="40"/>
    </row>
    <row r="213" spans="1:256" s="43" customFormat="1" x14ac:dyDescent="0.2">
      <c r="A213" s="40"/>
      <c r="B213" s="40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F213" s="40"/>
      <c r="AG213" s="40"/>
      <c r="AH213" s="40"/>
      <c r="AI213" s="40"/>
      <c r="AJ213" s="40"/>
      <c r="AK213" s="40"/>
      <c r="AL213" s="40"/>
      <c r="AM213" s="40"/>
      <c r="AN213" s="40"/>
      <c r="AO213" s="40"/>
      <c r="AP213" s="40"/>
      <c r="AQ213" s="40"/>
      <c r="AR213" s="40"/>
      <c r="AS213" s="40"/>
      <c r="AT213" s="40"/>
      <c r="AU213" s="40"/>
      <c r="AV213" s="40"/>
      <c r="AW213" s="40"/>
      <c r="AX213" s="40"/>
      <c r="AY213" s="40"/>
      <c r="AZ213" s="40"/>
      <c r="BA213" s="40"/>
      <c r="BB213" s="40"/>
      <c r="BC213" s="40"/>
      <c r="BD213" s="40"/>
      <c r="BE213" s="40"/>
      <c r="BF213" s="40"/>
      <c r="BG213" s="40"/>
      <c r="BH213" s="40"/>
      <c r="BI213" s="40"/>
      <c r="BJ213" s="40"/>
      <c r="BK213" s="40"/>
      <c r="BL213" s="40"/>
      <c r="BM213" s="40"/>
      <c r="BN213" s="40"/>
      <c r="BO213" s="40"/>
      <c r="BP213" s="40"/>
      <c r="BQ213" s="40"/>
      <c r="BR213" s="40"/>
      <c r="BS213" s="40"/>
      <c r="BT213" s="40"/>
      <c r="BU213" s="40"/>
      <c r="BV213" s="40"/>
      <c r="BW213" s="40"/>
      <c r="BX213" s="40"/>
      <c r="BY213" s="40"/>
      <c r="BZ213" s="40"/>
      <c r="CA213" s="40"/>
      <c r="CB213" s="40"/>
      <c r="CC213" s="40"/>
      <c r="CD213" s="40"/>
      <c r="CE213" s="40"/>
      <c r="CF213" s="40"/>
      <c r="CG213" s="40"/>
      <c r="CH213" s="40"/>
      <c r="CI213" s="40"/>
      <c r="CJ213" s="40"/>
      <c r="CK213" s="40"/>
      <c r="CL213" s="40"/>
      <c r="CM213" s="40"/>
      <c r="CN213" s="40"/>
      <c r="CO213" s="40"/>
      <c r="CP213" s="40"/>
      <c r="CQ213" s="40"/>
      <c r="CR213" s="40"/>
      <c r="CS213" s="40"/>
      <c r="CT213" s="40"/>
      <c r="CU213" s="40"/>
      <c r="CV213" s="40"/>
      <c r="CW213" s="40"/>
      <c r="CX213" s="40"/>
      <c r="CY213" s="40"/>
      <c r="CZ213" s="40"/>
      <c r="DA213" s="40"/>
      <c r="DB213" s="40"/>
      <c r="DC213" s="40"/>
      <c r="DD213" s="40"/>
      <c r="DE213" s="40"/>
      <c r="DF213" s="40"/>
      <c r="DG213" s="40"/>
      <c r="DH213" s="40"/>
      <c r="DI213" s="40"/>
      <c r="DJ213" s="40"/>
      <c r="DK213" s="40"/>
      <c r="DL213" s="40"/>
      <c r="DM213" s="40"/>
      <c r="DN213" s="40"/>
      <c r="DO213" s="40"/>
      <c r="DP213" s="40"/>
      <c r="DQ213" s="40"/>
      <c r="DR213" s="40"/>
      <c r="DS213" s="40"/>
      <c r="DT213" s="40"/>
      <c r="DU213" s="40"/>
      <c r="DV213" s="40"/>
      <c r="DW213" s="40"/>
      <c r="DX213" s="40"/>
      <c r="DY213" s="40"/>
      <c r="DZ213" s="40"/>
      <c r="EA213" s="40"/>
      <c r="EB213" s="40"/>
      <c r="EC213" s="40"/>
      <c r="ED213" s="40"/>
      <c r="EE213" s="40"/>
      <c r="EF213" s="40"/>
      <c r="EG213" s="40"/>
      <c r="EH213" s="40"/>
      <c r="EI213" s="40"/>
      <c r="EJ213" s="40"/>
      <c r="EK213" s="40"/>
      <c r="EL213" s="40"/>
      <c r="EM213" s="40"/>
      <c r="EN213" s="40"/>
      <c r="EO213" s="40"/>
      <c r="EP213" s="40"/>
      <c r="EQ213" s="40"/>
      <c r="ER213" s="40"/>
      <c r="ES213" s="40"/>
      <c r="ET213" s="40"/>
      <c r="EU213" s="40"/>
      <c r="EV213" s="40"/>
      <c r="EW213" s="40"/>
      <c r="EX213" s="40"/>
      <c r="EY213" s="40"/>
      <c r="EZ213" s="40"/>
      <c r="FA213" s="40"/>
      <c r="FB213" s="40"/>
      <c r="FC213" s="40"/>
      <c r="FD213" s="40"/>
      <c r="FE213" s="40"/>
      <c r="FF213" s="40"/>
      <c r="FG213" s="40"/>
      <c r="FH213" s="40"/>
      <c r="FI213" s="40"/>
      <c r="FJ213" s="40"/>
      <c r="FK213" s="40"/>
      <c r="FL213" s="40"/>
      <c r="FM213" s="40"/>
      <c r="FN213" s="40"/>
      <c r="FO213" s="40"/>
      <c r="FP213" s="40"/>
      <c r="FQ213" s="40"/>
      <c r="FR213" s="40"/>
      <c r="FS213" s="40"/>
      <c r="FT213" s="40"/>
      <c r="FU213" s="40"/>
      <c r="FV213" s="40"/>
      <c r="FW213" s="40"/>
      <c r="FX213" s="40"/>
      <c r="FY213" s="40"/>
      <c r="FZ213" s="40"/>
      <c r="GA213" s="40"/>
      <c r="GB213" s="40"/>
      <c r="GC213" s="40"/>
      <c r="GD213" s="40"/>
      <c r="GE213" s="40"/>
      <c r="GF213" s="40"/>
      <c r="GG213" s="40"/>
      <c r="GH213" s="40"/>
      <c r="GI213" s="40"/>
      <c r="GJ213" s="40"/>
      <c r="GK213" s="40"/>
      <c r="GL213" s="40"/>
      <c r="GM213" s="40"/>
      <c r="GN213" s="40"/>
      <c r="GO213" s="40"/>
      <c r="GP213" s="40"/>
      <c r="GQ213" s="40"/>
      <c r="GR213" s="40"/>
      <c r="GS213" s="40"/>
      <c r="GT213" s="40"/>
      <c r="GU213" s="40"/>
      <c r="GV213" s="40"/>
      <c r="GW213" s="40"/>
      <c r="GX213" s="40"/>
      <c r="GY213" s="40"/>
      <c r="GZ213" s="40"/>
      <c r="HA213" s="40"/>
      <c r="HB213" s="40"/>
      <c r="HC213" s="40"/>
      <c r="HD213" s="40"/>
      <c r="HE213" s="40"/>
      <c r="HF213" s="40"/>
      <c r="HG213" s="40"/>
      <c r="HH213" s="40"/>
      <c r="HI213" s="40"/>
      <c r="HJ213" s="40"/>
      <c r="HK213" s="40"/>
      <c r="HL213" s="40"/>
      <c r="HM213" s="40"/>
      <c r="HN213" s="40"/>
      <c r="HO213" s="40"/>
      <c r="HP213" s="40"/>
      <c r="HQ213" s="40"/>
      <c r="HR213" s="40"/>
      <c r="HS213" s="40"/>
      <c r="HT213" s="40"/>
      <c r="HU213" s="40"/>
      <c r="HV213" s="40"/>
      <c r="HW213" s="40"/>
      <c r="HX213" s="40"/>
      <c r="HY213" s="40"/>
      <c r="HZ213" s="40"/>
      <c r="IA213" s="40"/>
      <c r="IB213" s="40"/>
      <c r="IC213" s="40"/>
      <c r="ID213" s="40"/>
      <c r="IE213" s="40"/>
      <c r="IF213" s="40"/>
      <c r="IG213" s="40"/>
      <c r="IH213" s="40"/>
      <c r="II213" s="40"/>
      <c r="IJ213" s="40"/>
      <c r="IK213" s="40"/>
      <c r="IL213" s="40"/>
      <c r="IM213" s="40"/>
      <c r="IN213" s="40"/>
      <c r="IO213" s="40"/>
      <c r="IP213" s="40"/>
      <c r="IQ213" s="40"/>
      <c r="IR213" s="40"/>
      <c r="IS213" s="40"/>
      <c r="IT213" s="40"/>
      <c r="IU213" s="40"/>
      <c r="IV213" s="40"/>
    </row>
    <row r="214" spans="1:256" s="43" customFormat="1" x14ac:dyDescent="0.2">
      <c r="A214" s="40"/>
      <c r="B214" s="40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F214" s="40"/>
      <c r="AG214" s="40"/>
      <c r="AH214" s="40"/>
      <c r="AI214" s="40"/>
      <c r="AJ214" s="40"/>
      <c r="AK214" s="40"/>
      <c r="AL214" s="40"/>
      <c r="AM214" s="40"/>
      <c r="AN214" s="40"/>
      <c r="AO214" s="40"/>
      <c r="AP214" s="40"/>
      <c r="AQ214" s="40"/>
      <c r="AR214" s="40"/>
      <c r="AS214" s="40"/>
      <c r="AT214" s="40"/>
      <c r="AU214" s="40"/>
      <c r="AV214" s="40"/>
      <c r="AW214" s="40"/>
      <c r="AX214" s="40"/>
      <c r="AY214" s="40"/>
      <c r="AZ214" s="40"/>
      <c r="BA214" s="40"/>
      <c r="BB214" s="40"/>
      <c r="BC214" s="40"/>
      <c r="BD214" s="40"/>
      <c r="BE214" s="40"/>
      <c r="BF214" s="40"/>
      <c r="BG214" s="40"/>
      <c r="BH214" s="40"/>
      <c r="BI214" s="40"/>
      <c r="BJ214" s="40"/>
      <c r="BK214" s="40"/>
      <c r="BL214" s="40"/>
      <c r="BM214" s="40"/>
      <c r="BN214" s="40"/>
      <c r="BO214" s="40"/>
      <c r="BP214" s="40"/>
      <c r="BQ214" s="40"/>
      <c r="BR214" s="40"/>
      <c r="BS214" s="40"/>
      <c r="BT214" s="40"/>
      <c r="BU214" s="40"/>
      <c r="BV214" s="40"/>
      <c r="BW214" s="40"/>
      <c r="BX214" s="40"/>
      <c r="BY214" s="40"/>
      <c r="BZ214" s="40"/>
      <c r="CA214" s="40"/>
      <c r="CB214" s="40"/>
      <c r="CC214" s="40"/>
      <c r="CD214" s="40"/>
      <c r="CE214" s="40"/>
      <c r="CF214" s="40"/>
      <c r="CG214" s="40"/>
      <c r="CH214" s="40"/>
      <c r="CI214" s="40"/>
      <c r="CJ214" s="40"/>
      <c r="CK214" s="40"/>
      <c r="CL214" s="40"/>
      <c r="CM214" s="40"/>
      <c r="CN214" s="40"/>
      <c r="CO214" s="40"/>
      <c r="CP214" s="40"/>
      <c r="CQ214" s="40"/>
      <c r="CR214" s="40"/>
      <c r="CS214" s="40"/>
      <c r="CT214" s="40"/>
      <c r="CU214" s="40"/>
      <c r="CV214" s="40"/>
      <c r="CW214" s="40"/>
      <c r="CX214" s="40"/>
      <c r="CY214" s="40"/>
      <c r="CZ214" s="40"/>
      <c r="DA214" s="40"/>
      <c r="DB214" s="40"/>
      <c r="DC214" s="40"/>
      <c r="DD214" s="40"/>
      <c r="DE214" s="40"/>
      <c r="DF214" s="40"/>
      <c r="DG214" s="40"/>
      <c r="DH214" s="40"/>
      <c r="DI214" s="40"/>
      <c r="DJ214" s="40"/>
      <c r="DK214" s="40"/>
      <c r="DL214" s="40"/>
      <c r="DM214" s="40"/>
      <c r="DN214" s="40"/>
      <c r="DO214" s="40"/>
      <c r="DP214" s="40"/>
      <c r="DQ214" s="40"/>
      <c r="DR214" s="40"/>
      <c r="DS214" s="40"/>
      <c r="DT214" s="40"/>
      <c r="DU214" s="40"/>
      <c r="DV214" s="40"/>
      <c r="DW214" s="40"/>
      <c r="DX214" s="40"/>
      <c r="DY214" s="40"/>
      <c r="DZ214" s="40"/>
      <c r="EA214" s="40"/>
      <c r="EB214" s="40"/>
      <c r="EC214" s="40"/>
      <c r="ED214" s="40"/>
      <c r="EE214" s="40"/>
      <c r="EF214" s="40"/>
      <c r="EG214" s="40"/>
      <c r="EH214" s="40"/>
      <c r="EI214" s="40"/>
      <c r="EJ214" s="40"/>
      <c r="EK214" s="40"/>
      <c r="EL214" s="40"/>
      <c r="EM214" s="40"/>
      <c r="EN214" s="40"/>
      <c r="EO214" s="40"/>
      <c r="EP214" s="40"/>
      <c r="EQ214" s="40"/>
      <c r="ER214" s="40"/>
      <c r="ES214" s="40"/>
      <c r="ET214" s="40"/>
      <c r="EU214" s="40"/>
      <c r="EV214" s="40"/>
      <c r="EW214" s="40"/>
      <c r="EX214" s="40"/>
      <c r="EY214" s="40"/>
      <c r="EZ214" s="40"/>
      <c r="FA214" s="40"/>
      <c r="FB214" s="40"/>
      <c r="FC214" s="40"/>
      <c r="FD214" s="40"/>
      <c r="FE214" s="40"/>
      <c r="FF214" s="40"/>
      <c r="FG214" s="40"/>
      <c r="FH214" s="40"/>
      <c r="FI214" s="40"/>
      <c r="FJ214" s="40"/>
      <c r="FK214" s="40"/>
      <c r="FL214" s="40"/>
      <c r="FM214" s="40"/>
      <c r="FN214" s="40"/>
      <c r="FO214" s="40"/>
      <c r="FP214" s="40"/>
      <c r="FQ214" s="40"/>
      <c r="FR214" s="40"/>
      <c r="FS214" s="40"/>
      <c r="FT214" s="40"/>
      <c r="FU214" s="40"/>
      <c r="FV214" s="40"/>
      <c r="FW214" s="40"/>
      <c r="FX214" s="40"/>
      <c r="FY214" s="40"/>
      <c r="FZ214" s="40"/>
      <c r="GA214" s="40"/>
      <c r="GB214" s="40"/>
      <c r="GC214" s="40"/>
      <c r="GD214" s="40"/>
      <c r="GE214" s="40"/>
      <c r="GF214" s="40"/>
      <c r="GG214" s="40"/>
      <c r="GH214" s="40"/>
      <c r="GI214" s="40"/>
      <c r="GJ214" s="40"/>
      <c r="GK214" s="40"/>
      <c r="GL214" s="40"/>
      <c r="GM214" s="40"/>
      <c r="GN214" s="40"/>
      <c r="GO214" s="40"/>
      <c r="GP214" s="40"/>
      <c r="GQ214" s="40"/>
      <c r="GR214" s="40"/>
      <c r="GS214" s="40"/>
      <c r="GT214" s="40"/>
      <c r="GU214" s="40"/>
      <c r="GV214" s="40"/>
      <c r="GW214" s="40"/>
      <c r="GX214" s="40"/>
      <c r="GY214" s="40"/>
      <c r="GZ214" s="40"/>
      <c r="HA214" s="40"/>
      <c r="HB214" s="40"/>
      <c r="HC214" s="40"/>
      <c r="HD214" s="40"/>
      <c r="HE214" s="40"/>
      <c r="HF214" s="40"/>
      <c r="HG214" s="40"/>
      <c r="HH214" s="40"/>
      <c r="HI214" s="40"/>
      <c r="HJ214" s="40"/>
      <c r="HK214" s="40"/>
      <c r="HL214" s="40"/>
      <c r="HM214" s="40"/>
      <c r="HN214" s="40"/>
      <c r="HO214" s="40"/>
      <c r="HP214" s="40"/>
      <c r="HQ214" s="40"/>
      <c r="HR214" s="40"/>
      <c r="HS214" s="40"/>
      <c r="HT214" s="40"/>
      <c r="HU214" s="40"/>
      <c r="HV214" s="40"/>
      <c r="HW214" s="40"/>
      <c r="HX214" s="40"/>
      <c r="HY214" s="40"/>
      <c r="HZ214" s="40"/>
      <c r="IA214" s="40"/>
      <c r="IB214" s="40"/>
      <c r="IC214" s="40"/>
      <c r="ID214" s="40"/>
      <c r="IE214" s="40"/>
      <c r="IF214" s="40"/>
      <c r="IG214" s="40"/>
      <c r="IH214" s="40"/>
      <c r="II214" s="40"/>
      <c r="IJ214" s="40"/>
      <c r="IK214" s="40"/>
      <c r="IL214" s="40"/>
      <c r="IM214" s="40"/>
      <c r="IN214" s="40"/>
      <c r="IO214" s="40"/>
      <c r="IP214" s="40"/>
      <c r="IQ214" s="40"/>
      <c r="IR214" s="40"/>
      <c r="IS214" s="40"/>
      <c r="IT214" s="40"/>
      <c r="IU214" s="40"/>
      <c r="IV214" s="40"/>
    </row>
    <row r="215" spans="1:256" s="43" customFormat="1" x14ac:dyDescent="0.2">
      <c r="A215" s="40"/>
      <c r="B215" s="40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F215" s="40"/>
      <c r="AG215" s="40"/>
      <c r="AH215" s="40"/>
      <c r="AI215" s="40"/>
      <c r="AJ215" s="40"/>
      <c r="AK215" s="40"/>
      <c r="AL215" s="40"/>
      <c r="AM215" s="40"/>
      <c r="AN215" s="40"/>
      <c r="AO215" s="40"/>
      <c r="AP215" s="40"/>
      <c r="AQ215" s="40"/>
      <c r="AR215" s="40"/>
      <c r="AS215" s="40"/>
      <c r="AT215" s="40"/>
      <c r="AU215" s="40"/>
      <c r="AV215" s="40"/>
      <c r="AW215" s="40"/>
      <c r="AX215" s="40"/>
      <c r="AY215" s="40"/>
      <c r="AZ215" s="40"/>
      <c r="BA215" s="40"/>
      <c r="BB215" s="40"/>
      <c r="BC215" s="40"/>
      <c r="BD215" s="40"/>
      <c r="BE215" s="40"/>
      <c r="BF215" s="40"/>
      <c r="BG215" s="40"/>
      <c r="BH215" s="40"/>
      <c r="BI215" s="40"/>
      <c r="BJ215" s="40"/>
      <c r="BK215" s="40"/>
      <c r="BL215" s="40"/>
      <c r="BM215" s="40"/>
      <c r="BN215" s="40"/>
      <c r="BO215" s="40"/>
      <c r="BP215" s="40"/>
      <c r="BQ215" s="40"/>
      <c r="BR215" s="40"/>
      <c r="BS215" s="40"/>
      <c r="BT215" s="40"/>
      <c r="BU215" s="40"/>
      <c r="BV215" s="40"/>
      <c r="BW215" s="40"/>
      <c r="BX215" s="40"/>
      <c r="BY215" s="40"/>
      <c r="BZ215" s="40"/>
      <c r="CA215" s="40"/>
      <c r="CB215" s="40"/>
      <c r="CC215" s="40"/>
      <c r="CD215" s="40"/>
      <c r="CE215" s="40"/>
      <c r="CF215" s="40"/>
      <c r="CG215" s="40"/>
      <c r="CH215" s="40"/>
      <c r="CI215" s="40"/>
      <c r="CJ215" s="40"/>
      <c r="CK215" s="40"/>
      <c r="CL215" s="40"/>
      <c r="CM215" s="40"/>
      <c r="CN215" s="40"/>
      <c r="CO215" s="40"/>
      <c r="CP215" s="40"/>
      <c r="CQ215" s="40"/>
      <c r="CR215" s="40"/>
      <c r="CS215" s="40"/>
      <c r="CT215" s="40"/>
      <c r="CU215" s="40"/>
      <c r="CV215" s="40"/>
      <c r="CW215" s="40"/>
      <c r="CX215" s="40"/>
      <c r="CY215" s="40"/>
      <c r="CZ215" s="40"/>
      <c r="DA215" s="40"/>
      <c r="DB215" s="40"/>
      <c r="DC215" s="40"/>
      <c r="DD215" s="40"/>
      <c r="DE215" s="40"/>
      <c r="DF215" s="40"/>
      <c r="DG215" s="40"/>
      <c r="DH215" s="40"/>
      <c r="DI215" s="40"/>
      <c r="DJ215" s="40"/>
      <c r="DK215" s="40"/>
      <c r="DL215" s="40"/>
      <c r="DM215" s="40"/>
      <c r="DN215" s="40"/>
      <c r="DO215" s="40"/>
      <c r="DP215" s="40"/>
      <c r="DQ215" s="40"/>
      <c r="DR215" s="40"/>
      <c r="DS215" s="40"/>
      <c r="DT215" s="40"/>
      <c r="DU215" s="40"/>
      <c r="DV215" s="40"/>
      <c r="DW215" s="40"/>
      <c r="DX215" s="40"/>
      <c r="DY215" s="40"/>
      <c r="DZ215" s="40"/>
      <c r="EA215" s="40"/>
      <c r="EB215" s="40"/>
      <c r="EC215" s="40"/>
      <c r="ED215" s="40"/>
      <c r="EE215" s="40"/>
      <c r="EF215" s="40"/>
      <c r="EG215" s="40"/>
      <c r="EH215" s="40"/>
      <c r="EI215" s="40"/>
      <c r="EJ215" s="40"/>
      <c r="EK215" s="40"/>
      <c r="EL215" s="40"/>
      <c r="EM215" s="40"/>
      <c r="EN215" s="40"/>
      <c r="EO215" s="40"/>
      <c r="EP215" s="40"/>
      <c r="EQ215" s="40"/>
      <c r="ER215" s="40"/>
      <c r="ES215" s="40"/>
      <c r="ET215" s="40"/>
      <c r="EU215" s="40"/>
      <c r="EV215" s="40"/>
      <c r="EW215" s="40"/>
      <c r="EX215" s="40"/>
      <c r="EY215" s="40"/>
      <c r="EZ215" s="40"/>
      <c r="FA215" s="40"/>
      <c r="FB215" s="40"/>
      <c r="FC215" s="40"/>
      <c r="FD215" s="40"/>
      <c r="FE215" s="40"/>
      <c r="FF215" s="40"/>
      <c r="FG215" s="40"/>
      <c r="FH215" s="40"/>
      <c r="FI215" s="40"/>
      <c r="FJ215" s="40"/>
      <c r="FK215" s="40"/>
      <c r="FL215" s="40"/>
      <c r="FM215" s="40"/>
      <c r="FN215" s="40"/>
      <c r="FO215" s="40"/>
      <c r="FP215" s="40"/>
      <c r="FQ215" s="40"/>
      <c r="FR215" s="40"/>
      <c r="FS215" s="40"/>
      <c r="FT215" s="40"/>
      <c r="FU215" s="40"/>
      <c r="FV215" s="40"/>
      <c r="FW215" s="40"/>
      <c r="FX215" s="40"/>
      <c r="FY215" s="40"/>
      <c r="FZ215" s="40"/>
      <c r="GA215" s="40"/>
      <c r="GB215" s="40"/>
      <c r="GC215" s="40"/>
      <c r="GD215" s="40"/>
      <c r="GE215" s="40"/>
      <c r="GF215" s="40"/>
      <c r="GG215" s="40"/>
      <c r="GH215" s="40"/>
      <c r="GI215" s="40"/>
      <c r="GJ215" s="40"/>
      <c r="GK215" s="40"/>
      <c r="GL215" s="40"/>
      <c r="GM215" s="40"/>
      <c r="GN215" s="40"/>
      <c r="GO215" s="40"/>
      <c r="GP215" s="40"/>
      <c r="GQ215" s="40"/>
      <c r="GR215" s="40"/>
      <c r="GS215" s="40"/>
      <c r="GT215" s="40"/>
      <c r="GU215" s="40"/>
      <c r="GV215" s="40"/>
      <c r="GW215" s="40"/>
      <c r="GX215" s="40"/>
      <c r="GY215" s="40"/>
      <c r="GZ215" s="40"/>
      <c r="HA215" s="40"/>
      <c r="HB215" s="40"/>
      <c r="HC215" s="40"/>
      <c r="HD215" s="40"/>
      <c r="HE215" s="40"/>
      <c r="HF215" s="40"/>
      <c r="HG215" s="40"/>
      <c r="HH215" s="40"/>
      <c r="HI215" s="40"/>
      <c r="HJ215" s="40"/>
      <c r="HK215" s="40"/>
      <c r="HL215" s="40"/>
      <c r="HM215" s="40"/>
      <c r="HN215" s="40"/>
      <c r="HO215" s="40"/>
      <c r="HP215" s="40"/>
      <c r="HQ215" s="40"/>
      <c r="HR215" s="40"/>
      <c r="HS215" s="40"/>
      <c r="HT215" s="40"/>
      <c r="HU215" s="40"/>
      <c r="HV215" s="40"/>
      <c r="HW215" s="40"/>
      <c r="HX215" s="40"/>
      <c r="HY215" s="40"/>
      <c r="HZ215" s="40"/>
      <c r="IA215" s="40"/>
      <c r="IB215" s="40"/>
      <c r="IC215" s="40"/>
      <c r="ID215" s="40"/>
      <c r="IE215" s="40"/>
      <c r="IF215" s="40"/>
      <c r="IG215" s="40"/>
      <c r="IH215" s="40"/>
      <c r="II215" s="40"/>
      <c r="IJ215" s="40"/>
      <c r="IK215" s="40"/>
      <c r="IL215" s="40"/>
      <c r="IM215" s="40"/>
      <c r="IN215" s="40"/>
      <c r="IO215" s="40"/>
      <c r="IP215" s="40"/>
      <c r="IQ215" s="40"/>
      <c r="IR215" s="40"/>
      <c r="IS215" s="40"/>
      <c r="IT215" s="40"/>
      <c r="IU215" s="40"/>
      <c r="IV215" s="40"/>
    </row>
    <row r="216" spans="1:256" s="43" customFormat="1" x14ac:dyDescent="0.2">
      <c r="A216" s="40"/>
      <c r="B216" s="40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F216" s="40"/>
      <c r="AG216" s="40"/>
      <c r="AH216" s="40"/>
      <c r="AI216" s="40"/>
      <c r="AJ216" s="40"/>
      <c r="AK216" s="40"/>
      <c r="AL216" s="40"/>
      <c r="AM216" s="40"/>
      <c r="AN216" s="40"/>
      <c r="AO216" s="40"/>
      <c r="AP216" s="40"/>
      <c r="AQ216" s="40"/>
      <c r="AR216" s="40"/>
      <c r="AS216" s="40"/>
      <c r="AT216" s="40"/>
      <c r="AU216" s="40"/>
      <c r="AV216" s="40"/>
      <c r="AW216" s="40"/>
      <c r="AX216" s="40"/>
      <c r="AY216" s="40"/>
      <c r="AZ216" s="40"/>
      <c r="BA216" s="40"/>
      <c r="BB216" s="40"/>
      <c r="BC216" s="40"/>
      <c r="BD216" s="40"/>
      <c r="BE216" s="40"/>
      <c r="BF216" s="40"/>
      <c r="BG216" s="40"/>
      <c r="BH216" s="40"/>
      <c r="BI216" s="40"/>
      <c r="BJ216" s="40"/>
      <c r="BK216" s="40"/>
      <c r="BL216" s="40"/>
      <c r="BM216" s="40"/>
      <c r="BN216" s="40"/>
      <c r="BO216" s="40"/>
      <c r="BP216" s="40"/>
      <c r="BQ216" s="40"/>
      <c r="BR216" s="40"/>
      <c r="BS216" s="40"/>
      <c r="BT216" s="40"/>
      <c r="BU216" s="40"/>
      <c r="BV216" s="40"/>
      <c r="BW216" s="40"/>
      <c r="BX216" s="40"/>
      <c r="BY216" s="40"/>
      <c r="BZ216" s="40"/>
      <c r="CA216" s="40"/>
      <c r="CB216" s="40"/>
      <c r="CC216" s="40"/>
      <c r="CD216" s="40"/>
      <c r="CE216" s="40"/>
      <c r="CF216" s="40"/>
      <c r="CG216" s="40"/>
      <c r="CH216" s="40"/>
      <c r="CI216" s="40"/>
      <c r="CJ216" s="40"/>
      <c r="CK216" s="40"/>
      <c r="CL216" s="40"/>
      <c r="CM216" s="40"/>
      <c r="CN216" s="40"/>
      <c r="CO216" s="40"/>
      <c r="CP216" s="40"/>
      <c r="CQ216" s="40"/>
      <c r="CR216" s="40"/>
      <c r="CS216" s="40"/>
      <c r="CT216" s="40"/>
      <c r="CU216" s="40"/>
      <c r="CV216" s="40"/>
      <c r="CW216" s="40"/>
      <c r="CX216" s="40"/>
      <c r="CY216" s="40"/>
      <c r="CZ216" s="40"/>
      <c r="DA216" s="40"/>
      <c r="DB216" s="40"/>
      <c r="DC216" s="40"/>
      <c r="DD216" s="40"/>
      <c r="DE216" s="40"/>
      <c r="DF216" s="40"/>
      <c r="DG216" s="40"/>
      <c r="DH216" s="40"/>
      <c r="DI216" s="40"/>
      <c r="DJ216" s="40"/>
      <c r="DK216" s="40"/>
      <c r="DL216" s="40"/>
      <c r="DM216" s="40"/>
      <c r="DN216" s="40"/>
      <c r="DO216" s="40"/>
      <c r="DP216" s="40"/>
      <c r="DQ216" s="40"/>
      <c r="DR216" s="40"/>
      <c r="DS216" s="40"/>
      <c r="DT216" s="40"/>
      <c r="DU216" s="40"/>
      <c r="DV216" s="40"/>
      <c r="DW216" s="40"/>
      <c r="DX216" s="40"/>
      <c r="DY216" s="40"/>
      <c r="DZ216" s="40"/>
      <c r="EA216" s="40"/>
      <c r="EB216" s="40"/>
      <c r="EC216" s="40"/>
      <c r="ED216" s="40"/>
      <c r="EE216" s="40"/>
      <c r="EF216" s="40"/>
      <c r="EG216" s="40"/>
      <c r="EH216" s="40"/>
      <c r="EI216" s="40"/>
      <c r="EJ216" s="40"/>
      <c r="EK216" s="40"/>
      <c r="EL216" s="40"/>
      <c r="EM216" s="40"/>
      <c r="EN216" s="40"/>
      <c r="EO216" s="40"/>
      <c r="EP216" s="40"/>
      <c r="EQ216" s="40"/>
      <c r="ER216" s="40"/>
      <c r="ES216" s="40"/>
      <c r="ET216" s="40"/>
      <c r="EU216" s="40"/>
      <c r="EV216" s="40"/>
      <c r="EW216" s="40"/>
      <c r="EX216" s="40"/>
      <c r="EY216" s="40"/>
      <c r="EZ216" s="40"/>
      <c r="FA216" s="40"/>
      <c r="FB216" s="40"/>
      <c r="FC216" s="40"/>
      <c r="FD216" s="40"/>
      <c r="FE216" s="40"/>
      <c r="FF216" s="40"/>
      <c r="FG216" s="40"/>
      <c r="FH216" s="40"/>
      <c r="FI216" s="40"/>
      <c r="FJ216" s="40"/>
      <c r="FK216" s="40"/>
      <c r="FL216" s="40"/>
      <c r="FM216" s="40"/>
      <c r="FN216" s="40"/>
      <c r="FO216" s="40"/>
      <c r="FP216" s="40"/>
      <c r="FQ216" s="40"/>
      <c r="FR216" s="40"/>
      <c r="FS216" s="40"/>
      <c r="FT216" s="40"/>
      <c r="FU216" s="40"/>
      <c r="FV216" s="40"/>
      <c r="FW216" s="40"/>
      <c r="FX216" s="40"/>
      <c r="FY216" s="40"/>
      <c r="FZ216" s="40"/>
      <c r="GA216" s="40"/>
      <c r="GB216" s="40"/>
      <c r="GC216" s="40"/>
      <c r="GD216" s="40"/>
      <c r="GE216" s="40"/>
      <c r="GF216" s="40"/>
      <c r="GG216" s="40"/>
      <c r="GH216" s="40"/>
      <c r="GI216" s="40"/>
      <c r="GJ216" s="40"/>
      <c r="GK216" s="40"/>
      <c r="GL216" s="40"/>
      <c r="GM216" s="40"/>
      <c r="GN216" s="40"/>
      <c r="GO216" s="40"/>
      <c r="GP216" s="40"/>
      <c r="GQ216" s="40"/>
      <c r="GR216" s="40"/>
      <c r="GS216" s="40"/>
      <c r="GT216" s="40"/>
      <c r="GU216" s="40"/>
      <c r="GV216" s="40"/>
      <c r="GW216" s="40"/>
      <c r="GX216" s="40"/>
      <c r="GY216" s="40"/>
      <c r="GZ216" s="40"/>
      <c r="HA216" s="40"/>
      <c r="HB216" s="40"/>
      <c r="HC216" s="40"/>
      <c r="HD216" s="40"/>
      <c r="HE216" s="40"/>
      <c r="HF216" s="40"/>
      <c r="HG216" s="40"/>
      <c r="HH216" s="40"/>
      <c r="HI216" s="40"/>
      <c r="HJ216" s="40"/>
      <c r="HK216" s="40"/>
      <c r="HL216" s="40"/>
      <c r="HM216" s="40"/>
      <c r="HN216" s="40"/>
      <c r="HO216" s="40"/>
      <c r="HP216" s="40"/>
      <c r="HQ216" s="40"/>
      <c r="HR216" s="40"/>
      <c r="HS216" s="40"/>
      <c r="HT216" s="40"/>
      <c r="HU216" s="40"/>
      <c r="HV216" s="40"/>
      <c r="HW216" s="40"/>
      <c r="HX216" s="40"/>
      <c r="HY216" s="40"/>
      <c r="HZ216" s="40"/>
      <c r="IA216" s="40"/>
      <c r="IB216" s="40"/>
      <c r="IC216" s="40"/>
      <c r="ID216" s="40"/>
      <c r="IE216" s="40"/>
      <c r="IF216" s="40"/>
      <c r="IG216" s="40"/>
      <c r="IH216" s="40"/>
      <c r="II216" s="40"/>
      <c r="IJ216" s="40"/>
      <c r="IK216" s="40"/>
      <c r="IL216" s="40"/>
      <c r="IM216" s="40"/>
      <c r="IN216" s="40"/>
      <c r="IO216" s="40"/>
      <c r="IP216" s="40"/>
      <c r="IQ216" s="40"/>
      <c r="IR216" s="40"/>
      <c r="IS216" s="40"/>
      <c r="IT216" s="40"/>
      <c r="IU216" s="40"/>
      <c r="IV216" s="40"/>
    </row>
    <row r="217" spans="1:256" s="43" customFormat="1" x14ac:dyDescent="0.2">
      <c r="A217" s="40"/>
      <c r="B217" s="40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F217" s="40"/>
      <c r="AG217" s="40"/>
      <c r="AH217" s="40"/>
      <c r="AI217" s="40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0"/>
      <c r="BM217" s="40"/>
      <c r="BN217" s="40"/>
      <c r="BO217" s="40"/>
      <c r="BP217" s="40"/>
      <c r="BQ217" s="40"/>
      <c r="BR217" s="40"/>
      <c r="BS217" s="40"/>
      <c r="BT217" s="40"/>
      <c r="BU217" s="40"/>
      <c r="BV217" s="40"/>
      <c r="BW217" s="40"/>
      <c r="BX217" s="40"/>
      <c r="BY217" s="40"/>
      <c r="BZ217" s="40"/>
      <c r="CA217" s="40"/>
      <c r="CB217" s="40"/>
      <c r="CC217" s="40"/>
      <c r="CD217" s="40"/>
      <c r="CE217" s="40"/>
      <c r="CF217" s="40"/>
      <c r="CG217" s="40"/>
      <c r="CH217" s="40"/>
      <c r="CI217" s="40"/>
      <c r="CJ217" s="40"/>
      <c r="CK217" s="40"/>
      <c r="CL217" s="40"/>
      <c r="CM217" s="40"/>
      <c r="CN217" s="40"/>
      <c r="CO217" s="40"/>
      <c r="CP217" s="40"/>
      <c r="CQ217" s="40"/>
      <c r="CR217" s="40"/>
      <c r="CS217" s="40"/>
      <c r="CT217" s="40"/>
      <c r="CU217" s="40"/>
      <c r="CV217" s="40"/>
      <c r="CW217" s="40"/>
      <c r="CX217" s="40"/>
      <c r="CY217" s="40"/>
      <c r="CZ217" s="40"/>
      <c r="DA217" s="40"/>
      <c r="DB217" s="40"/>
      <c r="DC217" s="40"/>
      <c r="DD217" s="40"/>
      <c r="DE217" s="40"/>
      <c r="DF217" s="40"/>
      <c r="DG217" s="40"/>
      <c r="DH217" s="40"/>
      <c r="DI217" s="40"/>
      <c r="DJ217" s="40"/>
      <c r="DK217" s="40"/>
      <c r="DL217" s="40"/>
      <c r="DM217" s="40"/>
      <c r="DN217" s="40"/>
      <c r="DO217" s="40"/>
      <c r="DP217" s="40"/>
      <c r="DQ217" s="40"/>
      <c r="DR217" s="40"/>
      <c r="DS217" s="40"/>
      <c r="DT217" s="40"/>
      <c r="DU217" s="40"/>
      <c r="DV217" s="40"/>
      <c r="DW217" s="40"/>
      <c r="DX217" s="40"/>
      <c r="DY217" s="40"/>
      <c r="DZ217" s="40"/>
      <c r="EA217" s="40"/>
      <c r="EB217" s="40"/>
      <c r="EC217" s="40"/>
      <c r="ED217" s="40"/>
      <c r="EE217" s="40"/>
      <c r="EF217" s="40"/>
      <c r="EG217" s="40"/>
      <c r="EH217" s="40"/>
      <c r="EI217" s="40"/>
      <c r="EJ217" s="40"/>
      <c r="EK217" s="40"/>
      <c r="EL217" s="40"/>
      <c r="EM217" s="40"/>
      <c r="EN217" s="40"/>
      <c r="EO217" s="40"/>
      <c r="EP217" s="40"/>
      <c r="EQ217" s="40"/>
      <c r="ER217" s="40"/>
      <c r="ES217" s="40"/>
      <c r="ET217" s="40"/>
      <c r="EU217" s="40"/>
      <c r="EV217" s="40"/>
      <c r="EW217" s="40"/>
      <c r="EX217" s="40"/>
      <c r="EY217" s="40"/>
      <c r="EZ217" s="40"/>
      <c r="FA217" s="40"/>
      <c r="FB217" s="40"/>
      <c r="FC217" s="40"/>
      <c r="FD217" s="40"/>
      <c r="FE217" s="40"/>
      <c r="FF217" s="40"/>
      <c r="FG217" s="40"/>
      <c r="FH217" s="40"/>
      <c r="FI217" s="40"/>
      <c r="FJ217" s="40"/>
      <c r="FK217" s="40"/>
      <c r="FL217" s="40"/>
      <c r="FM217" s="40"/>
      <c r="FN217" s="40"/>
      <c r="FO217" s="40"/>
      <c r="FP217" s="40"/>
      <c r="FQ217" s="40"/>
      <c r="FR217" s="40"/>
      <c r="FS217" s="40"/>
      <c r="FT217" s="40"/>
      <c r="FU217" s="40"/>
      <c r="FV217" s="40"/>
      <c r="FW217" s="40"/>
      <c r="FX217" s="40"/>
      <c r="FY217" s="40"/>
      <c r="FZ217" s="40"/>
      <c r="GA217" s="40"/>
      <c r="GB217" s="40"/>
      <c r="GC217" s="40"/>
      <c r="GD217" s="40"/>
      <c r="GE217" s="40"/>
      <c r="GF217" s="40"/>
      <c r="GG217" s="40"/>
      <c r="GH217" s="40"/>
      <c r="GI217" s="40"/>
      <c r="GJ217" s="40"/>
      <c r="GK217" s="40"/>
      <c r="GL217" s="40"/>
      <c r="GM217" s="40"/>
      <c r="GN217" s="40"/>
      <c r="GO217" s="40"/>
      <c r="GP217" s="40"/>
      <c r="GQ217" s="40"/>
      <c r="GR217" s="40"/>
      <c r="GS217" s="40"/>
      <c r="GT217" s="40"/>
      <c r="GU217" s="40"/>
      <c r="GV217" s="40"/>
      <c r="GW217" s="40"/>
      <c r="GX217" s="40"/>
      <c r="GY217" s="40"/>
      <c r="GZ217" s="40"/>
      <c r="HA217" s="40"/>
      <c r="HB217" s="40"/>
      <c r="HC217" s="40"/>
      <c r="HD217" s="40"/>
      <c r="HE217" s="40"/>
      <c r="HF217" s="40"/>
      <c r="HG217" s="40"/>
      <c r="HH217" s="40"/>
      <c r="HI217" s="40"/>
      <c r="HJ217" s="40"/>
      <c r="HK217" s="40"/>
      <c r="HL217" s="40"/>
      <c r="HM217" s="40"/>
      <c r="HN217" s="40"/>
      <c r="HO217" s="40"/>
      <c r="HP217" s="40"/>
      <c r="HQ217" s="40"/>
      <c r="HR217" s="40"/>
      <c r="HS217" s="40"/>
      <c r="HT217" s="40"/>
      <c r="HU217" s="40"/>
      <c r="HV217" s="40"/>
      <c r="HW217" s="40"/>
      <c r="HX217" s="40"/>
      <c r="HY217" s="40"/>
      <c r="HZ217" s="40"/>
      <c r="IA217" s="40"/>
      <c r="IB217" s="40"/>
      <c r="IC217" s="40"/>
      <c r="ID217" s="40"/>
      <c r="IE217" s="40"/>
      <c r="IF217" s="40"/>
      <c r="IG217" s="40"/>
      <c r="IH217" s="40"/>
      <c r="II217" s="40"/>
      <c r="IJ217" s="40"/>
      <c r="IK217" s="40"/>
      <c r="IL217" s="40"/>
      <c r="IM217" s="40"/>
      <c r="IN217" s="40"/>
      <c r="IO217" s="40"/>
      <c r="IP217" s="40"/>
      <c r="IQ217" s="40"/>
      <c r="IR217" s="40"/>
      <c r="IS217" s="40"/>
      <c r="IT217" s="40"/>
      <c r="IU217" s="40"/>
      <c r="IV217" s="40"/>
    </row>
    <row r="218" spans="1:256" s="43" customFormat="1" x14ac:dyDescent="0.2">
      <c r="A218" s="40"/>
      <c r="B218" s="40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F218" s="40"/>
      <c r="AG218" s="40"/>
      <c r="AH218" s="40"/>
      <c r="AI218" s="40"/>
      <c r="AJ218" s="40"/>
      <c r="AK218" s="40"/>
      <c r="AL218" s="40"/>
      <c r="AM218" s="40"/>
      <c r="AN218" s="40"/>
      <c r="AO218" s="40"/>
      <c r="AP218" s="40"/>
      <c r="AQ218" s="40"/>
      <c r="AR218" s="40"/>
      <c r="AS218" s="40"/>
      <c r="AT218" s="40"/>
      <c r="AU218" s="40"/>
      <c r="AV218" s="40"/>
      <c r="AW218" s="40"/>
      <c r="AX218" s="40"/>
      <c r="AY218" s="40"/>
      <c r="AZ218" s="40"/>
      <c r="BA218" s="40"/>
      <c r="BB218" s="40"/>
      <c r="BC218" s="40"/>
      <c r="BD218" s="40"/>
      <c r="BE218" s="40"/>
      <c r="BF218" s="40"/>
      <c r="BG218" s="40"/>
      <c r="BH218" s="40"/>
      <c r="BI218" s="40"/>
      <c r="BJ218" s="40"/>
      <c r="BK218" s="40"/>
      <c r="BL218" s="40"/>
      <c r="BM218" s="40"/>
      <c r="BN218" s="40"/>
      <c r="BO218" s="40"/>
      <c r="BP218" s="40"/>
      <c r="BQ218" s="40"/>
      <c r="BR218" s="40"/>
      <c r="BS218" s="40"/>
      <c r="BT218" s="40"/>
      <c r="BU218" s="40"/>
      <c r="BV218" s="40"/>
      <c r="BW218" s="40"/>
      <c r="BX218" s="40"/>
      <c r="BY218" s="40"/>
      <c r="BZ218" s="40"/>
      <c r="CA218" s="40"/>
      <c r="CB218" s="40"/>
      <c r="CC218" s="40"/>
      <c r="CD218" s="40"/>
      <c r="CE218" s="40"/>
      <c r="CF218" s="40"/>
      <c r="CG218" s="40"/>
      <c r="CH218" s="40"/>
      <c r="CI218" s="40"/>
      <c r="CJ218" s="40"/>
      <c r="CK218" s="40"/>
      <c r="CL218" s="40"/>
      <c r="CM218" s="40"/>
      <c r="CN218" s="40"/>
      <c r="CO218" s="40"/>
      <c r="CP218" s="40"/>
      <c r="CQ218" s="40"/>
      <c r="CR218" s="40"/>
      <c r="CS218" s="40"/>
      <c r="CT218" s="40"/>
      <c r="CU218" s="40"/>
      <c r="CV218" s="40"/>
      <c r="CW218" s="40"/>
      <c r="CX218" s="40"/>
      <c r="CY218" s="40"/>
      <c r="CZ218" s="40"/>
      <c r="DA218" s="40"/>
      <c r="DB218" s="40"/>
      <c r="DC218" s="40"/>
      <c r="DD218" s="40"/>
      <c r="DE218" s="40"/>
      <c r="DF218" s="40"/>
      <c r="DG218" s="40"/>
      <c r="DH218" s="40"/>
      <c r="DI218" s="40"/>
      <c r="DJ218" s="40"/>
      <c r="DK218" s="40"/>
      <c r="DL218" s="40"/>
      <c r="DM218" s="40"/>
      <c r="DN218" s="40"/>
      <c r="DO218" s="40"/>
      <c r="DP218" s="40"/>
      <c r="DQ218" s="40"/>
      <c r="DR218" s="40"/>
      <c r="DS218" s="40"/>
      <c r="DT218" s="40"/>
      <c r="DU218" s="40"/>
      <c r="DV218" s="40"/>
      <c r="DW218" s="40"/>
      <c r="DX218" s="40"/>
      <c r="DY218" s="40"/>
      <c r="DZ218" s="40"/>
      <c r="EA218" s="40"/>
      <c r="EB218" s="40"/>
      <c r="EC218" s="40"/>
      <c r="ED218" s="40"/>
      <c r="EE218" s="40"/>
      <c r="EF218" s="40"/>
      <c r="EG218" s="40"/>
      <c r="EH218" s="40"/>
      <c r="EI218" s="40"/>
      <c r="EJ218" s="40"/>
      <c r="EK218" s="40"/>
      <c r="EL218" s="40"/>
      <c r="EM218" s="40"/>
      <c r="EN218" s="40"/>
      <c r="EO218" s="40"/>
      <c r="EP218" s="40"/>
      <c r="EQ218" s="40"/>
      <c r="ER218" s="40"/>
      <c r="ES218" s="40"/>
      <c r="ET218" s="40"/>
      <c r="EU218" s="40"/>
      <c r="EV218" s="40"/>
      <c r="EW218" s="40"/>
      <c r="EX218" s="40"/>
      <c r="EY218" s="40"/>
      <c r="EZ218" s="40"/>
      <c r="FA218" s="40"/>
      <c r="FB218" s="40"/>
      <c r="FC218" s="40"/>
      <c r="FD218" s="40"/>
      <c r="FE218" s="40"/>
      <c r="FF218" s="40"/>
      <c r="FG218" s="40"/>
      <c r="FH218" s="40"/>
      <c r="FI218" s="40"/>
      <c r="FJ218" s="40"/>
      <c r="FK218" s="40"/>
      <c r="FL218" s="40"/>
      <c r="FM218" s="40"/>
      <c r="FN218" s="40"/>
      <c r="FO218" s="40"/>
      <c r="FP218" s="40"/>
      <c r="FQ218" s="40"/>
      <c r="FR218" s="40"/>
      <c r="FS218" s="40"/>
      <c r="FT218" s="40"/>
      <c r="FU218" s="40"/>
      <c r="FV218" s="40"/>
      <c r="FW218" s="40"/>
      <c r="FX218" s="40"/>
      <c r="FY218" s="40"/>
      <c r="FZ218" s="40"/>
      <c r="GA218" s="40"/>
      <c r="GB218" s="40"/>
      <c r="GC218" s="40"/>
      <c r="GD218" s="40"/>
      <c r="GE218" s="40"/>
      <c r="GF218" s="40"/>
      <c r="GG218" s="40"/>
      <c r="GH218" s="40"/>
      <c r="GI218" s="40"/>
      <c r="GJ218" s="40"/>
      <c r="GK218" s="40"/>
      <c r="GL218" s="40"/>
      <c r="GM218" s="40"/>
      <c r="GN218" s="40"/>
      <c r="GO218" s="40"/>
      <c r="GP218" s="40"/>
      <c r="GQ218" s="40"/>
      <c r="GR218" s="40"/>
      <c r="GS218" s="40"/>
      <c r="GT218" s="40"/>
      <c r="GU218" s="40"/>
      <c r="GV218" s="40"/>
      <c r="GW218" s="40"/>
      <c r="GX218" s="40"/>
      <c r="GY218" s="40"/>
      <c r="GZ218" s="40"/>
      <c r="HA218" s="40"/>
      <c r="HB218" s="40"/>
      <c r="HC218" s="40"/>
      <c r="HD218" s="40"/>
      <c r="HE218" s="40"/>
      <c r="HF218" s="40"/>
      <c r="HG218" s="40"/>
      <c r="HH218" s="40"/>
      <c r="HI218" s="40"/>
      <c r="HJ218" s="40"/>
      <c r="HK218" s="40"/>
      <c r="HL218" s="40"/>
      <c r="HM218" s="40"/>
      <c r="HN218" s="40"/>
      <c r="HO218" s="40"/>
      <c r="HP218" s="40"/>
      <c r="HQ218" s="40"/>
      <c r="HR218" s="40"/>
      <c r="HS218" s="40"/>
      <c r="HT218" s="40"/>
      <c r="HU218" s="40"/>
      <c r="HV218" s="40"/>
      <c r="HW218" s="40"/>
      <c r="HX218" s="40"/>
      <c r="HY218" s="40"/>
      <c r="HZ218" s="40"/>
      <c r="IA218" s="40"/>
      <c r="IB218" s="40"/>
      <c r="IC218" s="40"/>
      <c r="ID218" s="40"/>
      <c r="IE218" s="40"/>
      <c r="IF218" s="40"/>
      <c r="IG218" s="40"/>
      <c r="IH218" s="40"/>
      <c r="II218" s="40"/>
      <c r="IJ218" s="40"/>
      <c r="IK218" s="40"/>
      <c r="IL218" s="40"/>
      <c r="IM218" s="40"/>
      <c r="IN218" s="40"/>
      <c r="IO218" s="40"/>
      <c r="IP218" s="40"/>
      <c r="IQ218" s="40"/>
      <c r="IR218" s="40"/>
      <c r="IS218" s="40"/>
      <c r="IT218" s="40"/>
      <c r="IU218" s="40"/>
      <c r="IV218" s="40"/>
    </row>
    <row r="219" spans="1:256" s="43" customFormat="1" x14ac:dyDescent="0.2">
      <c r="A219" s="40"/>
      <c r="B219" s="40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F219" s="40"/>
      <c r="AG219" s="40"/>
      <c r="AH219" s="40"/>
      <c r="AI219" s="40"/>
      <c r="AJ219" s="40"/>
      <c r="AK219" s="40"/>
      <c r="AL219" s="40"/>
      <c r="AM219" s="40"/>
      <c r="AN219" s="40"/>
      <c r="AO219" s="40"/>
      <c r="AP219" s="40"/>
      <c r="AQ219" s="40"/>
      <c r="AR219" s="40"/>
      <c r="AS219" s="40"/>
      <c r="AT219" s="40"/>
      <c r="AU219" s="40"/>
      <c r="AV219" s="40"/>
      <c r="AW219" s="40"/>
      <c r="AX219" s="40"/>
      <c r="AY219" s="40"/>
      <c r="AZ219" s="40"/>
      <c r="BA219" s="40"/>
      <c r="BB219" s="40"/>
      <c r="BC219" s="40"/>
      <c r="BD219" s="40"/>
      <c r="BE219" s="40"/>
      <c r="BF219" s="40"/>
      <c r="BG219" s="40"/>
      <c r="BH219" s="40"/>
      <c r="BI219" s="40"/>
      <c r="BJ219" s="40"/>
      <c r="BK219" s="40"/>
      <c r="BL219" s="40"/>
      <c r="BM219" s="40"/>
      <c r="BN219" s="40"/>
      <c r="BO219" s="40"/>
      <c r="BP219" s="40"/>
      <c r="BQ219" s="40"/>
      <c r="BR219" s="40"/>
      <c r="BS219" s="40"/>
      <c r="BT219" s="40"/>
      <c r="BU219" s="40"/>
      <c r="BV219" s="40"/>
      <c r="BW219" s="40"/>
      <c r="BX219" s="40"/>
      <c r="BY219" s="40"/>
      <c r="BZ219" s="40"/>
      <c r="CA219" s="40"/>
      <c r="CB219" s="40"/>
      <c r="CC219" s="40"/>
      <c r="CD219" s="40"/>
      <c r="CE219" s="40"/>
      <c r="CF219" s="40"/>
      <c r="CG219" s="40"/>
      <c r="CH219" s="40"/>
      <c r="CI219" s="40"/>
      <c r="CJ219" s="40"/>
      <c r="CK219" s="40"/>
      <c r="CL219" s="40"/>
      <c r="CM219" s="40"/>
      <c r="CN219" s="40"/>
      <c r="CO219" s="40"/>
      <c r="CP219" s="40"/>
      <c r="CQ219" s="40"/>
      <c r="CR219" s="40"/>
      <c r="CS219" s="40"/>
      <c r="CT219" s="40"/>
      <c r="CU219" s="40"/>
      <c r="CV219" s="40"/>
      <c r="CW219" s="40"/>
      <c r="CX219" s="40"/>
      <c r="CY219" s="40"/>
      <c r="CZ219" s="40"/>
      <c r="DA219" s="40"/>
      <c r="DB219" s="40"/>
      <c r="DC219" s="40"/>
      <c r="DD219" s="40"/>
      <c r="DE219" s="40"/>
      <c r="DF219" s="40"/>
      <c r="DG219" s="40"/>
      <c r="DH219" s="40"/>
      <c r="DI219" s="40"/>
      <c r="DJ219" s="40"/>
      <c r="DK219" s="40"/>
      <c r="DL219" s="40"/>
      <c r="DM219" s="40"/>
      <c r="DN219" s="40"/>
      <c r="DO219" s="40"/>
      <c r="DP219" s="40"/>
      <c r="DQ219" s="40"/>
      <c r="DR219" s="40"/>
      <c r="DS219" s="40"/>
      <c r="DT219" s="40"/>
      <c r="DU219" s="40"/>
      <c r="DV219" s="40"/>
      <c r="DW219" s="40"/>
      <c r="DX219" s="40"/>
      <c r="DY219" s="40"/>
      <c r="DZ219" s="40"/>
      <c r="EA219" s="40"/>
      <c r="EB219" s="40"/>
      <c r="EC219" s="40"/>
      <c r="ED219" s="40"/>
      <c r="EE219" s="40"/>
      <c r="EF219" s="40"/>
      <c r="EG219" s="40"/>
      <c r="EH219" s="40"/>
      <c r="EI219" s="40"/>
      <c r="EJ219" s="40"/>
      <c r="EK219" s="40"/>
      <c r="EL219" s="40"/>
      <c r="EM219" s="40"/>
      <c r="EN219" s="40"/>
      <c r="EO219" s="40"/>
      <c r="EP219" s="40"/>
      <c r="EQ219" s="40"/>
      <c r="ER219" s="40"/>
      <c r="ES219" s="40"/>
      <c r="ET219" s="40"/>
      <c r="EU219" s="40"/>
      <c r="EV219" s="40"/>
      <c r="EW219" s="40"/>
      <c r="EX219" s="40"/>
      <c r="EY219" s="40"/>
      <c r="EZ219" s="40"/>
      <c r="FA219" s="40"/>
      <c r="FB219" s="40"/>
      <c r="FC219" s="40"/>
      <c r="FD219" s="40"/>
      <c r="FE219" s="40"/>
      <c r="FF219" s="40"/>
      <c r="FG219" s="40"/>
      <c r="FH219" s="40"/>
      <c r="FI219" s="40"/>
      <c r="FJ219" s="40"/>
      <c r="FK219" s="40"/>
      <c r="FL219" s="40"/>
      <c r="FM219" s="40"/>
      <c r="FN219" s="40"/>
      <c r="FO219" s="40"/>
      <c r="FP219" s="40"/>
      <c r="FQ219" s="40"/>
      <c r="FR219" s="40"/>
      <c r="FS219" s="40"/>
      <c r="FT219" s="40"/>
      <c r="FU219" s="40"/>
      <c r="FV219" s="40"/>
      <c r="FW219" s="40"/>
      <c r="FX219" s="40"/>
      <c r="FY219" s="40"/>
      <c r="FZ219" s="40"/>
      <c r="GA219" s="40"/>
      <c r="GB219" s="40"/>
      <c r="GC219" s="40"/>
      <c r="GD219" s="40"/>
      <c r="GE219" s="40"/>
      <c r="GF219" s="40"/>
      <c r="GG219" s="40"/>
      <c r="GH219" s="40"/>
      <c r="GI219" s="40"/>
      <c r="GJ219" s="40"/>
      <c r="GK219" s="40"/>
      <c r="GL219" s="40"/>
      <c r="GM219" s="40"/>
      <c r="GN219" s="40"/>
      <c r="GO219" s="40"/>
      <c r="GP219" s="40"/>
      <c r="GQ219" s="40"/>
      <c r="GR219" s="40"/>
      <c r="GS219" s="40"/>
      <c r="GT219" s="40"/>
      <c r="GU219" s="40"/>
      <c r="GV219" s="40"/>
      <c r="GW219" s="40"/>
      <c r="GX219" s="40"/>
      <c r="GY219" s="40"/>
      <c r="GZ219" s="40"/>
      <c r="HA219" s="40"/>
      <c r="HB219" s="40"/>
      <c r="HC219" s="40"/>
      <c r="HD219" s="40"/>
      <c r="HE219" s="40"/>
      <c r="HF219" s="40"/>
      <c r="HG219" s="40"/>
      <c r="HH219" s="40"/>
      <c r="HI219" s="40"/>
      <c r="HJ219" s="40"/>
      <c r="HK219" s="40"/>
      <c r="HL219" s="40"/>
      <c r="HM219" s="40"/>
      <c r="HN219" s="40"/>
      <c r="HO219" s="40"/>
      <c r="HP219" s="40"/>
      <c r="HQ219" s="40"/>
      <c r="HR219" s="40"/>
      <c r="HS219" s="40"/>
      <c r="HT219" s="40"/>
      <c r="HU219" s="40"/>
      <c r="HV219" s="40"/>
      <c r="HW219" s="40"/>
      <c r="HX219" s="40"/>
      <c r="HY219" s="40"/>
      <c r="HZ219" s="40"/>
      <c r="IA219" s="40"/>
      <c r="IB219" s="40"/>
      <c r="IC219" s="40"/>
      <c r="ID219" s="40"/>
      <c r="IE219" s="40"/>
      <c r="IF219" s="40"/>
      <c r="IG219" s="40"/>
      <c r="IH219" s="40"/>
      <c r="II219" s="40"/>
      <c r="IJ219" s="40"/>
      <c r="IK219" s="40"/>
      <c r="IL219" s="40"/>
      <c r="IM219" s="40"/>
      <c r="IN219" s="40"/>
      <c r="IO219" s="40"/>
      <c r="IP219" s="40"/>
      <c r="IQ219" s="40"/>
      <c r="IR219" s="40"/>
      <c r="IS219" s="40"/>
      <c r="IT219" s="40"/>
      <c r="IU219" s="40"/>
      <c r="IV219" s="40"/>
    </row>
    <row r="220" spans="1:256" s="43" customFormat="1" x14ac:dyDescent="0.2">
      <c r="A220" s="40"/>
      <c r="B220" s="40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F220" s="40"/>
      <c r="AG220" s="40"/>
      <c r="AH220" s="40"/>
      <c r="AI220" s="40"/>
      <c r="AJ220" s="40"/>
      <c r="AK220" s="40"/>
      <c r="AL220" s="40"/>
      <c r="AM220" s="40"/>
      <c r="AN220" s="40"/>
      <c r="AO220" s="40"/>
      <c r="AP220" s="40"/>
      <c r="AQ220" s="40"/>
      <c r="AR220" s="40"/>
      <c r="AS220" s="40"/>
      <c r="AT220" s="40"/>
      <c r="AU220" s="40"/>
      <c r="AV220" s="40"/>
      <c r="AW220" s="40"/>
      <c r="AX220" s="40"/>
      <c r="AY220" s="40"/>
      <c r="AZ220" s="40"/>
      <c r="BA220" s="40"/>
      <c r="BB220" s="40"/>
      <c r="BC220" s="40"/>
      <c r="BD220" s="40"/>
      <c r="BE220" s="40"/>
      <c r="BF220" s="40"/>
      <c r="BG220" s="40"/>
      <c r="BH220" s="40"/>
      <c r="BI220" s="40"/>
      <c r="BJ220" s="40"/>
      <c r="BK220" s="40"/>
      <c r="BL220" s="40"/>
      <c r="BM220" s="40"/>
      <c r="BN220" s="40"/>
      <c r="BO220" s="40"/>
      <c r="BP220" s="40"/>
      <c r="BQ220" s="40"/>
      <c r="BR220" s="40"/>
      <c r="BS220" s="40"/>
      <c r="BT220" s="40"/>
      <c r="BU220" s="40"/>
      <c r="BV220" s="40"/>
      <c r="BW220" s="40"/>
      <c r="BX220" s="40"/>
      <c r="BY220" s="40"/>
      <c r="BZ220" s="40"/>
      <c r="CA220" s="40"/>
      <c r="CB220" s="40"/>
      <c r="CC220" s="40"/>
      <c r="CD220" s="40"/>
      <c r="CE220" s="40"/>
      <c r="CF220" s="40"/>
      <c r="CG220" s="40"/>
      <c r="CH220" s="40"/>
      <c r="CI220" s="40"/>
      <c r="CJ220" s="40"/>
      <c r="CK220" s="40"/>
      <c r="CL220" s="40"/>
      <c r="CM220" s="40"/>
      <c r="CN220" s="40"/>
      <c r="CO220" s="40"/>
      <c r="CP220" s="40"/>
      <c r="CQ220" s="40"/>
      <c r="CR220" s="40"/>
      <c r="CS220" s="40"/>
      <c r="CT220" s="40"/>
      <c r="CU220" s="40"/>
      <c r="CV220" s="40"/>
      <c r="CW220" s="40"/>
      <c r="CX220" s="40"/>
      <c r="CY220" s="40"/>
      <c r="CZ220" s="40"/>
      <c r="DA220" s="40"/>
      <c r="DB220" s="40"/>
      <c r="DC220" s="40"/>
      <c r="DD220" s="40"/>
      <c r="DE220" s="40"/>
      <c r="DF220" s="40"/>
      <c r="DG220" s="40"/>
      <c r="DH220" s="40"/>
      <c r="DI220" s="40"/>
      <c r="DJ220" s="40"/>
      <c r="DK220" s="40"/>
      <c r="DL220" s="40"/>
      <c r="DM220" s="40"/>
      <c r="DN220" s="40"/>
      <c r="DO220" s="40"/>
      <c r="DP220" s="40"/>
      <c r="DQ220" s="40"/>
      <c r="DR220" s="40"/>
      <c r="DS220" s="40"/>
      <c r="DT220" s="40"/>
      <c r="DU220" s="40"/>
      <c r="DV220" s="40"/>
      <c r="DW220" s="40"/>
      <c r="DX220" s="40"/>
      <c r="DY220" s="40"/>
      <c r="DZ220" s="40"/>
      <c r="EA220" s="40"/>
      <c r="EB220" s="40"/>
      <c r="EC220" s="40"/>
      <c r="ED220" s="40"/>
      <c r="EE220" s="40"/>
      <c r="EF220" s="40"/>
      <c r="EG220" s="40"/>
      <c r="EH220" s="40"/>
      <c r="EI220" s="40"/>
      <c r="EJ220" s="40"/>
      <c r="EK220" s="40"/>
      <c r="EL220" s="40"/>
      <c r="EM220" s="40"/>
      <c r="EN220" s="40"/>
      <c r="EO220" s="40"/>
      <c r="EP220" s="40"/>
      <c r="EQ220" s="40"/>
      <c r="ER220" s="40"/>
      <c r="ES220" s="40"/>
      <c r="ET220" s="40"/>
      <c r="EU220" s="40"/>
      <c r="EV220" s="40"/>
      <c r="EW220" s="40"/>
      <c r="EX220" s="40"/>
      <c r="EY220" s="40"/>
      <c r="EZ220" s="40"/>
      <c r="FA220" s="40"/>
      <c r="FB220" s="40"/>
      <c r="FC220" s="40"/>
      <c r="FD220" s="40"/>
      <c r="FE220" s="40"/>
      <c r="FF220" s="40"/>
      <c r="FG220" s="40"/>
      <c r="FH220" s="40"/>
      <c r="FI220" s="40"/>
      <c r="FJ220" s="40"/>
      <c r="FK220" s="40"/>
      <c r="FL220" s="40"/>
      <c r="FM220" s="40"/>
      <c r="FN220" s="40"/>
      <c r="FO220" s="40"/>
      <c r="FP220" s="40"/>
      <c r="FQ220" s="40"/>
      <c r="FR220" s="40"/>
      <c r="FS220" s="40"/>
      <c r="FT220" s="40"/>
      <c r="FU220" s="40"/>
      <c r="FV220" s="40"/>
      <c r="FW220" s="40"/>
      <c r="FX220" s="40"/>
      <c r="FY220" s="40"/>
      <c r="FZ220" s="40"/>
      <c r="GA220" s="40"/>
      <c r="GB220" s="40"/>
      <c r="GC220" s="40"/>
      <c r="GD220" s="40"/>
      <c r="GE220" s="40"/>
      <c r="GF220" s="40"/>
      <c r="GG220" s="40"/>
      <c r="GH220" s="40"/>
      <c r="GI220" s="40"/>
      <c r="GJ220" s="40"/>
      <c r="GK220" s="40"/>
      <c r="GL220" s="40"/>
      <c r="GM220" s="40"/>
      <c r="GN220" s="40"/>
      <c r="GO220" s="40"/>
      <c r="GP220" s="40"/>
      <c r="GQ220" s="40"/>
      <c r="GR220" s="40"/>
      <c r="GS220" s="40"/>
      <c r="GT220" s="40"/>
      <c r="GU220" s="40"/>
      <c r="GV220" s="40"/>
      <c r="GW220" s="40"/>
      <c r="GX220" s="40"/>
      <c r="GY220" s="40"/>
      <c r="GZ220" s="40"/>
      <c r="HA220" s="40"/>
      <c r="HB220" s="40"/>
      <c r="HC220" s="40"/>
      <c r="HD220" s="40"/>
      <c r="HE220" s="40"/>
      <c r="HF220" s="40"/>
      <c r="HG220" s="40"/>
      <c r="HH220" s="40"/>
      <c r="HI220" s="40"/>
      <c r="HJ220" s="40"/>
      <c r="HK220" s="40"/>
      <c r="HL220" s="40"/>
      <c r="HM220" s="40"/>
      <c r="HN220" s="40"/>
      <c r="HO220" s="40"/>
      <c r="HP220" s="40"/>
      <c r="HQ220" s="40"/>
      <c r="HR220" s="40"/>
      <c r="HS220" s="40"/>
      <c r="HT220" s="40"/>
      <c r="HU220" s="40"/>
      <c r="HV220" s="40"/>
      <c r="HW220" s="40"/>
      <c r="HX220" s="40"/>
      <c r="HY220" s="40"/>
      <c r="HZ220" s="40"/>
      <c r="IA220" s="40"/>
      <c r="IB220" s="40"/>
      <c r="IC220" s="40"/>
      <c r="ID220" s="40"/>
      <c r="IE220" s="40"/>
      <c r="IF220" s="40"/>
      <c r="IG220" s="40"/>
      <c r="IH220" s="40"/>
      <c r="II220" s="40"/>
      <c r="IJ220" s="40"/>
      <c r="IK220" s="40"/>
      <c r="IL220" s="40"/>
      <c r="IM220" s="40"/>
      <c r="IN220" s="40"/>
      <c r="IO220" s="40"/>
      <c r="IP220" s="40"/>
      <c r="IQ220" s="40"/>
      <c r="IR220" s="40"/>
      <c r="IS220" s="40"/>
      <c r="IT220" s="40"/>
      <c r="IU220" s="40"/>
      <c r="IV220" s="40"/>
    </row>
    <row r="221" spans="1:256" s="43" customFormat="1" x14ac:dyDescent="0.2">
      <c r="A221" s="40"/>
      <c r="B221" s="40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F221" s="40"/>
      <c r="AG221" s="40"/>
      <c r="AH221" s="40"/>
      <c r="AI221" s="40"/>
      <c r="AJ221" s="40"/>
      <c r="AK221" s="40"/>
      <c r="AL221" s="40"/>
      <c r="AM221" s="40"/>
      <c r="AN221" s="40"/>
      <c r="AO221" s="40"/>
      <c r="AP221" s="40"/>
      <c r="AQ221" s="40"/>
      <c r="AR221" s="40"/>
      <c r="AS221" s="40"/>
      <c r="AT221" s="40"/>
      <c r="AU221" s="40"/>
      <c r="AV221" s="40"/>
      <c r="AW221" s="40"/>
      <c r="AX221" s="40"/>
      <c r="AY221" s="40"/>
      <c r="AZ221" s="40"/>
      <c r="BA221" s="40"/>
      <c r="BB221" s="40"/>
      <c r="BC221" s="40"/>
      <c r="BD221" s="40"/>
      <c r="BE221" s="40"/>
      <c r="BF221" s="40"/>
      <c r="BG221" s="40"/>
      <c r="BH221" s="40"/>
      <c r="BI221" s="40"/>
      <c r="BJ221" s="40"/>
      <c r="BK221" s="40"/>
      <c r="BL221" s="40"/>
      <c r="BM221" s="40"/>
      <c r="BN221" s="40"/>
      <c r="BO221" s="40"/>
      <c r="BP221" s="40"/>
      <c r="BQ221" s="40"/>
      <c r="BR221" s="40"/>
      <c r="BS221" s="40"/>
      <c r="BT221" s="40"/>
      <c r="BU221" s="40"/>
      <c r="BV221" s="40"/>
      <c r="BW221" s="40"/>
      <c r="BX221" s="40"/>
      <c r="BY221" s="40"/>
      <c r="BZ221" s="40"/>
      <c r="CA221" s="40"/>
      <c r="CB221" s="40"/>
      <c r="CC221" s="40"/>
      <c r="CD221" s="40"/>
      <c r="CE221" s="40"/>
      <c r="CF221" s="40"/>
      <c r="CG221" s="40"/>
      <c r="CH221" s="40"/>
      <c r="CI221" s="40"/>
      <c r="CJ221" s="40"/>
      <c r="CK221" s="40"/>
      <c r="CL221" s="40"/>
      <c r="CM221" s="40"/>
      <c r="CN221" s="40"/>
      <c r="CO221" s="40"/>
      <c r="CP221" s="40"/>
      <c r="CQ221" s="40"/>
      <c r="CR221" s="40"/>
      <c r="CS221" s="40"/>
      <c r="CT221" s="40"/>
      <c r="CU221" s="40"/>
      <c r="CV221" s="40"/>
      <c r="CW221" s="40"/>
      <c r="CX221" s="40"/>
      <c r="CY221" s="40"/>
      <c r="CZ221" s="40"/>
      <c r="DA221" s="40"/>
      <c r="DB221" s="40"/>
      <c r="DC221" s="40"/>
      <c r="DD221" s="40"/>
      <c r="DE221" s="40"/>
      <c r="DF221" s="40"/>
      <c r="DG221" s="40"/>
      <c r="DH221" s="40"/>
      <c r="DI221" s="40"/>
      <c r="DJ221" s="40"/>
      <c r="DK221" s="40"/>
      <c r="DL221" s="40"/>
      <c r="DM221" s="40"/>
      <c r="DN221" s="40"/>
      <c r="DO221" s="40"/>
      <c r="DP221" s="40"/>
      <c r="DQ221" s="40"/>
      <c r="DR221" s="40"/>
      <c r="DS221" s="40"/>
      <c r="DT221" s="40"/>
      <c r="DU221" s="40"/>
      <c r="DV221" s="40"/>
      <c r="DW221" s="40"/>
      <c r="DX221" s="40"/>
      <c r="DY221" s="40"/>
      <c r="DZ221" s="40"/>
      <c r="EA221" s="40"/>
      <c r="EB221" s="40"/>
      <c r="EC221" s="40"/>
      <c r="ED221" s="40"/>
      <c r="EE221" s="40"/>
      <c r="EF221" s="40"/>
      <c r="EG221" s="40"/>
      <c r="EH221" s="40"/>
      <c r="EI221" s="40"/>
      <c r="EJ221" s="40"/>
      <c r="EK221" s="40"/>
      <c r="EL221" s="40"/>
      <c r="EM221" s="40"/>
      <c r="EN221" s="40"/>
      <c r="EO221" s="40"/>
      <c r="EP221" s="40"/>
      <c r="EQ221" s="40"/>
      <c r="ER221" s="40"/>
      <c r="ES221" s="40"/>
      <c r="ET221" s="40"/>
      <c r="EU221" s="40"/>
      <c r="EV221" s="40"/>
      <c r="EW221" s="40"/>
      <c r="EX221" s="40"/>
      <c r="EY221" s="40"/>
      <c r="EZ221" s="40"/>
      <c r="FA221" s="40"/>
      <c r="FB221" s="40"/>
      <c r="FC221" s="40"/>
      <c r="FD221" s="40"/>
      <c r="FE221" s="40"/>
      <c r="FF221" s="40"/>
      <c r="FG221" s="40"/>
      <c r="FH221" s="40"/>
      <c r="FI221" s="40"/>
      <c r="FJ221" s="40"/>
      <c r="FK221" s="40"/>
      <c r="FL221" s="40"/>
      <c r="FM221" s="40"/>
      <c r="FN221" s="40"/>
      <c r="FO221" s="40"/>
      <c r="FP221" s="40"/>
      <c r="FQ221" s="40"/>
      <c r="FR221" s="40"/>
      <c r="FS221" s="40"/>
      <c r="FT221" s="40"/>
      <c r="FU221" s="40"/>
      <c r="FV221" s="40"/>
      <c r="FW221" s="40"/>
      <c r="FX221" s="40"/>
      <c r="FY221" s="40"/>
      <c r="FZ221" s="40"/>
      <c r="GA221" s="40"/>
      <c r="GB221" s="40"/>
      <c r="GC221" s="40"/>
      <c r="GD221" s="40"/>
      <c r="GE221" s="40"/>
      <c r="GF221" s="40"/>
      <c r="GG221" s="40"/>
      <c r="GH221" s="40"/>
      <c r="GI221" s="40"/>
      <c r="GJ221" s="40"/>
      <c r="GK221" s="40"/>
      <c r="GL221" s="40"/>
      <c r="GM221" s="40"/>
      <c r="GN221" s="40"/>
      <c r="GO221" s="40"/>
      <c r="GP221" s="40"/>
      <c r="GQ221" s="40"/>
      <c r="GR221" s="40"/>
      <c r="GS221" s="40"/>
      <c r="GT221" s="40"/>
      <c r="GU221" s="40"/>
      <c r="GV221" s="40"/>
      <c r="GW221" s="40"/>
      <c r="GX221" s="40"/>
      <c r="GY221" s="40"/>
      <c r="GZ221" s="40"/>
      <c r="HA221" s="40"/>
      <c r="HB221" s="40"/>
      <c r="HC221" s="40"/>
      <c r="HD221" s="40"/>
      <c r="HE221" s="40"/>
      <c r="HF221" s="40"/>
      <c r="HG221" s="40"/>
      <c r="HH221" s="40"/>
      <c r="HI221" s="40"/>
      <c r="HJ221" s="40"/>
      <c r="HK221" s="40"/>
      <c r="HL221" s="40"/>
      <c r="HM221" s="40"/>
      <c r="HN221" s="40"/>
      <c r="HO221" s="40"/>
      <c r="HP221" s="40"/>
      <c r="HQ221" s="40"/>
      <c r="HR221" s="40"/>
      <c r="HS221" s="40"/>
      <c r="HT221" s="40"/>
      <c r="HU221" s="40"/>
      <c r="HV221" s="40"/>
      <c r="HW221" s="40"/>
      <c r="HX221" s="40"/>
      <c r="HY221" s="40"/>
      <c r="HZ221" s="40"/>
      <c r="IA221" s="40"/>
      <c r="IB221" s="40"/>
      <c r="IC221" s="40"/>
      <c r="ID221" s="40"/>
      <c r="IE221" s="40"/>
      <c r="IF221" s="40"/>
      <c r="IG221" s="40"/>
      <c r="IH221" s="40"/>
      <c r="II221" s="40"/>
      <c r="IJ221" s="40"/>
      <c r="IK221" s="40"/>
      <c r="IL221" s="40"/>
      <c r="IM221" s="40"/>
      <c r="IN221" s="40"/>
      <c r="IO221" s="40"/>
      <c r="IP221" s="40"/>
      <c r="IQ221" s="40"/>
      <c r="IR221" s="40"/>
      <c r="IS221" s="40"/>
      <c r="IT221" s="40"/>
      <c r="IU221" s="40"/>
      <c r="IV221" s="40"/>
    </row>
    <row r="222" spans="1:256" s="43" customFormat="1" x14ac:dyDescent="0.2">
      <c r="A222" s="40"/>
      <c r="B222" s="40"/>
      <c r="C222" s="40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F222" s="40"/>
      <c r="AG222" s="40"/>
      <c r="AH222" s="40"/>
      <c r="AI222" s="40"/>
      <c r="AJ222" s="40"/>
      <c r="AK222" s="40"/>
      <c r="AL222" s="40"/>
      <c r="AM222" s="40"/>
      <c r="AN222" s="40"/>
      <c r="AO222" s="40"/>
      <c r="AP222" s="40"/>
      <c r="AQ222" s="40"/>
      <c r="AR222" s="40"/>
      <c r="AS222" s="40"/>
      <c r="AT222" s="40"/>
      <c r="AU222" s="40"/>
      <c r="AV222" s="40"/>
      <c r="AW222" s="40"/>
      <c r="AX222" s="40"/>
      <c r="AY222" s="40"/>
      <c r="AZ222" s="40"/>
      <c r="BA222" s="40"/>
      <c r="BB222" s="40"/>
      <c r="BC222" s="40"/>
      <c r="BD222" s="40"/>
      <c r="BE222" s="40"/>
      <c r="BF222" s="40"/>
      <c r="BG222" s="40"/>
      <c r="BH222" s="40"/>
      <c r="BI222" s="40"/>
      <c r="BJ222" s="40"/>
      <c r="BK222" s="40"/>
      <c r="BL222" s="40"/>
      <c r="BM222" s="40"/>
      <c r="BN222" s="40"/>
      <c r="BO222" s="40"/>
      <c r="BP222" s="40"/>
      <c r="BQ222" s="40"/>
      <c r="BR222" s="40"/>
      <c r="BS222" s="40"/>
      <c r="BT222" s="40"/>
      <c r="BU222" s="40"/>
      <c r="BV222" s="40"/>
      <c r="BW222" s="40"/>
      <c r="BX222" s="40"/>
      <c r="BY222" s="40"/>
      <c r="BZ222" s="40"/>
      <c r="CA222" s="40"/>
      <c r="CB222" s="40"/>
      <c r="CC222" s="40"/>
      <c r="CD222" s="40"/>
      <c r="CE222" s="40"/>
      <c r="CF222" s="40"/>
      <c r="CG222" s="40"/>
      <c r="CH222" s="40"/>
      <c r="CI222" s="40"/>
      <c r="CJ222" s="40"/>
      <c r="CK222" s="40"/>
      <c r="CL222" s="40"/>
      <c r="CM222" s="40"/>
      <c r="CN222" s="40"/>
      <c r="CO222" s="40"/>
      <c r="CP222" s="40"/>
      <c r="CQ222" s="40"/>
      <c r="CR222" s="40"/>
      <c r="CS222" s="40"/>
      <c r="CT222" s="40"/>
      <c r="CU222" s="40"/>
      <c r="CV222" s="40"/>
      <c r="CW222" s="40"/>
      <c r="CX222" s="40"/>
      <c r="CY222" s="40"/>
      <c r="CZ222" s="40"/>
      <c r="DA222" s="40"/>
      <c r="DB222" s="40"/>
      <c r="DC222" s="40"/>
      <c r="DD222" s="40"/>
      <c r="DE222" s="40"/>
      <c r="DF222" s="40"/>
      <c r="DG222" s="40"/>
      <c r="DH222" s="40"/>
      <c r="DI222" s="40"/>
      <c r="DJ222" s="40"/>
      <c r="DK222" s="40"/>
      <c r="DL222" s="40"/>
      <c r="DM222" s="40"/>
      <c r="DN222" s="40"/>
      <c r="DO222" s="40"/>
      <c r="DP222" s="40"/>
      <c r="DQ222" s="40"/>
      <c r="DR222" s="40"/>
      <c r="DS222" s="40"/>
      <c r="DT222" s="40"/>
      <c r="DU222" s="40"/>
      <c r="DV222" s="40"/>
      <c r="DW222" s="40"/>
      <c r="DX222" s="40"/>
      <c r="DY222" s="40"/>
      <c r="DZ222" s="40"/>
      <c r="EA222" s="40"/>
      <c r="EB222" s="40"/>
      <c r="EC222" s="40"/>
      <c r="ED222" s="40"/>
      <c r="EE222" s="40"/>
      <c r="EF222" s="40"/>
      <c r="EG222" s="40"/>
      <c r="EH222" s="40"/>
      <c r="EI222" s="40"/>
      <c r="EJ222" s="40"/>
      <c r="EK222" s="40"/>
      <c r="EL222" s="40"/>
      <c r="EM222" s="40"/>
      <c r="EN222" s="40"/>
      <c r="EO222" s="40"/>
      <c r="EP222" s="40"/>
      <c r="EQ222" s="40"/>
      <c r="ER222" s="40"/>
      <c r="ES222" s="40"/>
      <c r="ET222" s="40"/>
      <c r="EU222" s="40"/>
      <c r="EV222" s="40"/>
      <c r="EW222" s="40"/>
      <c r="EX222" s="40"/>
      <c r="EY222" s="40"/>
      <c r="EZ222" s="40"/>
      <c r="FA222" s="40"/>
      <c r="FB222" s="40"/>
      <c r="FC222" s="40"/>
      <c r="FD222" s="40"/>
      <c r="FE222" s="40"/>
      <c r="FF222" s="40"/>
      <c r="FG222" s="40"/>
      <c r="FH222" s="40"/>
      <c r="FI222" s="40"/>
      <c r="FJ222" s="40"/>
      <c r="FK222" s="40"/>
      <c r="FL222" s="40"/>
      <c r="FM222" s="40"/>
      <c r="FN222" s="40"/>
      <c r="FO222" s="40"/>
      <c r="FP222" s="40"/>
      <c r="FQ222" s="40"/>
      <c r="FR222" s="40"/>
      <c r="FS222" s="40"/>
      <c r="FT222" s="40"/>
      <c r="FU222" s="40"/>
      <c r="FV222" s="40"/>
      <c r="FW222" s="40"/>
      <c r="FX222" s="40"/>
      <c r="FY222" s="40"/>
      <c r="FZ222" s="40"/>
      <c r="GA222" s="40"/>
      <c r="GB222" s="40"/>
      <c r="GC222" s="40"/>
      <c r="GD222" s="40"/>
      <c r="GE222" s="40"/>
      <c r="GF222" s="40"/>
      <c r="GG222" s="40"/>
      <c r="GH222" s="40"/>
      <c r="GI222" s="40"/>
      <c r="GJ222" s="40"/>
      <c r="GK222" s="40"/>
      <c r="GL222" s="40"/>
      <c r="GM222" s="40"/>
      <c r="GN222" s="40"/>
      <c r="GO222" s="40"/>
      <c r="GP222" s="40"/>
      <c r="GQ222" s="40"/>
      <c r="GR222" s="40"/>
      <c r="GS222" s="40"/>
      <c r="GT222" s="40"/>
      <c r="GU222" s="40"/>
      <c r="GV222" s="40"/>
      <c r="GW222" s="40"/>
      <c r="GX222" s="40"/>
      <c r="GY222" s="40"/>
      <c r="GZ222" s="40"/>
      <c r="HA222" s="40"/>
      <c r="HB222" s="40"/>
      <c r="HC222" s="40"/>
      <c r="HD222" s="40"/>
      <c r="HE222" s="40"/>
      <c r="HF222" s="40"/>
      <c r="HG222" s="40"/>
      <c r="HH222" s="40"/>
      <c r="HI222" s="40"/>
      <c r="HJ222" s="40"/>
      <c r="HK222" s="40"/>
      <c r="HL222" s="40"/>
      <c r="HM222" s="40"/>
      <c r="HN222" s="40"/>
      <c r="HO222" s="40"/>
      <c r="HP222" s="40"/>
      <c r="HQ222" s="40"/>
      <c r="HR222" s="40"/>
      <c r="HS222" s="40"/>
      <c r="HT222" s="40"/>
      <c r="HU222" s="40"/>
      <c r="HV222" s="40"/>
      <c r="HW222" s="40"/>
      <c r="HX222" s="40"/>
      <c r="HY222" s="40"/>
      <c r="HZ222" s="40"/>
      <c r="IA222" s="40"/>
      <c r="IB222" s="40"/>
      <c r="IC222" s="40"/>
      <c r="ID222" s="40"/>
      <c r="IE222" s="40"/>
      <c r="IF222" s="40"/>
      <c r="IG222" s="40"/>
      <c r="IH222" s="40"/>
      <c r="II222" s="40"/>
      <c r="IJ222" s="40"/>
      <c r="IK222" s="40"/>
      <c r="IL222" s="40"/>
      <c r="IM222" s="40"/>
      <c r="IN222" s="40"/>
      <c r="IO222" s="40"/>
      <c r="IP222" s="40"/>
      <c r="IQ222" s="40"/>
      <c r="IR222" s="40"/>
      <c r="IS222" s="40"/>
      <c r="IT222" s="40"/>
      <c r="IU222" s="40"/>
      <c r="IV222" s="40"/>
    </row>
    <row r="223" spans="1:256" s="43" customFormat="1" x14ac:dyDescent="0.2">
      <c r="A223" s="40"/>
      <c r="B223" s="40"/>
      <c r="C223" s="40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F223" s="40"/>
      <c r="AG223" s="40"/>
      <c r="AH223" s="40"/>
      <c r="AI223" s="40"/>
      <c r="AJ223" s="40"/>
      <c r="AK223" s="40"/>
      <c r="AL223" s="40"/>
      <c r="AM223" s="40"/>
      <c r="AN223" s="40"/>
      <c r="AO223" s="40"/>
      <c r="AP223" s="40"/>
      <c r="AQ223" s="40"/>
      <c r="AR223" s="40"/>
      <c r="AS223" s="40"/>
      <c r="AT223" s="40"/>
      <c r="AU223" s="40"/>
      <c r="AV223" s="40"/>
      <c r="AW223" s="40"/>
      <c r="AX223" s="40"/>
      <c r="AY223" s="40"/>
      <c r="AZ223" s="40"/>
      <c r="BA223" s="40"/>
      <c r="BB223" s="40"/>
      <c r="BC223" s="40"/>
      <c r="BD223" s="40"/>
      <c r="BE223" s="40"/>
      <c r="BF223" s="40"/>
      <c r="BG223" s="40"/>
      <c r="BH223" s="40"/>
      <c r="BI223" s="40"/>
      <c r="BJ223" s="40"/>
      <c r="BK223" s="40"/>
      <c r="BL223" s="40"/>
      <c r="BM223" s="40"/>
      <c r="BN223" s="40"/>
      <c r="BO223" s="40"/>
      <c r="BP223" s="40"/>
      <c r="BQ223" s="40"/>
      <c r="BR223" s="40"/>
      <c r="BS223" s="40"/>
      <c r="BT223" s="40"/>
      <c r="BU223" s="40"/>
      <c r="BV223" s="40"/>
      <c r="BW223" s="40"/>
      <c r="BX223" s="40"/>
      <c r="BY223" s="40"/>
      <c r="BZ223" s="40"/>
      <c r="CA223" s="40"/>
      <c r="CB223" s="40"/>
      <c r="CC223" s="40"/>
      <c r="CD223" s="40"/>
      <c r="CE223" s="40"/>
      <c r="CF223" s="40"/>
      <c r="CG223" s="40"/>
      <c r="CH223" s="40"/>
      <c r="CI223" s="40"/>
      <c r="CJ223" s="40"/>
      <c r="CK223" s="40"/>
      <c r="CL223" s="40"/>
      <c r="CM223" s="40"/>
      <c r="CN223" s="40"/>
      <c r="CO223" s="40"/>
      <c r="CP223" s="40"/>
      <c r="CQ223" s="40"/>
      <c r="CR223" s="40"/>
      <c r="CS223" s="40"/>
      <c r="CT223" s="40"/>
      <c r="CU223" s="40"/>
      <c r="CV223" s="40"/>
      <c r="CW223" s="40"/>
      <c r="CX223" s="40"/>
      <c r="CY223" s="40"/>
      <c r="CZ223" s="40"/>
      <c r="DA223" s="40"/>
      <c r="DB223" s="40"/>
      <c r="DC223" s="40"/>
      <c r="DD223" s="40"/>
      <c r="DE223" s="40"/>
      <c r="DF223" s="40"/>
      <c r="DG223" s="40"/>
      <c r="DH223" s="40"/>
      <c r="DI223" s="40"/>
      <c r="DJ223" s="40"/>
      <c r="DK223" s="40"/>
      <c r="DL223" s="40"/>
      <c r="DM223" s="40"/>
      <c r="DN223" s="40"/>
      <c r="DO223" s="40"/>
      <c r="DP223" s="40"/>
      <c r="DQ223" s="40"/>
      <c r="DR223" s="40"/>
      <c r="DS223" s="40"/>
      <c r="DT223" s="40"/>
      <c r="DU223" s="40"/>
      <c r="DV223" s="40"/>
      <c r="DW223" s="40"/>
      <c r="DX223" s="40"/>
      <c r="DY223" s="40"/>
      <c r="DZ223" s="40"/>
      <c r="EA223" s="40"/>
      <c r="EB223" s="40"/>
      <c r="EC223" s="40"/>
      <c r="ED223" s="40"/>
      <c r="EE223" s="40"/>
      <c r="EF223" s="40"/>
      <c r="EG223" s="40"/>
      <c r="EH223" s="40"/>
      <c r="EI223" s="40"/>
      <c r="EJ223" s="40"/>
      <c r="EK223" s="40"/>
      <c r="EL223" s="40"/>
      <c r="EM223" s="40"/>
      <c r="EN223" s="40"/>
      <c r="EO223" s="40"/>
      <c r="EP223" s="40"/>
      <c r="EQ223" s="40"/>
      <c r="ER223" s="40"/>
      <c r="ES223" s="40"/>
      <c r="ET223" s="40"/>
      <c r="EU223" s="40"/>
      <c r="EV223" s="40"/>
      <c r="EW223" s="40"/>
      <c r="EX223" s="40"/>
      <c r="EY223" s="40"/>
      <c r="EZ223" s="40"/>
      <c r="FA223" s="40"/>
      <c r="FB223" s="40"/>
      <c r="FC223" s="40"/>
      <c r="FD223" s="40"/>
      <c r="FE223" s="40"/>
      <c r="FF223" s="40"/>
      <c r="FG223" s="40"/>
      <c r="FH223" s="40"/>
      <c r="FI223" s="40"/>
      <c r="FJ223" s="40"/>
      <c r="FK223" s="40"/>
      <c r="FL223" s="40"/>
      <c r="FM223" s="40"/>
      <c r="FN223" s="40"/>
      <c r="FO223" s="40"/>
      <c r="FP223" s="40"/>
      <c r="FQ223" s="40"/>
      <c r="FR223" s="40"/>
      <c r="FS223" s="40"/>
      <c r="FT223" s="40"/>
      <c r="FU223" s="40"/>
      <c r="FV223" s="40"/>
      <c r="FW223" s="40"/>
      <c r="FX223" s="40"/>
      <c r="FY223" s="40"/>
      <c r="FZ223" s="40"/>
      <c r="GA223" s="40"/>
      <c r="GB223" s="40"/>
      <c r="GC223" s="40"/>
      <c r="GD223" s="40"/>
      <c r="GE223" s="40"/>
      <c r="GF223" s="40"/>
      <c r="GG223" s="40"/>
      <c r="GH223" s="40"/>
      <c r="GI223" s="40"/>
      <c r="GJ223" s="40"/>
      <c r="GK223" s="40"/>
      <c r="GL223" s="40"/>
      <c r="GM223" s="40"/>
      <c r="GN223" s="40"/>
      <c r="GO223" s="40"/>
      <c r="GP223" s="40"/>
      <c r="GQ223" s="40"/>
      <c r="GR223" s="40"/>
      <c r="GS223" s="40"/>
      <c r="GT223" s="40"/>
      <c r="GU223" s="40"/>
      <c r="GV223" s="40"/>
      <c r="GW223" s="40"/>
      <c r="GX223" s="40"/>
      <c r="GY223" s="40"/>
      <c r="GZ223" s="40"/>
      <c r="HA223" s="40"/>
      <c r="HB223" s="40"/>
      <c r="HC223" s="40"/>
      <c r="HD223" s="40"/>
      <c r="HE223" s="40"/>
      <c r="HF223" s="40"/>
      <c r="HG223" s="40"/>
      <c r="HH223" s="40"/>
      <c r="HI223" s="40"/>
      <c r="HJ223" s="40"/>
      <c r="HK223" s="40"/>
      <c r="HL223" s="40"/>
      <c r="HM223" s="40"/>
      <c r="HN223" s="40"/>
      <c r="HO223" s="40"/>
      <c r="HP223" s="40"/>
      <c r="HQ223" s="40"/>
      <c r="HR223" s="40"/>
      <c r="HS223" s="40"/>
      <c r="HT223" s="40"/>
      <c r="HU223" s="40"/>
      <c r="HV223" s="40"/>
      <c r="HW223" s="40"/>
      <c r="HX223" s="40"/>
      <c r="HY223" s="40"/>
      <c r="HZ223" s="40"/>
      <c r="IA223" s="40"/>
      <c r="IB223" s="40"/>
      <c r="IC223" s="40"/>
      <c r="ID223" s="40"/>
      <c r="IE223" s="40"/>
      <c r="IF223" s="40"/>
      <c r="IG223" s="40"/>
      <c r="IH223" s="40"/>
      <c r="II223" s="40"/>
      <c r="IJ223" s="40"/>
      <c r="IK223" s="40"/>
      <c r="IL223" s="40"/>
      <c r="IM223" s="40"/>
      <c r="IN223" s="40"/>
      <c r="IO223" s="40"/>
      <c r="IP223" s="40"/>
      <c r="IQ223" s="40"/>
      <c r="IR223" s="40"/>
      <c r="IS223" s="40"/>
      <c r="IT223" s="40"/>
      <c r="IU223" s="40"/>
      <c r="IV223" s="40"/>
    </row>
    <row r="224" spans="1:256" s="43" customFormat="1" x14ac:dyDescent="0.2">
      <c r="A224" s="40"/>
      <c r="B224" s="40"/>
      <c r="C224" s="40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F224" s="40"/>
      <c r="AG224" s="40"/>
      <c r="AH224" s="40"/>
      <c r="AI224" s="40"/>
      <c r="AJ224" s="40"/>
      <c r="AK224" s="40"/>
      <c r="AL224" s="40"/>
      <c r="AM224" s="40"/>
      <c r="AN224" s="40"/>
      <c r="AO224" s="40"/>
      <c r="AP224" s="40"/>
      <c r="AQ224" s="40"/>
      <c r="AR224" s="40"/>
      <c r="AS224" s="40"/>
      <c r="AT224" s="40"/>
      <c r="AU224" s="40"/>
      <c r="AV224" s="40"/>
      <c r="AW224" s="40"/>
      <c r="AX224" s="40"/>
      <c r="AY224" s="40"/>
      <c r="AZ224" s="40"/>
      <c r="BA224" s="40"/>
      <c r="BB224" s="40"/>
      <c r="BC224" s="40"/>
      <c r="BD224" s="40"/>
      <c r="BE224" s="40"/>
      <c r="BF224" s="40"/>
      <c r="BG224" s="40"/>
      <c r="BH224" s="40"/>
      <c r="BI224" s="40"/>
      <c r="BJ224" s="40"/>
      <c r="BK224" s="40"/>
      <c r="BL224" s="40"/>
      <c r="BM224" s="40"/>
      <c r="BN224" s="40"/>
      <c r="BO224" s="40"/>
      <c r="BP224" s="40"/>
      <c r="BQ224" s="40"/>
      <c r="BR224" s="40"/>
      <c r="BS224" s="40"/>
      <c r="BT224" s="40"/>
      <c r="BU224" s="40"/>
      <c r="BV224" s="40"/>
      <c r="BW224" s="40"/>
      <c r="BX224" s="40"/>
      <c r="BY224" s="40"/>
      <c r="BZ224" s="40"/>
      <c r="CA224" s="40"/>
      <c r="CB224" s="40"/>
      <c r="CC224" s="40"/>
      <c r="CD224" s="40"/>
      <c r="CE224" s="40"/>
      <c r="CF224" s="40"/>
      <c r="CG224" s="40"/>
      <c r="CH224" s="40"/>
      <c r="CI224" s="40"/>
      <c r="CJ224" s="40"/>
      <c r="CK224" s="40"/>
      <c r="CL224" s="40"/>
      <c r="CM224" s="40"/>
      <c r="CN224" s="40"/>
      <c r="CO224" s="40"/>
      <c r="CP224" s="40"/>
      <c r="CQ224" s="40"/>
      <c r="CR224" s="40"/>
      <c r="CS224" s="40"/>
      <c r="CT224" s="40"/>
      <c r="CU224" s="40"/>
      <c r="CV224" s="40"/>
      <c r="CW224" s="40"/>
      <c r="CX224" s="40"/>
      <c r="CY224" s="40"/>
      <c r="CZ224" s="40"/>
      <c r="DA224" s="40"/>
      <c r="DB224" s="40"/>
      <c r="DC224" s="40"/>
      <c r="DD224" s="40"/>
      <c r="DE224" s="40"/>
      <c r="DF224" s="40"/>
      <c r="DG224" s="40"/>
      <c r="DH224" s="40"/>
      <c r="DI224" s="40"/>
      <c r="DJ224" s="40"/>
      <c r="DK224" s="40"/>
      <c r="DL224" s="40"/>
      <c r="DM224" s="40"/>
      <c r="DN224" s="40"/>
      <c r="DO224" s="40"/>
      <c r="DP224" s="40"/>
      <c r="DQ224" s="40"/>
      <c r="DR224" s="40"/>
      <c r="DS224" s="40"/>
      <c r="DT224" s="40"/>
      <c r="DU224" s="40"/>
      <c r="DV224" s="40"/>
      <c r="DW224" s="40"/>
      <c r="DX224" s="40"/>
      <c r="DY224" s="40"/>
      <c r="DZ224" s="40"/>
      <c r="EA224" s="40"/>
      <c r="EB224" s="40"/>
      <c r="EC224" s="40"/>
      <c r="ED224" s="40"/>
      <c r="EE224" s="40"/>
      <c r="EF224" s="40"/>
      <c r="EG224" s="40"/>
      <c r="EH224" s="40"/>
      <c r="EI224" s="40"/>
      <c r="EJ224" s="40"/>
      <c r="EK224" s="40"/>
      <c r="EL224" s="40"/>
      <c r="EM224" s="40"/>
      <c r="EN224" s="40"/>
      <c r="EO224" s="40"/>
      <c r="EP224" s="40"/>
      <c r="EQ224" s="40"/>
      <c r="ER224" s="40"/>
      <c r="ES224" s="40"/>
      <c r="ET224" s="40"/>
      <c r="EU224" s="40"/>
      <c r="EV224" s="40"/>
      <c r="EW224" s="40"/>
      <c r="EX224" s="40"/>
      <c r="EY224" s="40"/>
      <c r="EZ224" s="40"/>
      <c r="FA224" s="40"/>
      <c r="FB224" s="40"/>
      <c r="FC224" s="40"/>
      <c r="FD224" s="40"/>
      <c r="FE224" s="40"/>
      <c r="FF224" s="40"/>
      <c r="FG224" s="40"/>
      <c r="FH224" s="40"/>
      <c r="FI224" s="40"/>
      <c r="FJ224" s="40"/>
      <c r="FK224" s="40"/>
      <c r="FL224" s="40"/>
      <c r="FM224" s="40"/>
      <c r="FN224" s="40"/>
      <c r="FO224" s="40"/>
      <c r="FP224" s="40"/>
      <c r="FQ224" s="40"/>
      <c r="FR224" s="40"/>
      <c r="FS224" s="40"/>
      <c r="FT224" s="40"/>
      <c r="FU224" s="40"/>
      <c r="FV224" s="40"/>
      <c r="FW224" s="40"/>
      <c r="FX224" s="40"/>
      <c r="FY224" s="40"/>
      <c r="FZ224" s="40"/>
      <c r="GA224" s="40"/>
      <c r="GB224" s="40"/>
      <c r="GC224" s="40"/>
      <c r="GD224" s="40"/>
      <c r="GE224" s="40"/>
      <c r="GF224" s="40"/>
      <c r="GG224" s="40"/>
      <c r="GH224" s="40"/>
      <c r="GI224" s="40"/>
      <c r="GJ224" s="40"/>
      <c r="GK224" s="40"/>
      <c r="GL224" s="40"/>
      <c r="GM224" s="40"/>
      <c r="GN224" s="40"/>
      <c r="GO224" s="40"/>
      <c r="GP224" s="40"/>
      <c r="GQ224" s="40"/>
      <c r="GR224" s="40"/>
      <c r="GS224" s="40"/>
      <c r="GT224" s="40"/>
      <c r="GU224" s="40"/>
      <c r="GV224" s="40"/>
      <c r="GW224" s="40"/>
      <c r="GX224" s="40"/>
      <c r="GY224" s="40"/>
      <c r="GZ224" s="40"/>
      <c r="HA224" s="40"/>
      <c r="HB224" s="40"/>
      <c r="HC224" s="40"/>
      <c r="HD224" s="40"/>
      <c r="HE224" s="40"/>
      <c r="HF224" s="40"/>
      <c r="HG224" s="40"/>
      <c r="HH224" s="40"/>
      <c r="HI224" s="40"/>
      <c r="HJ224" s="40"/>
      <c r="HK224" s="40"/>
      <c r="HL224" s="40"/>
      <c r="HM224" s="40"/>
      <c r="HN224" s="40"/>
      <c r="HO224" s="40"/>
      <c r="HP224" s="40"/>
      <c r="HQ224" s="40"/>
      <c r="HR224" s="40"/>
      <c r="HS224" s="40"/>
      <c r="HT224" s="40"/>
      <c r="HU224" s="40"/>
      <c r="HV224" s="40"/>
      <c r="HW224" s="40"/>
      <c r="HX224" s="40"/>
      <c r="HY224" s="40"/>
      <c r="HZ224" s="40"/>
      <c r="IA224" s="40"/>
      <c r="IB224" s="40"/>
      <c r="IC224" s="40"/>
      <c r="ID224" s="40"/>
      <c r="IE224" s="40"/>
      <c r="IF224" s="40"/>
      <c r="IG224" s="40"/>
      <c r="IH224" s="40"/>
      <c r="II224" s="40"/>
      <c r="IJ224" s="40"/>
      <c r="IK224" s="40"/>
      <c r="IL224" s="40"/>
      <c r="IM224" s="40"/>
      <c r="IN224" s="40"/>
      <c r="IO224" s="40"/>
      <c r="IP224" s="40"/>
      <c r="IQ224" s="40"/>
      <c r="IR224" s="40"/>
      <c r="IS224" s="40"/>
      <c r="IT224" s="40"/>
      <c r="IU224" s="40"/>
      <c r="IV224" s="40"/>
    </row>
    <row r="225" spans="1:256" s="43" customFormat="1" x14ac:dyDescent="0.2">
      <c r="A225" s="40"/>
      <c r="B225" s="40"/>
      <c r="C225" s="40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F225" s="40"/>
      <c r="AG225" s="40"/>
      <c r="AH225" s="40"/>
      <c r="AI225" s="40"/>
      <c r="AJ225" s="40"/>
      <c r="AK225" s="40"/>
      <c r="AL225" s="40"/>
      <c r="AM225" s="40"/>
      <c r="AN225" s="40"/>
      <c r="AO225" s="40"/>
      <c r="AP225" s="40"/>
      <c r="AQ225" s="40"/>
      <c r="AR225" s="40"/>
      <c r="AS225" s="40"/>
      <c r="AT225" s="40"/>
      <c r="AU225" s="40"/>
      <c r="AV225" s="40"/>
      <c r="AW225" s="40"/>
      <c r="AX225" s="40"/>
      <c r="AY225" s="40"/>
      <c r="AZ225" s="40"/>
      <c r="BA225" s="40"/>
      <c r="BB225" s="40"/>
      <c r="BC225" s="40"/>
      <c r="BD225" s="40"/>
      <c r="BE225" s="40"/>
      <c r="BF225" s="40"/>
      <c r="BG225" s="40"/>
      <c r="BH225" s="40"/>
      <c r="BI225" s="40"/>
      <c r="BJ225" s="40"/>
      <c r="BK225" s="40"/>
      <c r="BL225" s="40"/>
      <c r="BM225" s="40"/>
      <c r="BN225" s="40"/>
      <c r="BO225" s="40"/>
      <c r="BP225" s="40"/>
      <c r="BQ225" s="40"/>
      <c r="BR225" s="40"/>
      <c r="BS225" s="40"/>
      <c r="BT225" s="40"/>
      <c r="BU225" s="40"/>
      <c r="BV225" s="40"/>
      <c r="BW225" s="40"/>
      <c r="BX225" s="40"/>
      <c r="BY225" s="40"/>
      <c r="BZ225" s="40"/>
      <c r="CA225" s="40"/>
      <c r="CB225" s="40"/>
      <c r="CC225" s="40"/>
      <c r="CD225" s="40"/>
      <c r="CE225" s="40"/>
      <c r="CF225" s="40"/>
      <c r="CG225" s="40"/>
      <c r="CH225" s="40"/>
      <c r="CI225" s="40"/>
      <c r="CJ225" s="40"/>
      <c r="CK225" s="40"/>
      <c r="CL225" s="40"/>
      <c r="CM225" s="40"/>
      <c r="CN225" s="40"/>
      <c r="CO225" s="40"/>
      <c r="CP225" s="40"/>
      <c r="CQ225" s="40"/>
      <c r="CR225" s="40"/>
      <c r="CS225" s="40"/>
      <c r="CT225" s="40"/>
      <c r="CU225" s="40"/>
      <c r="CV225" s="40"/>
      <c r="CW225" s="40"/>
      <c r="CX225" s="40"/>
      <c r="CY225" s="40"/>
      <c r="CZ225" s="40"/>
      <c r="DA225" s="40"/>
      <c r="DB225" s="40"/>
      <c r="DC225" s="40"/>
      <c r="DD225" s="40"/>
      <c r="DE225" s="40"/>
      <c r="DF225" s="40"/>
      <c r="DG225" s="40"/>
      <c r="DH225" s="40"/>
      <c r="DI225" s="40"/>
      <c r="DJ225" s="40"/>
      <c r="DK225" s="40"/>
      <c r="DL225" s="40"/>
      <c r="DM225" s="40"/>
      <c r="DN225" s="40"/>
      <c r="DO225" s="40"/>
      <c r="DP225" s="40"/>
      <c r="DQ225" s="40"/>
      <c r="DR225" s="40"/>
      <c r="DS225" s="40"/>
      <c r="DT225" s="40"/>
      <c r="DU225" s="40"/>
      <c r="DV225" s="40"/>
      <c r="DW225" s="40"/>
      <c r="DX225" s="40"/>
      <c r="DY225" s="40"/>
      <c r="DZ225" s="40"/>
      <c r="EA225" s="40"/>
      <c r="EB225" s="40"/>
      <c r="EC225" s="40"/>
      <c r="ED225" s="40"/>
      <c r="EE225" s="40"/>
      <c r="EF225" s="40"/>
      <c r="EG225" s="40"/>
      <c r="EH225" s="40"/>
      <c r="EI225" s="40"/>
      <c r="EJ225" s="40"/>
      <c r="EK225" s="40"/>
      <c r="EL225" s="40"/>
      <c r="EM225" s="40"/>
      <c r="EN225" s="40"/>
      <c r="EO225" s="40"/>
      <c r="EP225" s="40"/>
      <c r="EQ225" s="40"/>
      <c r="ER225" s="40"/>
      <c r="ES225" s="40"/>
      <c r="ET225" s="40"/>
      <c r="EU225" s="40"/>
      <c r="EV225" s="40"/>
      <c r="EW225" s="40"/>
      <c r="EX225" s="40"/>
      <c r="EY225" s="40"/>
      <c r="EZ225" s="40"/>
      <c r="FA225" s="40"/>
      <c r="FB225" s="40"/>
      <c r="FC225" s="40"/>
      <c r="FD225" s="40"/>
      <c r="FE225" s="40"/>
      <c r="FF225" s="40"/>
      <c r="FG225" s="40"/>
      <c r="FH225" s="40"/>
      <c r="FI225" s="40"/>
      <c r="FJ225" s="40"/>
      <c r="FK225" s="40"/>
      <c r="FL225" s="40"/>
      <c r="FM225" s="40"/>
      <c r="FN225" s="40"/>
      <c r="FO225" s="40"/>
      <c r="FP225" s="40"/>
      <c r="FQ225" s="40"/>
      <c r="FR225" s="40"/>
      <c r="FS225" s="40"/>
      <c r="FT225" s="40"/>
      <c r="FU225" s="40"/>
      <c r="FV225" s="40"/>
      <c r="FW225" s="40"/>
      <c r="FX225" s="40"/>
      <c r="FY225" s="40"/>
      <c r="FZ225" s="40"/>
      <c r="GA225" s="40"/>
      <c r="GB225" s="40"/>
      <c r="GC225" s="40"/>
      <c r="GD225" s="40"/>
      <c r="GE225" s="40"/>
      <c r="GF225" s="40"/>
      <c r="GG225" s="40"/>
      <c r="GH225" s="40"/>
      <c r="GI225" s="40"/>
      <c r="GJ225" s="40"/>
      <c r="GK225" s="40"/>
      <c r="GL225" s="40"/>
      <c r="GM225" s="40"/>
      <c r="GN225" s="40"/>
      <c r="GO225" s="40"/>
      <c r="GP225" s="40"/>
      <c r="GQ225" s="40"/>
      <c r="GR225" s="40"/>
      <c r="GS225" s="40"/>
      <c r="GT225" s="40"/>
      <c r="GU225" s="40"/>
      <c r="GV225" s="40"/>
      <c r="GW225" s="40"/>
      <c r="GX225" s="40"/>
      <c r="GY225" s="40"/>
      <c r="GZ225" s="40"/>
      <c r="HA225" s="40"/>
      <c r="HB225" s="40"/>
      <c r="HC225" s="40"/>
      <c r="HD225" s="40"/>
      <c r="HE225" s="40"/>
      <c r="HF225" s="40"/>
      <c r="HG225" s="40"/>
      <c r="HH225" s="40"/>
      <c r="HI225" s="40"/>
      <c r="HJ225" s="40"/>
      <c r="HK225" s="40"/>
      <c r="HL225" s="40"/>
      <c r="HM225" s="40"/>
      <c r="HN225" s="40"/>
      <c r="HO225" s="40"/>
      <c r="HP225" s="40"/>
      <c r="HQ225" s="40"/>
      <c r="HR225" s="40"/>
      <c r="HS225" s="40"/>
      <c r="HT225" s="40"/>
      <c r="HU225" s="40"/>
      <c r="HV225" s="40"/>
      <c r="HW225" s="40"/>
      <c r="HX225" s="40"/>
      <c r="HY225" s="40"/>
      <c r="HZ225" s="40"/>
      <c r="IA225" s="40"/>
      <c r="IB225" s="40"/>
      <c r="IC225" s="40"/>
      <c r="ID225" s="40"/>
      <c r="IE225" s="40"/>
      <c r="IF225" s="40"/>
      <c r="IG225" s="40"/>
      <c r="IH225" s="40"/>
      <c r="II225" s="40"/>
      <c r="IJ225" s="40"/>
      <c r="IK225" s="40"/>
      <c r="IL225" s="40"/>
      <c r="IM225" s="40"/>
      <c r="IN225" s="40"/>
      <c r="IO225" s="40"/>
      <c r="IP225" s="40"/>
      <c r="IQ225" s="40"/>
      <c r="IR225" s="40"/>
      <c r="IS225" s="40"/>
      <c r="IT225" s="40"/>
      <c r="IU225" s="40"/>
      <c r="IV225" s="40"/>
    </row>
    <row r="226" spans="1:256" s="43" customFormat="1" x14ac:dyDescent="0.2">
      <c r="A226" s="40"/>
      <c r="B226" s="40"/>
      <c r="C226" s="40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F226" s="40"/>
      <c r="AG226" s="40"/>
      <c r="AH226" s="40"/>
      <c r="AI226" s="40"/>
      <c r="AJ226" s="40"/>
      <c r="AK226" s="40"/>
      <c r="AL226" s="40"/>
      <c r="AM226" s="40"/>
      <c r="AN226" s="40"/>
      <c r="AO226" s="40"/>
      <c r="AP226" s="40"/>
      <c r="AQ226" s="40"/>
      <c r="AR226" s="40"/>
      <c r="AS226" s="40"/>
      <c r="AT226" s="40"/>
      <c r="AU226" s="40"/>
      <c r="AV226" s="40"/>
      <c r="AW226" s="40"/>
      <c r="AX226" s="40"/>
      <c r="AY226" s="40"/>
      <c r="AZ226" s="40"/>
      <c r="BA226" s="40"/>
      <c r="BB226" s="40"/>
      <c r="BC226" s="40"/>
      <c r="BD226" s="40"/>
      <c r="BE226" s="40"/>
      <c r="BF226" s="40"/>
      <c r="BG226" s="40"/>
      <c r="BH226" s="40"/>
      <c r="BI226" s="40"/>
      <c r="BJ226" s="40"/>
      <c r="BK226" s="40"/>
      <c r="BL226" s="40"/>
      <c r="BM226" s="40"/>
      <c r="BN226" s="40"/>
      <c r="BO226" s="40"/>
      <c r="BP226" s="40"/>
      <c r="BQ226" s="40"/>
      <c r="BR226" s="40"/>
      <c r="BS226" s="40"/>
      <c r="BT226" s="40"/>
      <c r="BU226" s="40"/>
      <c r="BV226" s="40"/>
      <c r="BW226" s="40"/>
      <c r="BX226" s="40"/>
      <c r="BY226" s="40"/>
      <c r="BZ226" s="40"/>
      <c r="CA226" s="40"/>
      <c r="CB226" s="40"/>
      <c r="CC226" s="40"/>
      <c r="CD226" s="40"/>
      <c r="CE226" s="40"/>
      <c r="CF226" s="40"/>
      <c r="CG226" s="40"/>
      <c r="CH226" s="40"/>
      <c r="CI226" s="40"/>
      <c r="CJ226" s="40"/>
      <c r="CK226" s="40"/>
      <c r="CL226" s="40"/>
      <c r="CM226" s="40"/>
      <c r="CN226" s="40"/>
      <c r="CO226" s="40"/>
      <c r="CP226" s="40"/>
      <c r="CQ226" s="40"/>
      <c r="CR226" s="40"/>
      <c r="CS226" s="40"/>
      <c r="CT226" s="40"/>
      <c r="CU226" s="40"/>
      <c r="CV226" s="40"/>
      <c r="CW226" s="40"/>
      <c r="CX226" s="40"/>
      <c r="CY226" s="40"/>
      <c r="CZ226" s="40"/>
      <c r="DA226" s="40"/>
      <c r="DB226" s="40"/>
      <c r="DC226" s="40"/>
      <c r="DD226" s="40"/>
      <c r="DE226" s="40"/>
      <c r="DF226" s="40"/>
      <c r="DG226" s="40"/>
      <c r="DH226" s="40"/>
      <c r="DI226" s="40"/>
      <c r="DJ226" s="40"/>
      <c r="DK226" s="40"/>
      <c r="DL226" s="40"/>
      <c r="DM226" s="40"/>
      <c r="DN226" s="40"/>
      <c r="DO226" s="40"/>
      <c r="DP226" s="40"/>
      <c r="DQ226" s="40"/>
      <c r="DR226" s="40"/>
      <c r="DS226" s="40"/>
      <c r="DT226" s="40"/>
      <c r="DU226" s="40"/>
      <c r="DV226" s="40"/>
      <c r="DW226" s="40"/>
      <c r="DX226" s="40"/>
      <c r="DY226" s="40"/>
      <c r="DZ226" s="40"/>
      <c r="EA226" s="40"/>
      <c r="EB226" s="40"/>
      <c r="EC226" s="40"/>
      <c r="ED226" s="40"/>
      <c r="EE226" s="40"/>
      <c r="EF226" s="40"/>
      <c r="EG226" s="40"/>
      <c r="EH226" s="40"/>
      <c r="EI226" s="40"/>
      <c r="EJ226" s="40"/>
      <c r="EK226" s="40"/>
      <c r="EL226" s="40"/>
      <c r="EM226" s="40"/>
      <c r="EN226" s="40"/>
      <c r="EO226" s="40"/>
      <c r="EP226" s="40"/>
      <c r="EQ226" s="40"/>
      <c r="ER226" s="40"/>
      <c r="ES226" s="40"/>
      <c r="ET226" s="40"/>
      <c r="EU226" s="40"/>
      <c r="EV226" s="40"/>
      <c r="EW226" s="40"/>
      <c r="EX226" s="40"/>
      <c r="EY226" s="40"/>
      <c r="EZ226" s="40"/>
      <c r="FA226" s="40"/>
      <c r="FB226" s="40"/>
      <c r="FC226" s="40"/>
      <c r="FD226" s="40"/>
      <c r="FE226" s="40"/>
      <c r="FF226" s="40"/>
      <c r="FG226" s="40"/>
      <c r="FH226" s="40"/>
      <c r="FI226" s="40"/>
      <c r="FJ226" s="40"/>
      <c r="FK226" s="40"/>
      <c r="FL226" s="40"/>
      <c r="FM226" s="40"/>
      <c r="FN226" s="40"/>
      <c r="FO226" s="40"/>
      <c r="FP226" s="40"/>
      <c r="FQ226" s="40"/>
      <c r="FR226" s="40"/>
      <c r="FS226" s="40"/>
      <c r="FT226" s="40"/>
      <c r="FU226" s="40"/>
      <c r="FV226" s="40"/>
      <c r="FW226" s="40"/>
      <c r="FX226" s="40"/>
      <c r="FY226" s="40"/>
      <c r="FZ226" s="40"/>
      <c r="GA226" s="40"/>
      <c r="GB226" s="40"/>
      <c r="GC226" s="40"/>
      <c r="GD226" s="40"/>
      <c r="GE226" s="40"/>
      <c r="GF226" s="40"/>
      <c r="GG226" s="40"/>
      <c r="GH226" s="40"/>
      <c r="GI226" s="40"/>
      <c r="GJ226" s="40"/>
      <c r="GK226" s="40"/>
      <c r="GL226" s="40"/>
      <c r="GM226" s="40"/>
      <c r="GN226" s="40"/>
      <c r="GO226" s="40"/>
      <c r="GP226" s="40"/>
      <c r="GQ226" s="40"/>
      <c r="GR226" s="40"/>
      <c r="GS226" s="40"/>
      <c r="GT226" s="40"/>
      <c r="GU226" s="40"/>
      <c r="GV226" s="40"/>
      <c r="GW226" s="40"/>
      <c r="GX226" s="40"/>
      <c r="GY226" s="40"/>
      <c r="GZ226" s="40"/>
      <c r="HA226" s="40"/>
      <c r="HB226" s="40"/>
      <c r="HC226" s="40"/>
      <c r="HD226" s="40"/>
      <c r="HE226" s="40"/>
      <c r="HF226" s="40"/>
      <c r="HG226" s="40"/>
      <c r="HH226" s="40"/>
      <c r="HI226" s="40"/>
      <c r="HJ226" s="40"/>
      <c r="HK226" s="40"/>
      <c r="HL226" s="40"/>
      <c r="HM226" s="40"/>
      <c r="HN226" s="40"/>
      <c r="HO226" s="40"/>
      <c r="HP226" s="40"/>
      <c r="HQ226" s="40"/>
      <c r="HR226" s="40"/>
      <c r="HS226" s="40"/>
      <c r="HT226" s="40"/>
      <c r="HU226" s="40"/>
      <c r="HV226" s="40"/>
      <c r="HW226" s="40"/>
      <c r="HX226" s="40"/>
      <c r="HY226" s="40"/>
      <c r="HZ226" s="40"/>
      <c r="IA226" s="40"/>
      <c r="IB226" s="40"/>
      <c r="IC226" s="40"/>
      <c r="ID226" s="40"/>
      <c r="IE226" s="40"/>
      <c r="IF226" s="40"/>
      <c r="IG226" s="40"/>
      <c r="IH226" s="40"/>
      <c r="II226" s="40"/>
      <c r="IJ226" s="40"/>
      <c r="IK226" s="40"/>
      <c r="IL226" s="40"/>
      <c r="IM226" s="40"/>
      <c r="IN226" s="40"/>
      <c r="IO226" s="40"/>
      <c r="IP226" s="40"/>
      <c r="IQ226" s="40"/>
      <c r="IR226" s="40"/>
      <c r="IS226" s="40"/>
      <c r="IT226" s="40"/>
      <c r="IU226" s="40"/>
      <c r="IV226" s="40"/>
    </row>
    <row r="227" spans="1:256" s="43" customFormat="1" x14ac:dyDescent="0.2">
      <c r="A227" s="40"/>
      <c r="B227" s="40"/>
      <c r="C227" s="40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15"/>
      <c r="U227" s="40"/>
      <c r="V227" s="40"/>
      <c r="W227" s="15"/>
      <c r="X227" s="40"/>
      <c r="Y227" s="40"/>
      <c r="Z227" s="15"/>
      <c r="AA227" s="40"/>
      <c r="AB227" s="40"/>
      <c r="AC227" s="15"/>
      <c r="AD227" s="40"/>
      <c r="AE227" s="40"/>
      <c r="AF227" s="15"/>
      <c r="AG227" s="40"/>
      <c r="AH227" s="40"/>
      <c r="AI227" s="15"/>
      <c r="AJ227" s="40"/>
      <c r="AK227" s="40"/>
      <c r="AL227" s="15"/>
      <c r="AM227" s="40"/>
      <c r="AN227" s="40"/>
      <c r="AO227" s="40"/>
      <c r="AP227" s="40"/>
      <c r="AQ227" s="40"/>
      <c r="AR227" s="40"/>
      <c r="AS227" s="40"/>
      <c r="AT227" s="40"/>
      <c r="AU227" s="40"/>
      <c r="AV227" s="40"/>
      <c r="AW227" s="40"/>
      <c r="AX227" s="40"/>
      <c r="AY227" s="15"/>
      <c r="AZ227" s="15"/>
      <c r="BA227" s="15"/>
      <c r="BB227" s="15"/>
      <c r="BC227" s="15"/>
      <c r="BD227" s="40"/>
      <c r="BE227" s="40"/>
      <c r="BF227" s="40"/>
      <c r="BG227" s="40"/>
      <c r="BH227" s="40"/>
      <c r="BI227" s="40"/>
      <c r="BJ227" s="40"/>
      <c r="BK227" s="40"/>
      <c r="BL227" s="40"/>
      <c r="BM227" s="40"/>
      <c r="BN227" s="40"/>
      <c r="BO227" s="40"/>
      <c r="BP227" s="40"/>
      <c r="BQ227" s="40"/>
      <c r="BR227" s="40"/>
      <c r="BS227" s="40"/>
      <c r="BT227" s="40"/>
      <c r="BU227" s="40"/>
      <c r="BV227" s="40"/>
      <c r="BW227" s="40"/>
      <c r="BX227" s="40"/>
      <c r="BY227" s="40"/>
      <c r="BZ227" s="40"/>
      <c r="CA227" s="40"/>
      <c r="CB227" s="40"/>
      <c r="CC227" s="40"/>
      <c r="CD227" s="40"/>
      <c r="CE227" s="40"/>
      <c r="CF227" s="40"/>
      <c r="CG227" s="40"/>
      <c r="CH227" s="40"/>
      <c r="CI227" s="40"/>
      <c r="CJ227" s="40"/>
      <c r="CK227" s="40"/>
      <c r="CL227" s="40"/>
      <c r="CM227" s="40"/>
      <c r="CN227" s="40"/>
      <c r="CO227" s="40"/>
      <c r="CP227" s="40"/>
      <c r="CQ227" s="40"/>
      <c r="CR227" s="40"/>
      <c r="CS227" s="40"/>
      <c r="CT227" s="42"/>
      <c r="CU227" s="42"/>
      <c r="CV227" s="42"/>
      <c r="CW227" s="42"/>
      <c r="CX227" s="42"/>
      <c r="CY227" s="42"/>
      <c r="CZ227" s="42"/>
      <c r="DA227" s="42"/>
      <c r="DB227" s="42"/>
      <c r="DC227" s="42"/>
      <c r="DD227" s="42"/>
      <c r="DE227" s="42"/>
      <c r="DF227" s="42"/>
      <c r="DG227" s="42"/>
      <c r="DH227" s="42"/>
      <c r="DI227" s="42"/>
      <c r="DJ227" s="42"/>
      <c r="DK227" s="42"/>
      <c r="DL227" s="42"/>
      <c r="DM227" s="42"/>
      <c r="DN227" s="42"/>
      <c r="DO227" s="42"/>
      <c r="DP227" s="42"/>
      <c r="DQ227" s="42"/>
      <c r="DR227" s="42"/>
      <c r="DS227" s="42"/>
      <c r="DT227" s="42"/>
      <c r="DU227" s="42"/>
      <c r="DV227" s="42"/>
      <c r="DW227" s="42"/>
      <c r="DX227" s="42"/>
      <c r="DY227" s="42"/>
      <c r="DZ227" s="42"/>
      <c r="EA227" s="42"/>
      <c r="EB227" s="42"/>
      <c r="EC227" s="42"/>
      <c r="ED227" s="42"/>
      <c r="EE227" s="42"/>
      <c r="EF227" s="42"/>
      <c r="EG227" s="42"/>
      <c r="EH227" s="42"/>
      <c r="EI227" s="42"/>
      <c r="EJ227" s="42"/>
      <c r="EK227" s="42"/>
      <c r="EL227" s="42"/>
      <c r="EM227" s="42"/>
    </row>
    <row r="228" spans="1:256" s="43" customFormat="1" x14ac:dyDescent="0.2">
      <c r="A228" s="40"/>
      <c r="B228" s="40"/>
      <c r="C228" s="40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15"/>
      <c r="U228" s="40"/>
      <c r="V228" s="40"/>
      <c r="W228" s="15"/>
      <c r="X228" s="40"/>
      <c r="Y228" s="40"/>
      <c r="Z228" s="15"/>
      <c r="AA228" s="40"/>
      <c r="AB228" s="40"/>
      <c r="AC228" s="15"/>
      <c r="AD228" s="40"/>
      <c r="AE228" s="40"/>
      <c r="AF228" s="15"/>
      <c r="AG228" s="40"/>
      <c r="AH228" s="40"/>
      <c r="AI228" s="15"/>
      <c r="AJ228" s="40"/>
      <c r="AK228" s="40"/>
      <c r="AL228" s="15"/>
      <c r="AM228" s="40"/>
      <c r="AN228" s="40"/>
      <c r="AO228" s="40"/>
      <c r="AP228" s="40"/>
      <c r="AQ228" s="40"/>
      <c r="AR228" s="40"/>
      <c r="AS228" s="40"/>
      <c r="AT228" s="40"/>
      <c r="AU228" s="40"/>
      <c r="AV228" s="40"/>
      <c r="AW228" s="40"/>
      <c r="AX228" s="40"/>
      <c r="AY228" s="15"/>
      <c r="AZ228" s="15"/>
      <c r="BA228" s="15"/>
      <c r="BB228" s="15"/>
      <c r="BC228" s="15"/>
      <c r="BD228" s="40"/>
      <c r="BE228" s="40"/>
      <c r="BF228" s="40"/>
      <c r="BG228" s="40"/>
      <c r="BH228" s="40"/>
      <c r="BI228" s="40"/>
      <c r="BJ228" s="40"/>
      <c r="BK228" s="40"/>
      <c r="BL228" s="40"/>
      <c r="BM228" s="40"/>
      <c r="BN228" s="40"/>
      <c r="BO228" s="40"/>
      <c r="BP228" s="40"/>
      <c r="BQ228" s="40"/>
      <c r="BR228" s="40"/>
      <c r="BS228" s="40"/>
      <c r="BT228" s="40"/>
      <c r="BU228" s="40"/>
      <c r="BV228" s="40"/>
      <c r="BW228" s="40"/>
      <c r="BX228" s="40"/>
      <c r="BY228" s="40"/>
      <c r="BZ228" s="40"/>
      <c r="CA228" s="40"/>
      <c r="CB228" s="40"/>
      <c r="CC228" s="40"/>
      <c r="CD228" s="40"/>
      <c r="CE228" s="40"/>
      <c r="CF228" s="40"/>
      <c r="CG228" s="40"/>
      <c r="CH228" s="40"/>
      <c r="CI228" s="40"/>
      <c r="CJ228" s="40"/>
      <c r="CK228" s="40"/>
      <c r="CL228" s="40"/>
      <c r="CM228" s="40"/>
      <c r="CN228" s="40"/>
      <c r="CO228" s="40"/>
      <c r="CP228" s="40"/>
      <c r="CQ228" s="40"/>
      <c r="CR228" s="40"/>
      <c r="CS228" s="40"/>
      <c r="CT228" s="42"/>
      <c r="CU228" s="42"/>
      <c r="CV228" s="42"/>
      <c r="CW228" s="42"/>
      <c r="CX228" s="42"/>
      <c r="CY228" s="42"/>
      <c r="CZ228" s="42"/>
      <c r="DA228" s="42"/>
      <c r="DB228" s="42"/>
      <c r="DC228" s="42"/>
      <c r="DD228" s="42"/>
      <c r="DE228" s="42"/>
      <c r="DF228" s="42"/>
      <c r="DG228" s="42"/>
      <c r="DH228" s="42"/>
      <c r="DI228" s="42"/>
      <c r="DJ228" s="42"/>
      <c r="DK228" s="42"/>
      <c r="DL228" s="42"/>
      <c r="DM228" s="42"/>
      <c r="DN228" s="42"/>
      <c r="DO228" s="42"/>
      <c r="DP228" s="42"/>
      <c r="DQ228" s="42"/>
      <c r="DR228" s="42"/>
      <c r="DS228" s="42"/>
      <c r="DT228" s="42"/>
      <c r="DU228" s="42"/>
      <c r="DV228" s="42"/>
      <c r="DW228" s="42"/>
      <c r="DX228" s="42"/>
      <c r="DY228" s="42"/>
      <c r="DZ228" s="42"/>
      <c r="EA228" s="42"/>
      <c r="EB228" s="42"/>
      <c r="EC228" s="42"/>
      <c r="ED228" s="42"/>
      <c r="EE228" s="42"/>
      <c r="EF228" s="42"/>
      <c r="EG228" s="42"/>
      <c r="EH228" s="42"/>
      <c r="EI228" s="42"/>
      <c r="EJ228" s="42"/>
      <c r="EK228" s="42"/>
      <c r="EL228" s="42"/>
      <c r="EM228" s="42"/>
    </row>
    <row r="229" spans="1:256" s="43" customFormat="1" x14ac:dyDescent="0.2">
      <c r="A229" s="40"/>
      <c r="B229" s="40"/>
      <c r="C229" s="40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15"/>
      <c r="U229" s="40"/>
      <c r="V229" s="40"/>
      <c r="W229" s="15"/>
      <c r="X229" s="40"/>
      <c r="Y229" s="40"/>
      <c r="Z229" s="15"/>
      <c r="AA229" s="40"/>
      <c r="AB229" s="40"/>
      <c r="AC229" s="15"/>
      <c r="AD229" s="40"/>
      <c r="AE229" s="40"/>
      <c r="AF229" s="15"/>
      <c r="AG229" s="40"/>
      <c r="AH229" s="40"/>
      <c r="AI229" s="15"/>
      <c r="AJ229" s="40"/>
      <c r="AK229" s="40"/>
      <c r="AL229" s="15"/>
      <c r="AM229" s="40"/>
      <c r="AN229" s="40"/>
      <c r="AO229" s="40"/>
      <c r="AP229" s="40"/>
      <c r="AQ229" s="40"/>
      <c r="AR229" s="40"/>
      <c r="AS229" s="40"/>
      <c r="AT229" s="40"/>
      <c r="AU229" s="40"/>
      <c r="AV229" s="40"/>
      <c r="AW229" s="40"/>
      <c r="AX229" s="40"/>
      <c r="AY229" s="15"/>
      <c r="AZ229" s="15"/>
      <c r="BA229" s="15"/>
      <c r="BB229" s="15"/>
      <c r="BC229" s="15"/>
      <c r="BD229" s="40"/>
      <c r="BE229" s="40"/>
      <c r="BF229" s="40"/>
      <c r="BG229" s="40"/>
      <c r="BH229" s="40"/>
      <c r="BI229" s="40"/>
      <c r="BJ229" s="40"/>
      <c r="BK229" s="40"/>
      <c r="BL229" s="40"/>
      <c r="BM229" s="40"/>
      <c r="BN229" s="40"/>
      <c r="BO229" s="40"/>
      <c r="BP229" s="40"/>
      <c r="BQ229" s="40"/>
      <c r="BR229" s="40"/>
      <c r="BS229" s="40"/>
      <c r="BT229" s="40"/>
      <c r="BU229" s="40"/>
      <c r="BV229" s="40"/>
      <c r="BW229" s="40"/>
      <c r="BX229" s="40"/>
      <c r="BY229" s="40"/>
      <c r="BZ229" s="40"/>
      <c r="CA229" s="40"/>
      <c r="CB229" s="40"/>
      <c r="CC229" s="40"/>
      <c r="CD229" s="40"/>
      <c r="CE229" s="40"/>
      <c r="CF229" s="40"/>
      <c r="CG229" s="40"/>
      <c r="CH229" s="40"/>
      <c r="CI229" s="40"/>
      <c r="CJ229" s="40"/>
      <c r="CK229" s="40"/>
      <c r="CL229" s="40"/>
      <c r="CM229" s="40"/>
      <c r="CN229" s="40"/>
      <c r="CO229" s="40"/>
      <c r="CP229" s="40"/>
      <c r="CQ229" s="40"/>
      <c r="CR229" s="40"/>
      <c r="CS229" s="40"/>
      <c r="CT229" s="42"/>
      <c r="CU229" s="42"/>
      <c r="CV229" s="42"/>
      <c r="CW229" s="42"/>
      <c r="CX229" s="42"/>
      <c r="CY229" s="42"/>
      <c r="CZ229" s="42"/>
      <c r="DA229" s="42"/>
      <c r="DB229" s="42"/>
      <c r="DC229" s="42"/>
      <c r="DD229" s="42"/>
      <c r="DE229" s="42"/>
      <c r="DF229" s="42"/>
      <c r="DG229" s="42"/>
      <c r="DH229" s="42"/>
      <c r="DI229" s="42"/>
      <c r="DJ229" s="42"/>
      <c r="DK229" s="42"/>
      <c r="DL229" s="42"/>
      <c r="DM229" s="42"/>
      <c r="DN229" s="42"/>
      <c r="DO229" s="42"/>
      <c r="DP229" s="42"/>
      <c r="DQ229" s="42"/>
      <c r="DR229" s="42"/>
      <c r="DS229" s="42"/>
      <c r="DT229" s="42"/>
      <c r="DU229" s="42"/>
      <c r="DV229" s="42"/>
      <c r="DW229" s="42"/>
      <c r="DX229" s="42"/>
      <c r="DY229" s="42"/>
      <c r="DZ229" s="42"/>
      <c r="EA229" s="42"/>
      <c r="EB229" s="42"/>
      <c r="EC229" s="42"/>
      <c r="ED229" s="42"/>
      <c r="EE229" s="42"/>
      <c r="EF229" s="42"/>
      <c r="EG229" s="42"/>
      <c r="EH229" s="42"/>
      <c r="EI229" s="42"/>
      <c r="EJ229" s="42"/>
      <c r="EK229" s="42"/>
      <c r="EL229" s="42"/>
      <c r="EM229" s="42"/>
    </row>
    <row r="230" spans="1:256" s="43" customFormat="1" x14ac:dyDescent="0.2">
      <c r="A230" s="40"/>
      <c r="B230" s="40"/>
      <c r="C230" s="40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15"/>
      <c r="U230" s="40"/>
      <c r="V230" s="40"/>
      <c r="W230" s="15"/>
      <c r="X230" s="40"/>
      <c r="Y230" s="40"/>
      <c r="Z230" s="15"/>
      <c r="AA230" s="40"/>
      <c r="AB230" s="40"/>
      <c r="AC230" s="15"/>
      <c r="AD230" s="40"/>
      <c r="AE230" s="40"/>
      <c r="AF230" s="15"/>
      <c r="AG230" s="40"/>
      <c r="AH230" s="40"/>
      <c r="AI230" s="15"/>
      <c r="AJ230" s="40"/>
      <c r="AK230" s="40"/>
      <c r="AL230" s="15"/>
      <c r="AM230" s="40"/>
      <c r="AN230" s="40"/>
      <c r="AO230" s="40"/>
      <c r="AP230" s="40"/>
      <c r="AQ230" s="40"/>
      <c r="AR230" s="40"/>
      <c r="AS230" s="40"/>
      <c r="AT230" s="40"/>
      <c r="AU230" s="40"/>
      <c r="AV230" s="40"/>
      <c r="AW230" s="40"/>
      <c r="AX230" s="40"/>
      <c r="AY230" s="15"/>
      <c r="AZ230" s="15"/>
      <c r="BA230" s="15"/>
      <c r="BB230" s="15"/>
      <c r="BC230" s="15"/>
      <c r="BD230" s="40"/>
      <c r="BE230" s="40"/>
      <c r="BF230" s="40"/>
      <c r="BG230" s="40"/>
      <c r="BH230" s="40"/>
      <c r="BI230" s="40"/>
      <c r="BJ230" s="40"/>
      <c r="BK230" s="40"/>
      <c r="BL230" s="40"/>
      <c r="BM230" s="40"/>
      <c r="BN230" s="40"/>
      <c r="BO230" s="40"/>
      <c r="BP230" s="40"/>
      <c r="BQ230" s="40"/>
      <c r="BR230" s="40"/>
      <c r="BS230" s="40"/>
      <c r="BT230" s="40"/>
      <c r="BU230" s="40"/>
      <c r="BV230" s="40"/>
      <c r="BW230" s="40"/>
      <c r="BX230" s="40"/>
      <c r="BY230" s="40"/>
      <c r="BZ230" s="40"/>
      <c r="CA230" s="40"/>
      <c r="CB230" s="40"/>
      <c r="CC230" s="40"/>
      <c r="CD230" s="40"/>
      <c r="CE230" s="40"/>
      <c r="CF230" s="40"/>
      <c r="CG230" s="40"/>
      <c r="CH230" s="40"/>
      <c r="CI230" s="40"/>
      <c r="CJ230" s="40"/>
      <c r="CK230" s="40"/>
      <c r="CL230" s="40"/>
      <c r="CM230" s="40"/>
      <c r="CN230" s="40"/>
      <c r="CO230" s="40"/>
      <c r="CP230" s="40"/>
      <c r="CQ230" s="40"/>
      <c r="CR230" s="40"/>
      <c r="CS230" s="40"/>
      <c r="CT230" s="42"/>
      <c r="CU230" s="42"/>
      <c r="CV230" s="42"/>
      <c r="CW230" s="42"/>
      <c r="CX230" s="42"/>
      <c r="CY230" s="42"/>
      <c r="CZ230" s="42"/>
      <c r="DA230" s="42"/>
      <c r="DB230" s="42"/>
      <c r="DC230" s="42"/>
      <c r="DD230" s="42"/>
      <c r="DE230" s="42"/>
      <c r="DF230" s="42"/>
      <c r="DG230" s="42"/>
      <c r="DH230" s="42"/>
      <c r="DI230" s="42"/>
      <c r="DJ230" s="42"/>
      <c r="DK230" s="42"/>
      <c r="DL230" s="42"/>
      <c r="DM230" s="42"/>
      <c r="DN230" s="42"/>
      <c r="DO230" s="42"/>
      <c r="DP230" s="42"/>
      <c r="DQ230" s="42"/>
      <c r="DR230" s="42"/>
      <c r="DS230" s="42"/>
      <c r="DT230" s="42"/>
      <c r="DU230" s="42"/>
      <c r="DV230" s="42"/>
      <c r="DW230" s="42"/>
      <c r="DX230" s="42"/>
      <c r="DY230" s="42"/>
      <c r="DZ230" s="42"/>
      <c r="EA230" s="42"/>
      <c r="EB230" s="42"/>
      <c r="EC230" s="42"/>
      <c r="ED230" s="42"/>
      <c r="EE230" s="42"/>
      <c r="EF230" s="42"/>
      <c r="EG230" s="42"/>
      <c r="EH230" s="42"/>
      <c r="EI230" s="42"/>
      <c r="EJ230" s="42"/>
      <c r="EK230" s="42"/>
      <c r="EL230" s="42"/>
      <c r="EM230" s="42"/>
    </row>
    <row r="231" spans="1:256" s="43" customFormat="1" x14ac:dyDescent="0.2">
      <c r="A231" s="40"/>
      <c r="B231" s="40"/>
      <c r="C231" s="40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15"/>
      <c r="U231" s="40"/>
      <c r="V231" s="40"/>
      <c r="W231" s="15"/>
      <c r="X231" s="40"/>
      <c r="Y231" s="40"/>
      <c r="Z231" s="15"/>
      <c r="AA231" s="40"/>
      <c r="AB231" s="40"/>
      <c r="AC231" s="15"/>
      <c r="AD231" s="40"/>
      <c r="AE231" s="40"/>
      <c r="AF231" s="15"/>
      <c r="AG231" s="40"/>
      <c r="AH231" s="40"/>
      <c r="AI231" s="15"/>
      <c r="AJ231" s="40"/>
      <c r="AK231" s="40"/>
      <c r="AL231" s="15"/>
      <c r="AM231" s="40"/>
      <c r="AN231" s="40"/>
      <c r="AO231" s="40"/>
      <c r="AP231" s="40"/>
      <c r="AQ231" s="40"/>
      <c r="AR231" s="40"/>
      <c r="AS231" s="40"/>
      <c r="AT231" s="40"/>
      <c r="AU231" s="40"/>
      <c r="AV231" s="40"/>
      <c r="AW231" s="40"/>
      <c r="AX231" s="40"/>
      <c r="AY231" s="15"/>
      <c r="AZ231" s="15"/>
      <c r="BA231" s="15"/>
      <c r="BB231" s="15"/>
      <c r="BC231" s="15"/>
      <c r="BD231" s="40"/>
      <c r="BE231" s="40"/>
      <c r="BF231" s="40"/>
      <c r="BG231" s="40"/>
      <c r="BH231" s="40"/>
      <c r="BI231" s="40"/>
      <c r="BJ231" s="40"/>
      <c r="BK231" s="40"/>
      <c r="BL231" s="40"/>
      <c r="BM231" s="40"/>
      <c r="BN231" s="40"/>
      <c r="BO231" s="40"/>
      <c r="BP231" s="40"/>
      <c r="BQ231" s="40"/>
      <c r="BR231" s="40"/>
      <c r="BS231" s="40"/>
      <c r="BT231" s="40"/>
      <c r="BU231" s="40"/>
      <c r="BV231" s="40"/>
      <c r="BW231" s="40"/>
      <c r="BX231" s="40"/>
      <c r="BY231" s="40"/>
      <c r="BZ231" s="40"/>
      <c r="CA231" s="40"/>
      <c r="CB231" s="40"/>
      <c r="CC231" s="40"/>
      <c r="CD231" s="40"/>
      <c r="CE231" s="40"/>
      <c r="CF231" s="40"/>
      <c r="CG231" s="40"/>
      <c r="CH231" s="40"/>
      <c r="CI231" s="40"/>
      <c r="CJ231" s="40"/>
      <c r="CK231" s="40"/>
      <c r="CL231" s="40"/>
      <c r="CM231" s="40"/>
      <c r="CN231" s="40"/>
      <c r="CO231" s="40"/>
      <c r="CP231" s="40"/>
      <c r="CQ231" s="40"/>
      <c r="CR231" s="40"/>
      <c r="CS231" s="40"/>
      <c r="CT231" s="42"/>
      <c r="CU231" s="42"/>
      <c r="CV231" s="42"/>
      <c r="CW231" s="42"/>
      <c r="CX231" s="42"/>
      <c r="CY231" s="42"/>
      <c r="CZ231" s="42"/>
      <c r="DA231" s="42"/>
      <c r="DB231" s="42"/>
      <c r="DC231" s="42"/>
      <c r="DD231" s="42"/>
      <c r="DE231" s="42"/>
      <c r="DF231" s="42"/>
      <c r="DG231" s="42"/>
      <c r="DH231" s="42"/>
      <c r="DI231" s="42"/>
      <c r="DJ231" s="42"/>
      <c r="DK231" s="42"/>
      <c r="DL231" s="42"/>
      <c r="DM231" s="42"/>
      <c r="DN231" s="42"/>
      <c r="DO231" s="42"/>
      <c r="DP231" s="42"/>
      <c r="DQ231" s="42"/>
      <c r="DR231" s="42"/>
      <c r="DS231" s="42"/>
      <c r="DT231" s="42"/>
      <c r="DU231" s="42"/>
      <c r="DV231" s="42"/>
      <c r="DW231" s="42"/>
      <c r="DX231" s="42"/>
      <c r="DY231" s="42"/>
      <c r="DZ231" s="42"/>
      <c r="EA231" s="42"/>
      <c r="EB231" s="42"/>
      <c r="EC231" s="42"/>
      <c r="ED231" s="42"/>
      <c r="EE231" s="42"/>
      <c r="EF231" s="42"/>
      <c r="EG231" s="42"/>
      <c r="EH231" s="42"/>
      <c r="EI231" s="42"/>
      <c r="EJ231" s="42"/>
      <c r="EK231" s="42"/>
      <c r="EL231" s="42"/>
      <c r="EM231" s="42"/>
    </row>
    <row r="232" spans="1:256" s="43" customFormat="1" x14ac:dyDescent="0.2">
      <c r="A232" s="40"/>
      <c r="B232" s="40"/>
      <c r="C232" s="40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15"/>
      <c r="U232" s="40"/>
      <c r="V232" s="40"/>
      <c r="W232" s="15"/>
      <c r="X232" s="40"/>
      <c r="Y232" s="40"/>
      <c r="Z232" s="15"/>
      <c r="AA232" s="40"/>
      <c r="AB232" s="40"/>
      <c r="AC232" s="15"/>
      <c r="AD232" s="40"/>
      <c r="AE232" s="40"/>
      <c r="AF232" s="15"/>
      <c r="AG232" s="40"/>
      <c r="AH232" s="40"/>
      <c r="AI232" s="15"/>
      <c r="AJ232" s="40"/>
      <c r="AK232" s="40"/>
      <c r="AL232" s="15"/>
      <c r="AM232" s="40"/>
      <c r="AN232" s="40"/>
      <c r="AO232" s="40"/>
      <c r="AP232" s="40"/>
      <c r="AQ232" s="40"/>
      <c r="AR232" s="40"/>
      <c r="AS232" s="40"/>
      <c r="AT232" s="40"/>
      <c r="AU232" s="40"/>
      <c r="AV232" s="40"/>
      <c r="AW232" s="40"/>
      <c r="AX232" s="40"/>
      <c r="AY232" s="15"/>
      <c r="AZ232" s="15"/>
      <c r="BA232" s="15"/>
      <c r="BB232" s="15"/>
      <c r="BC232" s="15"/>
      <c r="BD232" s="40"/>
      <c r="BE232" s="40"/>
      <c r="BF232" s="40"/>
      <c r="BG232" s="40"/>
      <c r="BH232" s="40"/>
      <c r="BI232" s="40"/>
      <c r="BJ232" s="40"/>
      <c r="BK232" s="40"/>
      <c r="BL232" s="40"/>
      <c r="BM232" s="40"/>
      <c r="BN232" s="40"/>
      <c r="BO232" s="40"/>
      <c r="BP232" s="40"/>
      <c r="BQ232" s="40"/>
      <c r="BR232" s="40"/>
      <c r="BS232" s="40"/>
      <c r="BT232" s="40"/>
      <c r="BU232" s="40"/>
      <c r="BV232" s="40"/>
      <c r="BW232" s="40"/>
      <c r="BX232" s="40"/>
      <c r="BY232" s="40"/>
      <c r="BZ232" s="40"/>
      <c r="CA232" s="40"/>
      <c r="CB232" s="40"/>
      <c r="CC232" s="40"/>
      <c r="CD232" s="40"/>
      <c r="CE232" s="40"/>
      <c r="CF232" s="40"/>
      <c r="CG232" s="40"/>
      <c r="CH232" s="40"/>
      <c r="CI232" s="40"/>
      <c r="CJ232" s="40"/>
      <c r="CK232" s="40"/>
      <c r="CL232" s="40"/>
      <c r="CM232" s="40"/>
      <c r="CN232" s="40"/>
      <c r="CO232" s="40"/>
      <c r="CP232" s="40"/>
      <c r="CQ232" s="40"/>
      <c r="CR232" s="40"/>
      <c r="CS232" s="40"/>
      <c r="CT232" s="42"/>
      <c r="CU232" s="42"/>
      <c r="CV232" s="42"/>
      <c r="CW232" s="42"/>
      <c r="CX232" s="42"/>
      <c r="CY232" s="42"/>
      <c r="CZ232" s="42"/>
      <c r="DA232" s="42"/>
      <c r="DB232" s="42"/>
      <c r="DC232" s="42"/>
      <c r="DD232" s="42"/>
      <c r="DE232" s="42"/>
      <c r="DF232" s="42"/>
      <c r="DG232" s="42"/>
      <c r="DH232" s="42"/>
      <c r="DI232" s="42"/>
      <c r="DJ232" s="42"/>
      <c r="DK232" s="42"/>
      <c r="DL232" s="42"/>
      <c r="DM232" s="42"/>
      <c r="DN232" s="42"/>
      <c r="DO232" s="42"/>
      <c r="DP232" s="42"/>
      <c r="DQ232" s="42"/>
      <c r="DR232" s="42"/>
      <c r="DS232" s="42"/>
      <c r="DT232" s="42"/>
      <c r="DU232" s="42"/>
      <c r="DV232" s="42"/>
      <c r="DW232" s="42"/>
      <c r="DX232" s="42"/>
      <c r="DY232" s="42"/>
      <c r="DZ232" s="42"/>
      <c r="EA232" s="42"/>
      <c r="EB232" s="42"/>
      <c r="EC232" s="42"/>
      <c r="ED232" s="42"/>
      <c r="EE232" s="42"/>
      <c r="EF232" s="42"/>
      <c r="EG232" s="42"/>
      <c r="EH232" s="42"/>
      <c r="EI232" s="42"/>
      <c r="EJ232" s="42"/>
      <c r="EK232" s="42"/>
      <c r="EL232" s="42"/>
      <c r="EM232" s="42"/>
    </row>
    <row r="233" spans="1:256" s="43" customFormat="1" x14ac:dyDescent="0.2">
      <c r="A233" s="40"/>
      <c r="B233" s="40"/>
      <c r="C233" s="40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15"/>
      <c r="U233" s="40"/>
      <c r="V233" s="40"/>
      <c r="W233" s="15"/>
      <c r="X233" s="40"/>
      <c r="Y233" s="40"/>
      <c r="Z233" s="15"/>
      <c r="AA233" s="40"/>
      <c r="AB233" s="40"/>
      <c r="AC233" s="15"/>
      <c r="AD233" s="40"/>
      <c r="AE233" s="40"/>
      <c r="AF233" s="15"/>
      <c r="AG233" s="40"/>
      <c r="AH233" s="40"/>
      <c r="AI233" s="15"/>
      <c r="AJ233" s="40"/>
      <c r="AK233" s="40"/>
      <c r="AL233" s="15"/>
      <c r="AM233" s="40"/>
      <c r="AN233" s="40"/>
      <c r="AO233" s="40"/>
      <c r="AP233" s="40"/>
      <c r="AQ233" s="40"/>
      <c r="AR233" s="40"/>
      <c r="AS233" s="40"/>
      <c r="AT233" s="40"/>
      <c r="AU233" s="40"/>
      <c r="AV233" s="40"/>
      <c r="AW233" s="40"/>
      <c r="AX233" s="40"/>
      <c r="AY233" s="15"/>
      <c r="AZ233" s="15"/>
      <c r="BA233" s="15"/>
      <c r="BB233" s="15"/>
      <c r="BC233" s="15"/>
      <c r="BD233" s="40"/>
      <c r="BE233" s="40"/>
      <c r="BF233" s="40"/>
      <c r="BG233" s="40"/>
      <c r="BH233" s="40"/>
      <c r="BI233" s="40"/>
      <c r="BJ233" s="40"/>
      <c r="BK233" s="40"/>
      <c r="BL233" s="40"/>
      <c r="BM233" s="40"/>
      <c r="BN233" s="40"/>
      <c r="BO233" s="40"/>
      <c r="BP233" s="40"/>
      <c r="BQ233" s="40"/>
      <c r="BR233" s="40"/>
      <c r="BS233" s="40"/>
      <c r="BT233" s="40"/>
      <c r="BU233" s="40"/>
      <c r="BV233" s="40"/>
      <c r="BW233" s="40"/>
      <c r="BX233" s="40"/>
      <c r="BY233" s="40"/>
      <c r="BZ233" s="40"/>
      <c r="CA233" s="40"/>
      <c r="CB233" s="40"/>
      <c r="CC233" s="40"/>
      <c r="CD233" s="40"/>
      <c r="CE233" s="40"/>
      <c r="CF233" s="40"/>
      <c r="CG233" s="40"/>
      <c r="CH233" s="40"/>
      <c r="CI233" s="40"/>
      <c r="CJ233" s="40"/>
      <c r="CK233" s="40"/>
      <c r="CL233" s="40"/>
      <c r="CM233" s="40"/>
      <c r="CN233" s="40"/>
      <c r="CO233" s="40"/>
      <c r="CP233" s="40"/>
      <c r="CQ233" s="40"/>
      <c r="CR233" s="40"/>
      <c r="CS233" s="40"/>
      <c r="CT233" s="42"/>
      <c r="CU233" s="42"/>
      <c r="CV233" s="42"/>
      <c r="CW233" s="40"/>
      <c r="CX233" s="40"/>
      <c r="CY233" s="42"/>
      <c r="CZ233" s="42"/>
      <c r="DA233" s="42"/>
      <c r="DB233" s="42"/>
      <c r="DC233" s="42"/>
      <c r="DD233" s="42"/>
      <c r="DE233" s="42"/>
      <c r="DF233" s="42"/>
      <c r="DG233" s="42"/>
      <c r="DH233" s="42"/>
      <c r="DI233" s="42"/>
      <c r="DJ233" s="42"/>
      <c r="DK233" s="42"/>
      <c r="DL233" s="42"/>
      <c r="DM233" s="42"/>
      <c r="DN233" s="42"/>
      <c r="DO233" s="42"/>
      <c r="DP233" s="42"/>
      <c r="DQ233" s="42"/>
      <c r="DR233" s="42"/>
      <c r="DS233" s="42"/>
      <c r="DT233" s="42"/>
      <c r="DU233" s="42"/>
      <c r="DV233" s="42"/>
      <c r="DW233" s="42"/>
      <c r="DX233" s="42"/>
      <c r="DY233" s="42"/>
      <c r="DZ233" s="42"/>
      <c r="EA233" s="42"/>
      <c r="EB233" s="42"/>
      <c r="EC233" s="42"/>
      <c r="ED233" s="42"/>
      <c r="EE233" s="42"/>
      <c r="EF233" s="42"/>
      <c r="EG233" s="42"/>
      <c r="EH233" s="42"/>
      <c r="EI233" s="42"/>
      <c r="EJ233" s="42"/>
      <c r="EK233" s="42"/>
      <c r="EL233" s="42"/>
      <c r="EM233" s="42"/>
    </row>
    <row r="234" spans="1:256" s="43" customFormat="1" ht="13.5" customHeight="1" x14ac:dyDescent="0.25">
      <c r="A234" s="40"/>
      <c r="B234" s="442"/>
      <c r="C234" s="442"/>
      <c r="D234" s="442"/>
      <c r="E234" s="442"/>
      <c r="F234" s="442"/>
      <c r="G234" s="442"/>
      <c r="H234" s="442"/>
      <c r="I234" s="442"/>
      <c r="J234" s="442"/>
      <c r="K234" s="442"/>
      <c r="L234" s="442"/>
      <c r="M234" s="442"/>
      <c r="N234" s="442"/>
      <c r="O234" s="442"/>
      <c r="P234" s="104"/>
      <c r="Q234" s="109"/>
      <c r="R234" s="109"/>
      <c r="S234" s="91"/>
      <c r="T234" s="91"/>
      <c r="U234" s="91"/>
      <c r="V234" s="91"/>
      <c r="W234" s="91"/>
      <c r="X234" s="91"/>
      <c r="Y234" s="91"/>
      <c r="Z234" s="91"/>
      <c r="AA234" s="91"/>
      <c r="AB234" s="91"/>
      <c r="AC234" s="91"/>
      <c r="AD234" s="91"/>
      <c r="AE234" s="102"/>
      <c r="AF234" s="102"/>
      <c r="AG234" s="91"/>
      <c r="AH234" s="102"/>
      <c r="AI234" s="102"/>
      <c r="AJ234" s="91"/>
      <c r="AK234" s="102"/>
      <c r="AL234" s="102"/>
      <c r="AM234" s="91"/>
      <c r="AN234" s="101"/>
      <c r="AO234" s="101"/>
      <c r="AP234" s="102"/>
      <c r="AQ234" s="102"/>
      <c r="AR234" s="102"/>
      <c r="AS234" s="102"/>
      <c r="AT234" s="40"/>
      <c r="AU234" s="40"/>
      <c r="AV234" s="40"/>
      <c r="AW234" s="40"/>
      <c r="AX234" s="40"/>
      <c r="AY234" s="40"/>
      <c r="AZ234" s="15"/>
      <c r="BA234" s="15"/>
      <c r="BB234" s="15"/>
      <c r="BC234" s="15"/>
      <c r="BD234" s="15"/>
      <c r="BE234" s="40"/>
      <c r="BF234" s="40"/>
      <c r="BG234" s="40"/>
      <c r="BH234" s="40"/>
      <c r="BI234" s="40"/>
      <c r="BJ234" s="40"/>
      <c r="BK234" s="40"/>
      <c r="BL234" s="40"/>
      <c r="BM234" s="40"/>
      <c r="BN234" s="40"/>
      <c r="BO234" s="40"/>
      <c r="BP234" s="40"/>
      <c r="BQ234" s="40"/>
      <c r="BR234" s="40"/>
      <c r="BS234" s="40"/>
      <c r="BT234" s="40"/>
      <c r="BU234" s="40"/>
      <c r="BV234" s="40"/>
      <c r="BW234" s="40"/>
      <c r="BX234" s="40"/>
      <c r="BY234" s="40"/>
      <c r="BZ234" s="40"/>
      <c r="CA234" s="40"/>
      <c r="CB234" s="40"/>
      <c r="CC234" s="40"/>
      <c r="CD234" s="40"/>
      <c r="CE234" s="40"/>
      <c r="CF234" s="40"/>
      <c r="CG234" s="40"/>
      <c r="CH234" s="40"/>
      <c r="CI234" s="40"/>
      <c r="CJ234" s="40"/>
      <c r="CK234" s="40"/>
      <c r="CL234" s="40"/>
      <c r="CM234" s="40"/>
      <c r="CN234" s="40"/>
      <c r="CO234" s="40"/>
      <c r="CP234" s="40"/>
      <c r="CQ234" s="40"/>
      <c r="CR234" s="40"/>
      <c r="CS234" s="40"/>
      <c r="CT234" s="40"/>
      <c r="CU234" s="40"/>
      <c r="CV234" s="40"/>
      <c r="CW234" s="40"/>
      <c r="CX234" s="40"/>
      <c r="CY234" s="42"/>
      <c r="CZ234" s="42"/>
      <c r="DA234" s="42"/>
      <c r="DB234" s="42"/>
      <c r="DC234" s="42"/>
      <c r="DD234" s="42"/>
      <c r="DE234" s="42"/>
      <c r="DF234" s="42"/>
      <c r="DG234" s="42"/>
      <c r="DH234" s="42"/>
      <c r="DI234" s="42"/>
      <c r="DJ234" s="42"/>
      <c r="DK234" s="42"/>
      <c r="DL234" s="42"/>
      <c r="DM234" s="42"/>
      <c r="DN234" s="42"/>
      <c r="DO234" s="42"/>
      <c r="DP234" s="42"/>
      <c r="DQ234" s="42"/>
      <c r="DR234" s="42"/>
      <c r="DS234" s="42"/>
      <c r="DT234" s="42"/>
      <c r="DU234" s="42"/>
      <c r="DV234" s="42"/>
      <c r="DW234" s="42"/>
      <c r="DX234" s="42"/>
      <c r="DY234" s="42"/>
      <c r="DZ234" s="42"/>
      <c r="EA234" s="42"/>
      <c r="EB234" s="42"/>
      <c r="EC234" s="42"/>
      <c r="ED234" s="42"/>
      <c r="EE234" s="42"/>
      <c r="EF234" s="42"/>
      <c r="EG234" s="42"/>
      <c r="EH234" s="42"/>
      <c r="EI234" s="42"/>
      <c r="EJ234" s="42"/>
      <c r="EK234" s="42"/>
      <c r="EL234" s="42"/>
      <c r="EM234" s="42"/>
      <c r="EN234" s="42"/>
      <c r="EO234" s="42"/>
      <c r="EP234" s="42"/>
      <c r="EQ234" s="42"/>
    </row>
    <row r="235" spans="1:256" s="43" customFormat="1" ht="13.5" customHeight="1" x14ac:dyDescent="0.2">
      <c r="A235" s="40"/>
      <c r="B235" s="91"/>
      <c r="C235" s="91"/>
      <c r="D235" s="91"/>
      <c r="E235" s="91"/>
      <c r="F235" s="91"/>
      <c r="G235" s="91"/>
      <c r="H235" s="91"/>
      <c r="I235" s="91"/>
      <c r="J235" s="91"/>
      <c r="K235" s="91"/>
      <c r="L235" s="91"/>
      <c r="M235" s="91"/>
      <c r="N235" s="91"/>
      <c r="O235" s="102"/>
      <c r="P235" s="91"/>
      <c r="Q235" s="102"/>
      <c r="R235" s="91"/>
      <c r="S235" s="91"/>
      <c r="T235" s="91"/>
      <c r="U235" s="91"/>
      <c r="V235" s="91"/>
      <c r="W235" s="91"/>
      <c r="X235" s="100"/>
      <c r="Y235" s="91"/>
      <c r="Z235" s="91"/>
      <c r="AA235" s="91"/>
      <c r="AB235" s="91"/>
      <c r="AC235" s="91"/>
      <c r="AD235" s="102"/>
      <c r="AE235" s="102"/>
      <c r="AF235" s="91"/>
      <c r="AG235" s="102"/>
      <c r="AH235" s="102"/>
      <c r="AI235" s="91"/>
      <c r="AJ235" s="102"/>
      <c r="AK235" s="102"/>
      <c r="AL235" s="91"/>
      <c r="AM235" s="101"/>
      <c r="AN235" s="101"/>
      <c r="AO235" s="102"/>
      <c r="AP235" s="102"/>
      <c r="AQ235" s="102"/>
      <c r="AR235" s="102"/>
      <c r="AS235" s="102"/>
      <c r="AT235" s="40"/>
      <c r="AU235" s="40"/>
      <c r="AV235" s="40"/>
      <c r="AW235" s="40"/>
      <c r="AX235" s="40"/>
      <c r="AY235" s="15"/>
      <c r="AZ235" s="15"/>
      <c r="BA235" s="15"/>
      <c r="BB235" s="15"/>
      <c r="BC235" s="15"/>
      <c r="BD235" s="40"/>
      <c r="BE235" s="40"/>
      <c r="BF235" s="40"/>
      <c r="BG235" s="40"/>
      <c r="BH235" s="40"/>
      <c r="BI235" s="40"/>
      <c r="BJ235" s="40"/>
      <c r="BK235" s="40"/>
      <c r="BL235" s="40"/>
      <c r="BM235" s="40"/>
      <c r="BN235" s="40"/>
      <c r="BO235" s="40"/>
      <c r="BP235" s="40"/>
      <c r="BQ235" s="40"/>
      <c r="BR235" s="40"/>
      <c r="BS235" s="40"/>
      <c r="BT235" s="40"/>
      <c r="BU235" s="40"/>
      <c r="BV235" s="40"/>
      <c r="BW235" s="40"/>
      <c r="BX235" s="40"/>
      <c r="BY235" s="40"/>
      <c r="BZ235" s="40"/>
      <c r="CA235" s="40"/>
      <c r="CB235" s="40"/>
      <c r="CC235" s="40"/>
      <c r="CD235" s="40"/>
      <c r="CE235" s="40"/>
      <c r="CF235" s="40"/>
      <c r="CG235" s="40"/>
      <c r="CH235" s="40"/>
      <c r="CI235" s="40"/>
      <c r="CJ235" s="40"/>
      <c r="CK235" s="40"/>
      <c r="CL235" s="40"/>
      <c r="CM235" s="40"/>
      <c r="CN235" s="40"/>
      <c r="CO235" s="40"/>
      <c r="CP235" s="40"/>
      <c r="CQ235" s="40"/>
      <c r="CR235" s="40"/>
      <c r="CS235" s="40"/>
      <c r="CT235" s="40"/>
      <c r="CU235" s="40"/>
      <c r="CV235" s="40"/>
      <c r="CW235" s="42"/>
      <c r="CX235" s="42"/>
      <c r="CY235" s="42"/>
      <c r="CZ235" s="42"/>
      <c r="DA235" s="42"/>
      <c r="DB235" s="42"/>
      <c r="DC235" s="42"/>
      <c r="DD235" s="42"/>
      <c r="DE235" s="42"/>
      <c r="DF235" s="42"/>
      <c r="DG235" s="42"/>
      <c r="DH235" s="42"/>
      <c r="DI235" s="42"/>
      <c r="DJ235" s="42"/>
      <c r="DK235" s="42"/>
      <c r="DL235" s="42"/>
      <c r="DM235" s="42"/>
      <c r="DN235" s="42"/>
      <c r="DO235" s="42"/>
      <c r="DP235" s="42"/>
      <c r="DQ235" s="42"/>
      <c r="DR235" s="42"/>
      <c r="DS235" s="42"/>
      <c r="DT235" s="42"/>
      <c r="DU235" s="42"/>
      <c r="DV235" s="42"/>
      <c r="DW235" s="42"/>
      <c r="DX235" s="42"/>
      <c r="DY235" s="42"/>
      <c r="DZ235" s="42"/>
      <c r="EA235" s="42"/>
      <c r="EB235" s="42"/>
      <c r="EC235" s="42"/>
      <c r="ED235" s="42"/>
      <c r="EE235" s="42"/>
      <c r="EF235" s="42"/>
      <c r="EG235" s="42"/>
      <c r="EH235" s="42"/>
      <c r="EI235" s="42"/>
      <c r="EJ235" s="42"/>
      <c r="EK235" s="42"/>
      <c r="EL235" s="42"/>
      <c r="EM235" s="42"/>
    </row>
    <row r="236" spans="1:256" s="43" customFormat="1" x14ac:dyDescent="0.2">
      <c r="A236" s="40"/>
      <c r="B236" s="40"/>
      <c r="C236" s="40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15"/>
      <c r="U236" s="40"/>
      <c r="V236" s="40"/>
      <c r="W236" s="15"/>
      <c r="X236" s="40"/>
      <c r="Y236" s="40"/>
      <c r="Z236" s="15"/>
      <c r="AA236" s="40"/>
      <c r="AB236" s="40"/>
      <c r="AC236" s="15"/>
      <c r="AD236" s="40"/>
      <c r="AE236" s="40"/>
      <c r="AF236" s="15"/>
      <c r="AG236" s="40"/>
      <c r="AH236" s="40"/>
      <c r="AI236" s="15"/>
      <c r="AJ236" s="40"/>
      <c r="AK236" s="40"/>
      <c r="AL236" s="15"/>
      <c r="AM236" s="40"/>
      <c r="AN236" s="40"/>
      <c r="AO236" s="40"/>
      <c r="AP236" s="40"/>
      <c r="AQ236" s="40"/>
      <c r="AR236" s="40"/>
      <c r="AS236" s="40"/>
      <c r="AT236" s="40"/>
      <c r="AU236" s="40"/>
      <c r="AV236" s="40"/>
      <c r="AW236" s="40"/>
      <c r="AX236" s="40"/>
      <c r="AY236" s="15"/>
      <c r="AZ236" s="15"/>
      <c r="BA236" s="15"/>
      <c r="BB236" s="15"/>
      <c r="BC236" s="15"/>
      <c r="BD236" s="40"/>
      <c r="BE236" s="40"/>
      <c r="BF236" s="40"/>
      <c r="BG236" s="40"/>
      <c r="BH236" s="40"/>
      <c r="BI236" s="40"/>
      <c r="BJ236" s="40"/>
      <c r="BK236" s="40"/>
      <c r="BL236" s="40"/>
      <c r="BM236" s="40"/>
      <c r="BN236" s="40"/>
      <c r="BO236" s="40"/>
      <c r="BP236" s="40"/>
      <c r="BQ236" s="40"/>
      <c r="BR236" s="40"/>
      <c r="BS236" s="40"/>
      <c r="BT236" s="40"/>
      <c r="BU236" s="40"/>
      <c r="BV236" s="40"/>
      <c r="BW236" s="40"/>
      <c r="BX236" s="40"/>
      <c r="BY236" s="40"/>
      <c r="BZ236" s="40"/>
      <c r="CA236" s="40"/>
      <c r="CB236" s="40"/>
      <c r="CC236" s="40"/>
      <c r="CD236" s="40"/>
      <c r="CE236" s="40"/>
      <c r="CF236" s="40"/>
      <c r="CG236" s="40"/>
      <c r="CH236" s="40"/>
      <c r="CI236" s="40"/>
      <c r="CJ236" s="40"/>
      <c r="CK236" s="40"/>
      <c r="CL236" s="40"/>
      <c r="CM236" s="40"/>
      <c r="CN236" s="40"/>
      <c r="CO236" s="40"/>
      <c r="CP236" s="40"/>
      <c r="CQ236" s="40"/>
      <c r="CR236" s="40"/>
      <c r="CS236" s="40"/>
      <c r="CT236" s="42"/>
      <c r="CU236" s="42"/>
      <c r="CV236" s="42"/>
      <c r="CW236" s="42"/>
      <c r="CX236" s="42"/>
      <c r="CY236" s="42"/>
      <c r="CZ236" s="42"/>
      <c r="DA236" s="42"/>
      <c r="DB236" s="42"/>
      <c r="DC236" s="42"/>
      <c r="DD236" s="42"/>
      <c r="DE236" s="42"/>
      <c r="DF236" s="42"/>
      <c r="DG236" s="42"/>
      <c r="DH236" s="42"/>
      <c r="DI236" s="42"/>
      <c r="DJ236" s="42"/>
      <c r="DK236" s="42"/>
      <c r="DL236" s="42"/>
      <c r="DM236" s="42"/>
      <c r="DN236" s="42"/>
      <c r="DO236" s="42"/>
      <c r="DP236" s="42"/>
      <c r="DQ236" s="42"/>
      <c r="DR236" s="42"/>
      <c r="DS236" s="42"/>
      <c r="DT236" s="42"/>
      <c r="DU236" s="42"/>
      <c r="DV236" s="42"/>
      <c r="DW236" s="42"/>
      <c r="DX236" s="42"/>
      <c r="DY236" s="42"/>
      <c r="DZ236" s="42"/>
      <c r="EA236" s="42"/>
      <c r="EB236" s="42"/>
      <c r="EC236" s="42"/>
      <c r="ED236" s="42"/>
      <c r="EE236" s="42"/>
      <c r="EF236" s="42"/>
      <c r="EG236" s="42"/>
      <c r="EH236" s="42"/>
      <c r="EI236" s="42"/>
      <c r="EJ236" s="42"/>
      <c r="EK236" s="42"/>
      <c r="EL236" s="42"/>
      <c r="EM236" s="42"/>
    </row>
    <row r="237" spans="1:256" s="43" customFormat="1" x14ac:dyDescent="0.2">
      <c r="A237" s="40"/>
      <c r="B237" s="40"/>
      <c r="C237" s="40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15"/>
      <c r="U237" s="40"/>
      <c r="V237" s="40"/>
      <c r="W237" s="15"/>
      <c r="X237" s="40"/>
      <c r="Y237" s="40"/>
      <c r="Z237" s="15"/>
      <c r="AA237" s="40"/>
      <c r="AB237" s="40"/>
      <c r="AC237" s="15"/>
      <c r="AD237" s="40"/>
      <c r="AE237" s="40"/>
      <c r="AF237" s="15"/>
      <c r="AG237" s="40"/>
      <c r="AH237" s="40"/>
      <c r="AI237" s="15"/>
      <c r="AJ237" s="40"/>
      <c r="AK237" s="40"/>
      <c r="AL237" s="15"/>
      <c r="AM237" s="40"/>
      <c r="AN237" s="40"/>
      <c r="AO237" s="40"/>
      <c r="AP237" s="40"/>
      <c r="AQ237" s="40"/>
      <c r="AR237" s="40"/>
      <c r="AS237" s="40"/>
      <c r="AT237" s="40"/>
      <c r="AU237" s="40"/>
      <c r="AV237" s="40"/>
      <c r="AW237" s="40"/>
      <c r="AX237" s="40"/>
      <c r="AY237" s="15"/>
      <c r="AZ237" s="15"/>
      <c r="BA237" s="15"/>
      <c r="BB237" s="15"/>
      <c r="BC237" s="15"/>
      <c r="BD237" s="40"/>
      <c r="BE237" s="40"/>
      <c r="BF237" s="40"/>
      <c r="BG237" s="40"/>
      <c r="BH237" s="40"/>
      <c r="BI237" s="40"/>
      <c r="BJ237" s="40"/>
      <c r="BK237" s="40"/>
      <c r="BL237" s="40"/>
      <c r="BM237" s="40"/>
      <c r="BN237" s="40"/>
      <c r="BO237" s="40"/>
      <c r="BP237" s="40"/>
      <c r="BQ237" s="40"/>
      <c r="BR237" s="40"/>
      <c r="BS237" s="40"/>
      <c r="BT237" s="40"/>
      <c r="BU237" s="40"/>
      <c r="BV237" s="40"/>
      <c r="BW237" s="40"/>
      <c r="BX237" s="40"/>
      <c r="BY237" s="40"/>
      <c r="BZ237" s="40"/>
      <c r="CA237" s="40"/>
      <c r="CB237" s="40"/>
      <c r="CC237" s="40"/>
      <c r="CD237" s="40"/>
      <c r="CE237" s="40"/>
      <c r="CF237" s="40"/>
      <c r="CG237" s="40"/>
      <c r="CH237" s="40"/>
      <c r="CI237" s="40"/>
      <c r="CJ237" s="40"/>
      <c r="CK237" s="40"/>
      <c r="CL237" s="40"/>
      <c r="CM237" s="40"/>
      <c r="CN237" s="40"/>
      <c r="CO237" s="40"/>
      <c r="CP237" s="40"/>
      <c r="CQ237" s="40"/>
      <c r="CR237" s="40"/>
      <c r="CS237" s="40"/>
      <c r="CT237" s="42"/>
      <c r="CU237" s="42"/>
      <c r="CV237" s="42"/>
      <c r="CW237" s="42"/>
      <c r="CX237" s="42"/>
      <c r="CY237" s="42"/>
      <c r="CZ237" s="42"/>
      <c r="DA237" s="42"/>
      <c r="DB237" s="42"/>
      <c r="DC237" s="42"/>
      <c r="DD237" s="42"/>
      <c r="DE237" s="42"/>
      <c r="DF237" s="42"/>
      <c r="DG237" s="42"/>
      <c r="DH237" s="42"/>
      <c r="DI237" s="42"/>
      <c r="DJ237" s="42"/>
      <c r="DK237" s="42"/>
      <c r="DL237" s="42"/>
      <c r="DM237" s="42"/>
      <c r="DN237" s="42"/>
      <c r="DO237" s="42"/>
      <c r="DP237" s="42"/>
      <c r="DQ237" s="42"/>
      <c r="DR237" s="42"/>
      <c r="DS237" s="42"/>
      <c r="DT237" s="42"/>
      <c r="DU237" s="42"/>
      <c r="DV237" s="42"/>
      <c r="DW237" s="42"/>
      <c r="DX237" s="42"/>
      <c r="DY237" s="42"/>
      <c r="DZ237" s="42"/>
      <c r="EA237" s="42"/>
      <c r="EB237" s="42"/>
      <c r="EC237" s="42"/>
      <c r="ED237" s="42"/>
      <c r="EE237" s="42"/>
      <c r="EF237" s="42"/>
      <c r="EG237" s="42"/>
      <c r="EH237" s="42"/>
      <c r="EI237" s="42"/>
      <c r="EJ237" s="42"/>
      <c r="EK237" s="42"/>
      <c r="EL237" s="42"/>
      <c r="EM237" s="42"/>
    </row>
    <row r="238" spans="1:256" s="43" customFormat="1" x14ac:dyDescent="0.2">
      <c r="A238" s="40"/>
      <c r="B238" s="40"/>
      <c r="C238" s="40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15"/>
      <c r="U238" s="40"/>
      <c r="V238" s="40"/>
      <c r="W238" s="15"/>
      <c r="X238" s="40"/>
      <c r="Y238" s="40"/>
      <c r="Z238" s="15"/>
      <c r="AA238" s="40"/>
      <c r="AB238" s="40"/>
      <c r="AC238" s="15"/>
      <c r="AD238" s="40"/>
      <c r="AE238" s="40"/>
      <c r="AF238" s="15"/>
      <c r="AG238" s="40"/>
      <c r="AH238" s="40"/>
      <c r="AI238" s="15"/>
      <c r="AJ238" s="40"/>
      <c r="AK238" s="40"/>
      <c r="AL238" s="15"/>
      <c r="AM238" s="40"/>
      <c r="AN238" s="40"/>
      <c r="AO238" s="40"/>
      <c r="AP238" s="40"/>
      <c r="AQ238" s="40"/>
      <c r="AR238" s="40"/>
      <c r="AS238" s="40"/>
      <c r="AT238" s="40"/>
      <c r="AU238" s="40"/>
      <c r="AV238" s="40"/>
      <c r="AW238" s="40"/>
      <c r="AX238" s="40"/>
      <c r="AY238" s="15"/>
      <c r="AZ238" s="15"/>
      <c r="BA238" s="15"/>
      <c r="BB238" s="15"/>
      <c r="BC238" s="15"/>
      <c r="BD238" s="40"/>
      <c r="BE238" s="40"/>
      <c r="BF238" s="40"/>
      <c r="BG238" s="40"/>
      <c r="BH238" s="40"/>
      <c r="BI238" s="40"/>
      <c r="BJ238" s="40"/>
      <c r="BK238" s="40"/>
      <c r="BL238" s="40"/>
      <c r="BM238" s="40"/>
      <c r="BN238" s="40"/>
      <c r="BO238" s="40"/>
      <c r="BP238" s="40"/>
      <c r="BQ238" s="40"/>
      <c r="BR238" s="40"/>
      <c r="BS238" s="40"/>
      <c r="BT238" s="40"/>
      <c r="BU238" s="40"/>
      <c r="BV238" s="40"/>
      <c r="BW238" s="40"/>
      <c r="BX238" s="40"/>
      <c r="BY238" s="40"/>
      <c r="BZ238" s="40"/>
      <c r="CA238" s="40"/>
      <c r="CB238" s="40"/>
      <c r="CC238" s="40"/>
      <c r="CD238" s="40"/>
      <c r="CE238" s="40"/>
      <c r="CF238" s="40"/>
      <c r="CG238" s="40"/>
      <c r="CH238" s="40"/>
      <c r="CI238" s="40"/>
      <c r="CJ238" s="40"/>
      <c r="CK238" s="40"/>
      <c r="CL238" s="40"/>
      <c r="CM238" s="40"/>
      <c r="CN238" s="40"/>
      <c r="CO238" s="40"/>
      <c r="CP238" s="40"/>
      <c r="CQ238" s="40"/>
      <c r="CR238" s="40"/>
      <c r="CS238" s="40"/>
      <c r="CT238" s="42"/>
      <c r="CU238" s="42"/>
      <c r="CV238" s="42"/>
      <c r="CW238" s="42"/>
      <c r="CX238" s="42"/>
      <c r="CY238" s="42"/>
      <c r="CZ238" s="42"/>
      <c r="DA238" s="42"/>
      <c r="DB238" s="42"/>
      <c r="DC238" s="42"/>
      <c r="DD238" s="42"/>
      <c r="DE238" s="42"/>
      <c r="DF238" s="42"/>
      <c r="DG238" s="42"/>
      <c r="DH238" s="42"/>
      <c r="DI238" s="42"/>
      <c r="DJ238" s="42"/>
      <c r="DK238" s="42"/>
      <c r="DL238" s="42"/>
      <c r="DM238" s="42"/>
      <c r="DN238" s="42"/>
      <c r="DO238" s="42"/>
      <c r="DP238" s="42"/>
      <c r="DQ238" s="42"/>
      <c r="DR238" s="42"/>
      <c r="DS238" s="42"/>
      <c r="DT238" s="42"/>
      <c r="DU238" s="42"/>
      <c r="DV238" s="42"/>
      <c r="DW238" s="42"/>
      <c r="DX238" s="42"/>
      <c r="DY238" s="42"/>
      <c r="DZ238" s="42"/>
      <c r="EA238" s="42"/>
      <c r="EB238" s="42"/>
      <c r="EC238" s="42"/>
      <c r="ED238" s="42"/>
      <c r="EE238" s="42"/>
      <c r="EF238" s="42"/>
      <c r="EG238" s="42"/>
      <c r="EH238" s="42"/>
      <c r="EI238" s="42"/>
      <c r="EJ238" s="42"/>
      <c r="EK238" s="42"/>
      <c r="EL238" s="42"/>
      <c r="EM238" s="42"/>
    </row>
    <row r="239" spans="1:256" s="43" customFormat="1" x14ac:dyDescent="0.2">
      <c r="A239" s="40"/>
      <c r="B239" s="40"/>
      <c r="C239" s="40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15"/>
      <c r="U239" s="40"/>
      <c r="V239" s="40"/>
      <c r="W239" s="15"/>
      <c r="X239" s="40"/>
      <c r="Y239" s="40"/>
      <c r="Z239" s="15"/>
      <c r="AA239" s="40"/>
      <c r="AB239" s="40"/>
      <c r="AC239" s="15"/>
      <c r="AD239" s="40"/>
      <c r="AE239" s="40"/>
      <c r="AF239" s="15"/>
      <c r="AG239" s="40"/>
      <c r="AH239" s="40"/>
      <c r="AI239" s="15"/>
      <c r="AJ239" s="40"/>
      <c r="AK239" s="40"/>
      <c r="AL239" s="15"/>
      <c r="AM239" s="40"/>
      <c r="AN239" s="40"/>
      <c r="AO239" s="40"/>
      <c r="AP239" s="40"/>
      <c r="AQ239" s="40"/>
      <c r="AR239" s="40"/>
      <c r="AS239" s="40"/>
      <c r="AT239" s="40"/>
      <c r="AU239" s="40"/>
      <c r="AV239" s="40"/>
      <c r="AW239" s="40"/>
      <c r="AX239" s="40"/>
      <c r="AY239" s="15"/>
      <c r="AZ239" s="15"/>
      <c r="BA239" s="15"/>
      <c r="BB239" s="15"/>
      <c r="BC239" s="15"/>
      <c r="BD239" s="40"/>
      <c r="BE239" s="40"/>
      <c r="BF239" s="40"/>
      <c r="BG239" s="40"/>
      <c r="BH239" s="40"/>
      <c r="BI239" s="40"/>
      <c r="BJ239" s="40"/>
      <c r="BK239" s="40"/>
      <c r="BL239" s="40"/>
      <c r="BM239" s="40"/>
      <c r="BN239" s="40"/>
      <c r="BO239" s="40"/>
      <c r="BP239" s="40"/>
      <c r="BQ239" s="40"/>
      <c r="BR239" s="40"/>
      <c r="BS239" s="40"/>
      <c r="BT239" s="40"/>
      <c r="BU239" s="40"/>
      <c r="BV239" s="40"/>
      <c r="BW239" s="40"/>
      <c r="BX239" s="40"/>
      <c r="BY239" s="40"/>
      <c r="BZ239" s="40"/>
      <c r="CA239" s="40"/>
      <c r="CB239" s="40"/>
      <c r="CC239" s="40"/>
      <c r="CD239" s="40"/>
      <c r="CE239" s="40"/>
      <c r="CF239" s="40"/>
      <c r="CG239" s="40"/>
      <c r="CH239" s="40"/>
      <c r="CI239" s="40"/>
      <c r="CJ239" s="40"/>
      <c r="CK239" s="40"/>
      <c r="CL239" s="40"/>
      <c r="CM239" s="40"/>
      <c r="CN239" s="40"/>
      <c r="CO239" s="40"/>
      <c r="CP239" s="40"/>
      <c r="CQ239" s="40"/>
      <c r="CR239" s="40"/>
      <c r="CS239" s="40"/>
      <c r="CT239" s="42"/>
      <c r="CU239" s="42"/>
      <c r="CV239" s="42"/>
      <c r="CW239" s="42"/>
      <c r="CX239" s="42"/>
      <c r="CY239" s="42"/>
      <c r="CZ239" s="42"/>
      <c r="DA239" s="42"/>
      <c r="DB239" s="42"/>
      <c r="DC239" s="42"/>
      <c r="DD239" s="42"/>
      <c r="DE239" s="42"/>
      <c r="DF239" s="42"/>
      <c r="DG239" s="42"/>
      <c r="DH239" s="42"/>
      <c r="DI239" s="42"/>
      <c r="DJ239" s="42"/>
      <c r="DK239" s="42"/>
      <c r="DL239" s="42"/>
      <c r="DM239" s="42"/>
      <c r="DN239" s="42"/>
      <c r="DO239" s="42"/>
      <c r="DP239" s="42"/>
      <c r="DQ239" s="42"/>
      <c r="DR239" s="42"/>
      <c r="DS239" s="42"/>
      <c r="DT239" s="42"/>
      <c r="DU239" s="42"/>
      <c r="DV239" s="42"/>
      <c r="DW239" s="42"/>
      <c r="DX239" s="42"/>
      <c r="DY239" s="42"/>
      <c r="DZ239" s="42"/>
      <c r="EA239" s="42"/>
      <c r="EB239" s="42"/>
      <c r="EC239" s="42"/>
      <c r="ED239" s="42"/>
      <c r="EE239" s="42"/>
      <c r="EF239" s="42"/>
      <c r="EG239" s="42"/>
      <c r="EH239" s="42"/>
      <c r="EI239" s="42"/>
      <c r="EJ239" s="42"/>
      <c r="EK239" s="42"/>
      <c r="EL239" s="42"/>
      <c r="EM239" s="42"/>
    </row>
    <row r="240" spans="1:256" s="43" customFormat="1" x14ac:dyDescent="0.2">
      <c r="A240" s="40"/>
      <c r="B240" s="40"/>
      <c r="C240" s="40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15"/>
      <c r="U240" s="40"/>
      <c r="V240" s="40"/>
      <c r="W240" s="15"/>
      <c r="X240" s="40"/>
      <c r="Y240" s="40"/>
      <c r="Z240" s="15"/>
      <c r="AA240" s="40"/>
      <c r="AB240" s="40"/>
      <c r="AC240" s="15"/>
      <c r="AD240" s="40"/>
      <c r="AE240" s="40"/>
      <c r="AF240" s="15"/>
      <c r="AG240" s="40"/>
      <c r="AH240" s="40"/>
      <c r="AI240" s="15"/>
      <c r="AJ240" s="40"/>
      <c r="AK240" s="40"/>
      <c r="AL240" s="15"/>
      <c r="AM240" s="40"/>
      <c r="AN240" s="40"/>
      <c r="AO240" s="40"/>
      <c r="AP240" s="40"/>
      <c r="AQ240" s="40"/>
      <c r="AR240" s="40"/>
      <c r="AS240" s="40"/>
      <c r="AT240" s="40"/>
      <c r="AU240" s="40"/>
      <c r="AV240" s="40"/>
      <c r="AW240" s="40"/>
      <c r="AX240" s="40"/>
      <c r="AY240" s="15"/>
      <c r="AZ240" s="15"/>
      <c r="BA240" s="15"/>
      <c r="BB240" s="15"/>
      <c r="BC240" s="15"/>
      <c r="BD240" s="40"/>
      <c r="BE240" s="40"/>
      <c r="BF240" s="40"/>
      <c r="BG240" s="40"/>
      <c r="BH240" s="40"/>
      <c r="BI240" s="40"/>
      <c r="BJ240" s="40"/>
      <c r="BK240" s="40"/>
      <c r="BL240" s="40"/>
      <c r="BM240" s="40"/>
      <c r="BN240" s="40"/>
      <c r="BO240" s="40"/>
      <c r="BP240" s="40"/>
      <c r="BQ240" s="40"/>
      <c r="BR240" s="40"/>
      <c r="BS240" s="40"/>
      <c r="BT240" s="40"/>
      <c r="BU240" s="40"/>
      <c r="BV240" s="40"/>
      <c r="BW240" s="40"/>
      <c r="BX240" s="40"/>
      <c r="BY240" s="40"/>
      <c r="BZ240" s="40"/>
      <c r="CA240" s="40"/>
      <c r="CB240" s="40"/>
      <c r="CC240" s="40"/>
      <c r="CD240" s="40"/>
      <c r="CE240" s="40"/>
      <c r="CF240" s="40"/>
      <c r="CG240" s="40"/>
      <c r="CH240" s="40"/>
      <c r="CI240" s="40"/>
      <c r="CJ240" s="40"/>
      <c r="CK240" s="40"/>
      <c r="CL240" s="40"/>
      <c r="CM240" s="40"/>
      <c r="CN240" s="40"/>
      <c r="CO240" s="40"/>
      <c r="CP240" s="40"/>
      <c r="CQ240" s="40"/>
      <c r="CR240" s="40"/>
      <c r="CS240" s="40"/>
      <c r="CT240" s="42"/>
      <c r="CU240" s="42"/>
      <c r="CV240" s="42"/>
      <c r="CW240" s="42"/>
      <c r="CX240" s="42"/>
      <c r="CY240" s="42"/>
      <c r="CZ240" s="42"/>
      <c r="DA240" s="42"/>
      <c r="DB240" s="42"/>
      <c r="DC240" s="42"/>
      <c r="DD240" s="42"/>
      <c r="DE240" s="42"/>
      <c r="DF240" s="42"/>
      <c r="DG240" s="42"/>
      <c r="DH240" s="42"/>
      <c r="DI240" s="42"/>
      <c r="DJ240" s="42"/>
      <c r="DK240" s="42"/>
      <c r="DL240" s="42"/>
      <c r="DM240" s="42"/>
      <c r="DN240" s="42"/>
      <c r="DO240" s="42"/>
      <c r="DP240" s="42"/>
      <c r="DQ240" s="42"/>
      <c r="DR240" s="42"/>
      <c r="DS240" s="42"/>
      <c r="DT240" s="42"/>
      <c r="DU240" s="42"/>
      <c r="DV240" s="42"/>
      <c r="DW240" s="42"/>
      <c r="DX240" s="42"/>
      <c r="DY240" s="42"/>
      <c r="DZ240" s="42"/>
      <c r="EA240" s="42"/>
      <c r="EB240" s="42"/>
      <c r="EC240" s="42"/>
      <c r="ED240" s="42"/>
      <c r="EE240" s="42"/>
      <c r="EF240" s="42"/>
      <c r="EG240" s="42"/>
      <c r="EH240" s="42"/>
      <c r="EI240" s="42"/>
      <c r="EJ240" s="42"/>
      <c r="EK240" s="42"/>
      <c r="EL240" s="42"/>
      <c r="EM240" s="42"/>
    </row>
    <row r="241" spans="1:143" s="43" customFormat="1" x14ac:dyDescent="0.2">
      <c r="A241" s="40"/>
      <c r="B241" s="40"/>
      <c r="C241" s="40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15"/>
      <c r="U241" s="40"/>
      <c r="V241" s="40"/>
      <c r="W241" s="15"/>
      <c r="X241" s="40"/>
      <c r="Y241" s="40"/>
      <c r="Z241" s="15"/>
      <c r="AA241" s="40"/>
      <c r="AB241" s="40"/>
      <c r="AC241" s="15"/>
      <c r="AD241" s="40"/>
      <c r="AE241" s="40"/>
      <c r="AF241" s="15"/>
      <c r="AG241" s="40"/>
      <c r="AH241" s="40"/>
      <c r="AI241" s="15"/>
      <c r="AJ241" s="40"/>
      <c r="AK241" s="40"/>
      <c r="AL241" s="15"/>
      <c r="AM241" s="40"/>
      <c r="AN241" s="40"/>
      <c r="AO241" s="40"/>
      <c r="AP241" s="40"/>
      <c r="AQ241" s="40"/>
      <c r="AR241" s="40"/>
      <c r="AS241" s="40"/>
      <c r="AT241" s="40"/>
      <c r="AU241" s="40"/>
      <c r="AV241" s="40"/>
      <c r="AW241" s="40"/>
      <c r="AX241" s="40"/>
      <c r="AY241" s="15"/>
      <c r="AZ241" s="15"/>
      <c r="BA241" s="15"/>
      <c r="BB241" s="15"/>
      <c r="BC241" s="15"/>
      <c r="BD241" s="40"/>
      <c r="BE241" s="40"/>
      <c r="BF241" s="40"/>
      <c r="BG241" s="40"/>
      <c r="BH241" s="40"/>
      <c r="BI241" s="40"/>
      <c r="BJ241" s="40"/>
      <c r="BK241" s="40"/>
      <c r="BL241" s="40"/>
      <c r="BM241" s="40"/>
      <c r="BN241" s="40"/>
      <c r="BO241" s="40"/>
      <c r="BP241" s="40"/>
      <c r="BQ241" s="40"/>
      <c r="BR241" s="40"/>
      <c r="BS241" s="40"/>
      <c r="BT241" s="40"/>
      <c r="BU241" s="40"/>
      <c r="BV241" s="40"/>
      <c r="BW241" s="40"/>
      <c r="BX241" s="40"/>
      <c r="BY241" s="40"/>
      <c r="BZ241" s="40"/>
      <c r="CA241" s="40"/>
      <c r="CB241" s="40"/>
      <c r="CC241" s="40"/>
      <c r="CD241" s="40"/>
      <c r="CE241" s="40"/>
      <c r="CF241" s="40"/>
      <c r="CG241" s="40"/>
      <c r="CH241" s="40"/>
      <c r="CI241" s="40"/>
      <c r="CJ241" s="40"/>
      <c r="CK241" s="40"/>
      <c r="CL241" s="40"/>
      <c r="CM241" s="40"/>
      <c r="CN241" s="40"/>
      <c r="CO241" s="40"/>
      <c r="CP241" s="40"/>
      <c r="CQ241" s="40"/>
      <c r="CR241" s="40"/>
      <c r="CS241" s="40"/>
      <c r="CT241" s="42"/>
      <c r="CU241" s="42"/>
      <c r="CV241" s="42"/>
      <c r="CW241" s="42"/>
      <c r="CX241" s="42"/>
      <c r="CY241" s="42"/>
      <c r="CZ241" s="42"/>
      <c r="DA241" s="42"/>
      <c r="DB241" s="42"/>
      <c r="DC241" s="42"/>
      <c r="DD241" s="42"/>
      <c r="DE241" s="42"/>
      <c r="DF241" s="42"/>
      <c r="DG241" s="42"/>
      <c r="DH241" s="42"/>
      <c r="DI241" s="42"/>
      <c r="DJ241" s="42"/>
      <c r="DK241" s="42"/>
      <c r="DL241" s="42"/>
      <c r="DM241" s="42"/>
      <c r="DN241" s="42"/>
      <c r="DO241" s="42"/>
      <c r="DP241" s="42"/>
      <c r="DQ241" s="42"/>
      <c r="DR241" s="42"/>
      <c r="DS241" s="42"/>
      <c r="DT241" s="42"/>
      <c r="DU241" s="42"/>
      <c r="DV241" s="42"/>
      <c r="DW241" s="42"/>
      <c r="DX241" s="42"/>
      <c r="DY241" s="42"/>
      <c r="DZ241" s="42"/>
      <c r="EA241" s="42"/>
      <c r="EB241" s="42"/>
      <c r="EC241" s="42"/>
      <c r="ED241" s="42"/>
      <c r="EE241" s="42"/>
      <c r="EF241" s="42"/>
      <c r="EG241" s="42"/>
      <c r="EH241" s="42"/>
      <c r="EI241" s="42"/>
      <c r="EJ241" s="42"/>
      <c r="EK241" s="42"/>
      <c r="EL241" s="42"/>
      <c r="EM241" s="42"/>
    </row>
    <row r="242" spans="1:143" s="43" customFormat="1" x14ac:dyDescent="0.2">
      <c r="A242" s="40"/>
      <c r="B242" s="40"/>
      <c r="C242" s="40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15"/>
      <c r="U242" s="40"/>
      <c r="V242" s="40"/>
      <c r="W242" s="15"/>
      <c r="X242" s="40"/>
      <c r="Y242" s="40"/>
      <c r="Z242" s="15"/>
      <c r="AA242" s="40"/>
      <c r="AB242" s="40"/>
      <c r="AC242" s="15"/>
      <c r="AD242" s="40"/>
      <c r="AE242" s="40"/>
      <c r="AF242" s="15"/>
      <c r="AG242" s="40"/>
      <c r="AH242" s="40"/>
      <c r="AI242" s="15"/>
      <c r="AJ242" s="40"/>
      <c r="AK242" s="40"/>
      <c r="AL242" s="15"/>
      <c r="AM242" s="40"/>
      <c r="AN242" s="40"/>
      <c r="AO242" s="40"/>
      <c r="AP242" s="40"/>
      <c r="AQ242" s="40"/>
      <c r="AR242" s="40"/>
      <c r="AS242" s="40"/>
      <c r="AT242" s="40"/>
      <c r="AU242" s="40"/>
      <c r="AV242" s="40"/>
      <c r="AW242" s="40"/>
      <c r="AX242" s="40"/>
      <c r="AY242" s="15"/>
      <c r="AZ242" s="15"/>
      <c r="BA242" s="15"/>
      <c r="BB242" s="15"/>
      <c r="BC242" s="15"/>
      <c r="BD242" s="40"/>
      <c r="BE242" s="40"/>
      <c r="BF242" s="40"/>
      <c r="BG242" s="40"/>
      <c r="BH242" s="40"/>
      <c r="BI242" s="40"/>
      <c r="BJ242" s="40"/>
      <c r="BK242" s="40"/>
      <c r="BL242" s="40"/>
      <c r="BM242" s="40"/>
      <c r="BN242" s="40"/>
      <c r="BO242" s="40"/>
      <c r="BP242" s="40"/>
      <c r="BQ242" s="40"/>
      <c r="BR242" s="40"/>
      <c r="BS242" s="40"/>
      <c r="BT242" s="40"/>
      <c r="BU242" s="40"/>
      <c r="BV242" s="40"/>
      <c r="BW242" s="40"/>
      <c r="BX242" s="40"/>
      <c r="BY242" s="40"/>
      <c r="BZ242" s="40"/>
      <c r="CA242" s="40"/>
      <c r="CB242" s="40"/>
      <c r="CC242" s="40"/>
      <c r="CD242" s="40"/>
      <c r="CE242" s="40"/>
      <c r="CF242" s="40"/>
      <c r="CG242" s="40"/>
      <c r="CH242" s="40"/>
      <c r="CI242" s="40"/>
      <c r="CJ242" s="40"/>
      <c r="CK242" s="40"/>
      <c r="CL242" s="40"/>
      <c r="CM242" s="40"/>
      <c r="CN242" s="40"/>
      <c r="CO242" s="40"/>
      <c r="CP242" s="40"/>
      <c r="CQ242" s="40"/>
      <c r="CR242" s="40"/>
      <c r="CS242" s="40"/>
      <c r="CT242" s="42"/>
      <c r="CU242" s="42"/>
      <c r="CV242" s="42"/>
      <c r="CW242" s="42"/>
      <c r="CX242" s="42"/>
      <c r="CY242" s="42"/>
      <c r="CZ242" s="42"/>
      <c r="DA242" s="42"/>
      <c r="DB242" s="42"/>
      <c r="DC242" s="42"/>
      <c r="DD242" s="42"/>
      <c r="DE242" s="42"/>
      <c r="DF242" s="42"/>
      <c r="DG242" s="42"/>
      <c r="DH242" s="42"/>
      <c r="DI242" s="42"/>
      <c r="DJ242" s="42"/>
      <c r="DK242" s="42"/>
      <c r="DL242" s="42"/>
      <c r="DM242" s="42"/>
      <c r="DN242" s="42"/>
      <c r="DO242" s="42"/>
      <c r="DP242" s="42"/>
      <c r="DQ242" s="42"/>
      <c r="DR242" s="42"/>
      <c r="DS242" s="42"/>
      <c r="DT242" s="42"/>
      <c r="DU242" s="42"/>
      <c r="DV242" s="42"/>
      <c r="DW242" s="42"/>
      <c r="DX242" s="42"/>
      <c r="DY242" s="42"/>
      <c r="DZ242" s="42"/>
      <c r="EA242" s="42"/>
      <c r="EB242" s="42"/>
      <c r="EC242" s="42"/>
      <c r="ED242" s="42"/>
      <c r="EE242" s="42"/>
      <c r="EF242" s="42"/>
      <c r="EG242" s="42"/>
      <c r="EH242" s="42"/>
      <c r="EI242" s="42"/>
      <c r="EJ242" s="42"/>
      <c r="EK242" s="42"/>
      <c r="EL242" s="42"/>
      <c r="EM242" s="42"/>
    </row>
    <row r="243" spans="1:143" s="43" customFormat="1" x14ac:dyDescent="0.2">
      <c r="A243" s="40"/>
      <c r="B243" s="40"/>
      <c r="C243" s="40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15"/>
      <c r="U243" s="40"/>
      <c r="V243" s="40"/>
      <c r="W243" s="15"/>
      <c r="X243" s="40"/>
      <c r="Y243" s="40"/>
      <c r="Z243" s="15"/>
      <c r="AA243" s="40"/>
      <c r="AB243" s="40"/>
      <c r="AC243" s="15"/>
      <c r="AD243" s="40"/>
      <c r="AE243" s="40"/>
      <c r="AF243" s="15"/>
      <c r="AG243" s="40"/>
      <c r="AH243" s="40"/>
      <c r="AI243" s="15"/>
      <c r="AJ243" s="40"/>
      <c r="AK243" s="40"/>
      <c r="AL243" s="15"/>
      <c r="AM243" s="40"/>
      <c r="AN243" s="40"/>
      <c r="AO243" s="40"/>
      <c r="AP243" s="40"/>
      <c r="AQ243" s="40"/>
      <c r="AR243" s="40"/>
      <c r="AS243" s="40"/>
      <c r="AT243" s="40"/>
      <c r="AU243" s="40"/>
      <c r="AV243" s="40"/>
      <c r="AW243" s="40"/>
      <c r="AX243" s="40"/>
      <c r="AY243" s="15"/>
      <c r="AZ243" s="15"/>
      <c r="BA243" s="15"/>
      <c r="BB243" s="15"/>
      <c r="BC243" s="15"/>
      <c r="BD243" s="40"/>
      <c r="BE243" s="40"/>
      <c r="BF243" s="40"/>
      <c r="BG243" s="40"/>
      <c r="BH243" s="40"/>
      <c r="BI243" s="40"/>
      <c r="BJ243" s="40"/>
      <c r="BK243" s="40"/>
      <c r="BL243" s="40"/>
      <c r="BM243" s="40"/>
      <c r="BN243" s="40"/>
      <c r="BO243" s="40"/>
      <c r="BP243" s="40"/>
      <c r="BQ243" s="40"/>
      <c r="BR243" s="40"/>
      <c r="BS243" s="40"/>
      <c r="BT243" s="40"/>
      <c r="BU243" s="40"/>
      <c r="BV243" s="40"/>
      <c r="BW243" s="40"/>
      <c r="BX243" s="40"/>
      <c r="BY243" s="40"/>
      <c r="BZ243" s="40"/>
      <c r="CA243" s="40"/>
      <c r="CB243" s="40"/>
      <c r="CC243" s="40"/>
      <c r="CD243" s="40"/>
      <c r="CE243" s="40"/>
      <c r="CF243" s="40"/>
      <c r="CG243" s="40"/>
      <c r="CH243" s="40"/>
      <c r="CI243" s="40"/>
      <c r="CJ243" s="40"/>
      <c r="CK243" s="40"/>
      <c r="CL243" s="40"/>
      <c r="CM243" s="40"/>
      <c r="CN243" s="40"/>
      <c r="CO243" s="40"/>
      <c r="CP243" s="40"/>
      <c r="CQ243" s="40"/>
      <c r="CR243" s="40"/>
      <c r="CS243" s="40"/>
      <c r="CT243" s="42"/>
      <c r="CU243" s="42"/>
      <c r="CV243" s="42"/>
      <c r="CW243" s="42"/>
      <c r="CX243" s="42"/>
      <c r="CY243" s="42"/>
      <c r="CZ243" s="42"/>
      <c r="DA243" s="42"/>
      <c r="DB243" s="42"/>
      <c r="DC243" s="42"/>
      <c r="DD243" s="42"/>
      <c r="DE243" s="42"/>
      <c r="DF243" s="42"/>
      <c r="DG243" s="42"/>
      <c r="DH243" s="42"/>
      <c r="DI243" s="42"/>
      <c r="DJ243" s="42"/>
      <c r="DK243" s="42"/>
      <c r="DL243" s="42"/>
      <c r="DM243" s="42"/>
      <c r="DN243" s="42"/>
      <c r="DO243" s="42"/>
      <c r="DP243" s="42"/>
      <c r="DQ243" s="42"/>
      <c r="DR243" s="42"/>
      <c r="DS243" s="42"/>
      <c r="DT243" s="42"/>
      <c r="DU243" s="42"/>
      <c r="DV243" s="42"/>
      <c r="DW243" s="42"/>
      <c r="DX243" s="42"/>
      <c r="DY243" s="42"/>
      <c r="DZ243" s="42"/>
      <c r="EA243" s="42"/>
      <c r="EB243" s="42"/>
      <c r="EC243" s="42"/>
      <c r="ED243" s="42"/>
      <c r="EE243" s="42"/>
      <c r="EF243" s="42"/>
      <c r="EG243" s="42"/>
      <c r="EH243" s="42"/>
      <c r="EI243" s="42"/>
      <c r="EJ243" s="42"/>
      <c r="EK243" s="42"/>
      <c r="EL243" s="42"/>
      <c r="EM243" s="42"/>
    </row>
    <row r="244" spans="1:143" s="43" customFormat="1" x14ac:dyDescent="0.2">
      <c r="A244" s="40"/>
      <c r="B244" s="40"/>
      <c r="C244" s="40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15"/>
      <c r="U244" s="40"/>
      <c r="V244" s="40"/>
      <c r="W244" s="15"/>
      <c r="X244" s="40"/>
      <c r="Y244" s="40"/>
      <c r="Z244" s="15"/>
      <c r="AA244" s="40"/>
      <c r="AB244" s="40"/>
      <c r="AC244" s="15"/>
      <c r="AD244" s="40"/>
      <c r="AE244" s="40"/>
      <c r="AF244" s="15"/>
      <c r="AG244" s="40"/>
      <c r="AH244" s="40"/>
      <c r="AI244" s="15"/>
      <c r="AJ244" s="40"/>
      <c r="AK244" s="40"/>
      <c r="AL244" s="15"/>
      <c r="AM244" s="40"/>
      <c r="AN244" s="40"/>
      <c r="AO244" s="40"/>
      <c r="AP244" s="40"/>
      <c r="AQ244" s="40"/>
      <c r="AR244" s="40"/>
      <c r="AS244" s="40"/>
      <c r="AT244" s="40"/>
      <c r="AU244" s="40"/>
      <c r="AV244" s="40"/>
      <c r="AW244" s="40"/>
      <c r="AX244" s="40"/>
      <c r="AY244" s="15"/>
      <c r="AZ244" s="15"/>
      <c r="BA244" s="15"/>
      <c r="BB244" s="15"/>
      <c r="BC244" s="15"/>
      <c r="BD244" s="40"/>
      <c r="BE244" s="40"/>
      <c r="BF244" s="40"/>
      <c r="BG244" s="40"/>
      <c r="BH244" s="40"/>
      <c r="BI244" s="40"/>
      <c r="BJ244" s="40"/>
      <c r="BK244" s="40"/>
      <c r="BL244" s="40"/>
      <c r="BM244" s="40"/>
      <c r="BN244" s="40"/>
      <c r="BO244" s="40"/>
      <c r="BP244" s="40"/>
      <c r="BQ244" s="40"/>
      <c r="BR244" s="40"/>
      <c r="BS244" s="40"/>
      <c r="BT244" s="40"/>
      <c r="BU244" s="40"/>
      <c r="BV244" s="40"/>
      <c r="BW244" s="40"/>
      <c r="BX244" s="40"/>
      <c r="BY244" s="40"/>
      <c r="BZ244" s="40"/>
      <c r="CA244" s="40"/>
      <c r="CB244" s="40"/>
      <c r="CC244" s="40"/>
      <c r="CD244" s="40"/>
      <c r="CE244" s="40"/>
      <c r="CF244" s="40"/>
      <c r="CG244" s="40"/>
      <c r="CH244" s="40"/>
      <c r="CI244" s="40"/>
      <c r="CJ244" s="40"/>
      <c r="CK244" s="40"/>
      <c r="CL244" s="40"/>
      <c r="CM244" s="40"/>
      <c r="CN244" s="40"/>
      <c r="CO244" s="40"/>
      <c r="CP244" s="40"/>
      <c r="CQ244" s="40"/>
      <c r="CR244" s="40"/>
      <c r="CS244" s="40"/>
      <c r="CT244" s="42"/>
      <c r="CU244" s="42"/>
      <c r="CV244" s="42"/>
      <c r="CW244" s="42"/>
      <c r="CX244" s="42"/>
      <c r="CY244" s="42"/>
      <c r="CZ244" s="42"/>
      <c r="DA244" s="42"/>
      <c r="DB244" s="42"/>
      <c r="DC244" s="42"/>
      <c r="DD244" s="42"/>
      <c r="DE244" s="42"/>
      <c r="DF244" s="42"/>
      <c r="DG244" s="42"/>
      <c r="DH244" s="42"/>
      <c r="DI244" s="42"/>
      <c r="DJ244" s="42"/>
      <c r="DK244" s="42"/>
      <c r="DL244" s="42"/>
      <c r="DM244" s="42"/>
      <c r="DN244" s="42"/>
      <c r="DO244" s="42"/>
      <c r="DP244" s="42"/>
      <c r="DQ244" s="42"/>
      <c r="DR244" s="42"/>
      <c r="DS244" s="42"/>
      <c r="DT244" s="42"/>
      <c r="DU244" s="42"/>
      <c r="DV244" s="42"/>
      <c r="DW244" s="42"/>
      <c r="DX244" s="42"/>
      <c r="DY244" s="42"/>
      <c r="DZ244" s="42"/>
      <c r="EA244" s="42"/>
      <c r="EB244" s="42"/>
      <c r="EC244" s="42"/>
      <c r="ED244" s="42"/>
      <c r="EE244" s="42"/>
      <c r="EF244" s="42"/>
      <c r="EG244" s="42"/>
      <c r="EH244" s="42"/>
      <c r="EI244" s="42"/>
      <c r="EJ244" s="42"/>
      <c r="EK244" s="42"/>
      <c r="EL244" s="42"/>
      <c r="EM244" s="42"/>
    </row>
    <row r="245" spans="1:143" s="43" customFormat="1" x14ac:dyDescent="0.2">
      <c r="A245" s="40"/>
      <c r="B245" s="40"/>
      <c r="C245" s="40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15"/>
      <c r="U245" s="40"/>
      <c r="V245" s="40"/>
      <c r="W245" s="15"/>
      <c r="X245" s="40"/>
      <c r="Y245" s="40"/>
      <c r="Z245" s="15"/>
      <c r="AA245" s="40"/>
      <c r="AB245" s="40"/>
      <c r="AC245" s="15"/>
      <c r="AD245" s="40"/>
      <c r="AE245" s="40"/>
      <c r="AF245" s="15"/>
      <c r="AG245" s="40"/>
      <c r="AH245" s="40"/>
      <c r="AI245" s="15"/>
      <c r="AJ245" s="40"/>
      <c r="AK245" s="40"/>
      <c r="AL245" s="15"/>
      <c r="AM245" s="40"/>
      <c r="AN245" s="40"/>
      <c r="AO245" s="40"/>
      <c r="AP245" s="40"/>
      <c r="AQ245" s="40"/>
      <c r="AR245" s="40"/>
      <c r="AS245" s="40"/>
      <c r="AT245" s="40"/>
      <c r="AU245" s="40"/>
      <c r="AV245" s="40"/>
      <c r="AW245" s="40"/>
      <c r="AX245" s="40"/>
      <c r="AY245" s="15"/>
      <c r="AZ245" s="15"/>
      <c r="BA245" s="15"/>
      <c r="BB245" s="15"/>
      <c r="BC245" s="15"/>
      <c r="BD245" s="40"/>
      <c r="BE245" s="40"/>
      <c r="BF245" s="40"/>
      <c r="BG245" s="40"/>
      <c r="BH245" s="40"/>
      <c r="BI245" s="40"/>
      <c r="BJ245" s="40"/>
      <c r="BK245" s="40"/>
      <c r="BL245" s="40"/>
      <c r="BM245" s="40"/>
      <c r="BN245" s="40"/>
      <c r="BO245" s="40"/>
      <c r="BP245" s="40"/>
      <c r="BQ245" s="40"/>
      <c r="BR245" s="40"/>
      <c r="BS245" s="40"/>
      <c r="BT245" s="40"/>
      <c r="BU245" s="40"/>
      <c r="BV245" s="40"/>
      <c r="BW245" s="40"/>
      <c r="BX245" s="40"/>
      <c r="BY245" s="40"/>
      <c r="BZ245" s="40"/>
      <c r="CA245" s="40"/>
      <c r="CB245" s="40"/>
      <c r="CC245" s="40"/>
      <c r="CD245" s="40"/>
      <c r="CE245" s="40"/>
      <c r="CF245" s="40"/>
      <c r="CG245" s="40"/>
      <c r="CH245" s="40"/>
      <c r="CI245" s="40"/>
      <c r="CJ245" s="40"/>
      <c r="CK245" s="40"/>
      <c r="CL245" s="40"/>
      <c r="CM245" s="40"/>
      <c r="CN245" s="40"/>
      <c r="CO245" s="40"/>
      <c r="CP245" s="40"/>
      <c r="CQ245" s="40"/>
      <c r="CR245" s="40"/>
      <c r="CS245" s="40"/>
      <c r="CT245" s="42"/>
      <c r="CU245" s="42"/>
      <c r="CV245" s="42"/>
      <c r="CW245" s="42"/>
      <c r="CX245" s="42"/>
      <c r="CY245" s="42"/>
      <c r="CZ245" s="42"/>
      <c r="DA245" s="42"/>
      <c r="DB245" s="42"/>
      <c r="DC245" s="42"/>
      <c r="DD245" s="42"/>
      <c r="DE245" s="42"/>
      <c r="DF245" s="42"/>
      <c r="DG245" s="42"/>
      <c r="DH245" s="42"/>
      <c r="DI245" s="42"/>
      <c r="DJ245" s="42"/>
      <c r="DK245" s="42"/>
      <c r="DL245" s="42"/>
      <c r="DM245" s="42"/>
      <c r="DN245" s="42"/>
      <c r="DO245" s="42"/>
      <c r="DP245" s="42"/>
      <c r="DQ245" s="42"/>
      <c r="DR245" s="42"/>
      <c r="DS245" s="42"/>
      <c r="DT245" s="42"/>
      <c r="DU245" s="42"/>
      <c r="DV245" s="42"/>
      <c r="DW245" s="42"/>
      <c r="DX245" s="42"/>
      <c r="DY245" s="42"/>
      <c r="DZ245" s="42"/>
      <c r="EA245" s="42"/>
      <c r="EB245" s="42"/>
      <c r="EC245" s="42"/>
      <c r="ED245" s="42"/>
      <c r="EE245" s="42"/>
      <c r="EF245" s="42"/>
      <c r="EG245" s="42"/>
      <c r="EH245" s="42"/>
      <c r="EI245" s="42"/>
      <c r="EJ245" s="42"/>
      <c r="EK245" s="42"/>
      <c r="EL245" s="42"/>
      <c r="EM245" s="42"/>
    </row>
    <row r="246" spans="1:143" s="43" customFormat="1" x14ac:dyDescent="0.2">
      <c r="A246" s="40"/>
      <c r="B246" s="40"/>
      <c r="C246" s="40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15"/>
      <c r="U246" s="40"/>
      <c r="V246" s="40"/>
      <c r="W246" s="15"/>
      <c r="X246" s="40"/>
      <c r="Y246" s="40"/>
      <c r="Z246" s="15"/>
      <c r="AA246" s="40"/>
      <c r="AB246" s="40"/>
      <c r="AC246" s="15"/>
      <c r="AD246" s="40"/>
      <c r="AE246" s="40"/>
      <c r="AF246" s="15"/>
      <c r="AG246" s="40"/>
      <c r="AH246" s="40"/>
      <c r="AI246" s="15"/>
      <c r="AJ246" s="40"/>
      <c r="AK246" s="40"/>
      <c r="AL246" s="15"/>
      <c r="AM246" s="40"/>
      <c r="AN246" s="40"/>
      <c r="AO246" s="40"/>
      <c r="AP246" s="40"/>
      <c r="AQ246" s="40"/>
      <c r="AR246" s="40"/>
      <c r="AS246" s="40"/>
      <c r="AT246" s="40"/>
      <c r="AU246" s="40"/>
      <c r="AV246" s="40"/>
      <c r="AW246" s="40"/>
      <c r="AX246" s="40"/>
      <c r="AY246" s="15"/>
      <c r="AZ246" s="15"/>
      <c r="BA246" s="15"/>
      <c r="BB246" s="15"/>
      <c r="BC246" s="15"/>
      <c r="BD246" s="40"/>
      <c r="BE246" s="40"/>
      <c r="BF246" s="40"/>
      <c r="BG246" s="40"/>
      <c r="BH246" s="40"/>
      <c r="BI246" s="40"/>
      <c r="BJ246" s="40"/>
      <c r="BK246" s="40"/>
      <c r="BL246" s="40"/>
      <c r="BM246" s="40"/>
      <c r="BN246" s="40"/>
      <c r="BO246" s="40"/>
      <c r="BP246" s="40"/>
      <c r="BQ246" s="40"/>
      <c r="BR246" s="40"/>
      <c r="BS246" s="40"/>
      <c r="BT246" s="40"/>
      <c r="BU246" s="40"/>
      <c r="BV246" s="40"/>
      <c r="BW246" s="40"/>
      <c r="BX246" s="40"/>
      <c r="BY246" s="40"/>
      <c r="BZ246" s="40"/>
      <c r="CA246" s="40"/>
      <c r="CB246" s="40"/>
      <c r="CC246" s="40"/>
      <c r="CD246" s="40"/>
      <c r="CE246" s="40"/>
      <c r="CF246" s="40"/>
      <c r="CG246" s="40"/>
      <c r="CH246" s="40"/>
      <c r="CI246" s="40"/>
      <c r="CJ246" s="40"/>
      <c r="CK246" s="40"/>
      <c r="CL246" s="40"/>
      <c r="CM246" s="40"/>
      <c r="CN246" s="40"/>
      <c r="CO246" s="40"/>
      <c r="CP246" s="40"/>
      <c r="CQ246" s="40"/>
      <c r="CR246" s="40"/>
      <c r="CS246" s="40"/>
      <c r="CT246" s="42"/>
      <c r="CU246" s="42"/>
      <c r="CV246" s="42"/>
      <c r="CW246" s="42"/>
      <c r="CX246" s="42"/>
      <c r="CY246" s="42"/>
      <c r="CZ246" s="42"/>
      <c r="DA246" s="42"/>
      <c r="DB246" s="42"/>
      <c r="DC246" s="42"/>
      <c r="DD246" s="42"/>
      <c r="DE246" s="42"/>
      <c r="DF246" s="42"/>
      <c r="DG246" s="42"/>
      <c r="DH246" s="42"/>
      <c r="DI246" s="42"/>
      <c r="DJ246" s="42"/>
      <c r="DK246" s="42"/>
      <c r="DL246" s="42"/>
      <c r="DM246" s="42"/>
      <c r="DN246" s="42"/>
      <c r="DO246" s="42"/>
      <c r="DP246" s="42"/>
      <c r="DQ246" s="42"/>
      <c r="DR246" s="42"/>
      <c r="DS246" s="42"/>
      <c r="DT246" s="42"/>
      <c r="DU246" s="42"/>
      <c r="DV246" s="42"/>
      <c r="DW246" s="42"/>
      <c r="DX246" s="42"/>
      <c r="DY246" s="42"/>
      <c r="DZ246" s="42"/>
      <c r="EA246" s="42"/>
      <c r="EB246" s="42"/>
      <c r="EC246" s="42"/>
      <c r="ED246" s="42"/>
      <c r="EE246" s="42"/>
      <c r="EF246" s="42"/>
      <c r="EG246" s="42"/>
      <c r="EH246" s="42"/>
      <c r="EI246" s="42"/>
      <c r="EJ246" s="42"/>
      <c r="EK246" s="42"/>
      <c r="EL246" s="42"/>
      <c r="EM246" s="42"/>
    </row>
    <row r="247" spans="1:143" s="43" customFormat="1" x14ac:dyDescent="0.2">
      <c r="A247" s="40"/>
      <c r="B247" s="40"/>
      <c r="C247" s="40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15"/>
      <c r="U247" s="40"/>
      <c r="V247" s="40"/>
      <c r="W247" s="15"/>
      <c r="X247" s="40"/>
      <c r="Y247" s="40"/>
      <c r="Z247" s="15"/>
      <c r="AA247" s="40"/>
      <c r="AB247" s="40"/>
      <c r="AC247" s="15"/>
      <c r="AD247" s="40"/>
      <c r="AE247" s="40"/>
      <c r="AF247" s="15"/>
      <c r="AG247" s="40"/>
      <c r="AH247" s="40"/>
      <c r="AI247" s="15"/>
      <c r="AJ247" s="40"/>
      <c r="AK247" s="40"/>
      <c r="AL247" s="15"/>
      <c r="AM247" s="40"/>
      <c r="AN247" s="40"/>
      <c r="AO247" s="40"/>
      <c r="AP247" s="40"/>
      <c r="AQ247" s="40"/>
      <c r="AR247" s="40"/>
      <c r="AS247" s="40"/>
      <c r="AT247" s="40"/>
      <c r="AU247" s="40"/>
      <c r="AV247" s="40"/>
      <c r="AW247" s="40"/>
      <c r="AX247" s="40"/>
      <c r="AY247" s="15"/>
      <c r="AZ247" s="15"/>
      <c r="BA247" s="15"/>
      <c r="BB247" s="15"/>
      <c r="BC247" s="15"/>
      <c r="BD247" s="40"/>
      <c r="BE247" s="40"/>
      <c r="BF247" s="40"/>
      <c r="BG247" s="40"/>
      <c r="BH247" s="40"/>
      <c r="BI247" s="40"/>
      <c r="BJ247" s="40"/>
      <c r="BK247" s="40"/>
      <c r="BL247" s="40"/>
      <c r="BM247" s="40"/>
      <c r="BN247" s="40"/>
      <c r="BO247" s="40"/>
      <c r="BP247" s="40"/>
      <c r="BQ247" s="40"/>
      <c r="BR247" s="40"/>
      <c r="BS247" s="40"/>
      <c r="BT247" s="40"/>
      <c r="BU247" s="40"/>
      <c r="BV247" s="40"/>
      <c r="BW247" s="40"/>
      <c r="BX247" s="40"/>
      <c r="BY247" s="40"/>
      <c r="BZ247" s="40"/>
      <c r="CA247" s="40"/>
      <c r="CB247" s="40"/>
      <c r="CC247" s="40"/>
      <c r="CD247" s="40"/>
      <c r="CE247" s="40"/>
      <c r="CF247" s="40"/>
      <c r="CG247" s="40"/>
      <c r="CH247" s="40"/>
      <c r="CI247" s="40"/>
      <c r="CJ247" s="40"/>
      <c r="CK247" s="40"/>
      <c r="CL247" s="40"/>
      <c r="CM247" s="40"/>
      <c r="CN247" s="40"/>
      <c r="CO247" s="40"/>
      <c r="CP247" s="40"/>
      <c r="CQ247" s="40"/>
      <c r="CR247" s="40"/>
      <c r="CS247" s="40"/>
      <c r="CT247" s="42"/>
      <c r="CU247" s="42"/>
      <c r="CV247" s="42"/>
      <c r="CW247" s="42"/>
      <c r="CX247" s="42"/>
      <c r="CY247" s="42"/>
      <c r="CZ247" s="42"/>
      <c r="DA247" s="42"/>
      <c r="DB247" s="42"/>
      <c r="DC247" s="42"/>
      <c r="DD247" s="42"/>
      <c r="DE247" s="42"/>
      <c r="DF247" s="42"/>
      <c r="DG247" s="42"/>
      <c r="DH247" s="42"/>
      <c r="DI247" s="42"/>
      <c r="DJ247" s="42"/>
      <c r="DK247" s="42"/>
      <c r="DL247" s="42"/>
      <c r="DM247" s="42"/>
      <c r="DN247" s="42"/>
      <c r="DO247" s="42"/>
      <c r="DP247" s="42"/>
      <c r="DQ247" s="42"/>
      <c r="DR247" s="42"/>
      <c r="DS247" s="42"/>
      <c r="DT247" s="42"/>
      <c r="DU247" s="42"/>
      <c r="DV247" s="42"/>
      <c r="DW247" s="42"/>
      <c r="DX247" s="42"/>
      <c r="DY247" s="42"/>
      <c r="DZ247" s="42"/>
      <c r="EA247" s="42"/>
      <c r="EB247" s="42"/>
      <c r="EC247" s="42"/>
      <c r="ED247" s="42"/>
      <c r="EE247" s="42"/>
      <c r="EF247" s="42"/>
      <c r="EG247" s="42"/>
      <c r="EH247" s="42"/>
      <c r="EI247" s="42"/>
      <c r="EJ247" s="42"/>
      <c r="EK247" s="42"/>
      <c r="EL247" s="42"/>
      <c r="EM247" s="42"/>
    </row>
    <row r="248" spans="1:143" s="43" customFormat="1" x14ac:dyDescent="0.2">
      <c r="A248" s="40"/>
      <c r="B248" s="40"/>
      <c r="C248" s="40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15"/>
      <c r="U248" s="40"/>
      <c r="V248" s="40"/>
      <c r="W248" s="15"/>
      <c r="X248" s="40"/>
      <c r="Y248" s="40"/>
      <c r="Z248" s="15"/>
      <c r="AA248" s="40"/>
      <c r="AB248" s="40"/>
      <c r="AC248" s="15"/>
      <c r="AD248" s="40"/>
      <c r="AE248" s="40"/>
      <c r="AF248" s="15"/>
      <c r="AG248" s="40"/>
      <c r="AH248" s="40"/>
      <c r="AI248" s="15"/>
      <c r="AJ248" s="40"/>
      <c r="AK248" s="40"/>
      <c r="AL248" s="15"/>
      <c r="AM248" s="40"/>
      <c r="AN248" s="40"/>
      <c r="AO248" s="40"/>
      <c r="AP248" s="40"/>
      <c r="AQ248" s="40"/>
      <c r="AR248" s="40"/>
      <c r="AS248" s="40"/>
      <c r="AT248" s="40"/>
      <c r="AU248" s="40"/>
      <c r="AV248" s="40"/>
      <c r="AW248" s="40"/>
      <c r="AX248" s="40"/>
      <c r="AY248" s="15"/>
      <c r="AZ248" s="15"/>
      <c r="BA248" s="15"/>
      <c r="BB248" s="15"/>
      <c r="BC248" s="15"/>
      <c r="BD248" s="40"/>
      <c r="BE248" s="40"/>
      <c r="BF248" s="40"/>
      <c r="BG248" s="40"/>
      <c r="BH248" s="40"/>
      <c r="BI248" s="40"/>
      <c r="BJ248" s="40"/>
      <c r="BK248" s="40"/>
      <c r="BL248" s="40"/>
      <c r="BM248" s="40"/>
      <c r="BN248" s="40"/>
      <c r="BO248" s="40"/>
      <c r="BP248" s="40"/>
      <c r="BQ248" s="40"/>
      <c r="BR248" s="40"/>
      <c r="BS248" s="40"/>
      <c r="BT248" s="40"/>
      <c r="BU248" s="40"/>
      <c r="BV248" s="40"/>
      <c r="BW248" s="40"/>
      <c r="BX248" s="40"/>
      <c r="BY248" s="40"/>
      <c r="BZ248" s="40"/>
      <c r="CA248" s="40"/>
      <c r="CB248" s="40"/>
      <c r="CC248" s="40"/>
      <c r="CD248" s="40"/>
      <c r="CE248" s="40"/>
      <c r="CF248" s="40"/>
      <c r="CG248" s="40"/>
      <c r="CH248" s="40"/>
      <c r="CI248" s="40"/>
      <c r="CJ248" s="40"/>
      <c r="CK248" s="40"/>
      <c r="CL248" s="40"/>
      <c r="CM248" s="40"/>
      <c r="CN248" s="40"/>
      <c r="CO248" s="40"/>
      <c r="CP248" s="40"/>
      <c r="CQ248" s="40"/>
      <c r="CR248" s="40"/>
      <c r="CS248" s="40"/>
      <c r="CT248" s="42"/>
      <c r="CU248" s="42"/>
      <c r="CV248" s="42"/>
      <c r="CW248" s="42"/>
      <c r="CX248" s="42"/>
      <c r="CY248" s="42"/>
      <c r="CZ248" s="42"/>
      <c r="DA248" s="42"/>
      <c r="DB248" s="42"/>
      <c r="DC248" s="42"/>
      <c r="DD248" s="42"/>
      <c r="DE248" s="42"/>
      <c r="DF248" s="42"/>
      <c r="DG248" s="42"/>
      <c r="DH248" s="42"/>
      <c r="DI248" s="42"/>
      <c r="DJ248" s="42"/>
      <c r="DK248" s="42"/>
      <c r="DL248" s="42"/>
      <c r="DM248" s="42"/>
      <c r="DN248" s="42"/>
      <c r="DO248" s="42"/>
      <c r="DP248" s="42"/>
      <c r="DQ248" s="42"/>
      <c r="DR248" s="42"/>
      <c r="DS248" s="42"/>
      <c r="DT248" s="42"/>
      <c r="DU248" s="42"/>
      <c r="DV248" s="42"/>
      <c r="DW248" s="42"/>
      <c r="DX248" s="42"/>
      <c r="DY248" s="42"/>
      <c r="DZ248" s="42"/>
      <c r="EA248" s="42"/>
      <c r="EB248" s="42"/>
      <c r="EC248" s="42"/>
      <c r="ED248" s="42"/>
      <c r="EE248" s="42"/>
      <c r="EF248" s="42"/>
      <c r="EG248" s="42"/>
      <c r="EH248" s="42"/>
      <c r="EI248" s="42"/>
      <c r="EJ248" s="42"/>
      <c r="EK248" s="42"/>
      <c r="EL248" s="42"/>
      <c r="EM248" s="42"/>
    </row>
    <row r="249" spans="1:143" s="43" customFormat="1" x14ac:dyDescent="0.2">
      <c r="A249" s="40"/>
      <c r="B249" s="40"/>
      <c r="C249" s="40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15"/>
      <c r="U249" s="40"/>
      <c r="V249" s="40"/>
      <c r="W249" s="15"/>
      <c r="X249" s="40"/>
      <c r="Y249" s="40"/>
      <c r="Z249" s="15"/>
      <c r="AA249" s="40"/>
      <c r="AB249" s="40"/>
      <c r="AC249" s="15"/>
      <c r="AD249" s="40"/>
      <c r="AE249" s="40"/>
      <c r="AF249" s="15"/>
      <c r="AG249" s="40"/>
      <c r="AH249" s="40"/>
      <c r="AI249" s="15"/>
      <c r="AJ249" s="40"/>
      <c r="AK249" s="40"/>
      <c r="AL249" s="15"/>
      <c r="AM249" s="40"/>
      <c r="AN249" s="40"/>
      <c r="AO249" s="40"/>
      <c r="AP249" s="40"/>
      <c r="AQ249" s="40"/>
      <c r="AR249" s="40"/>
      <c r="AS249" s="40"/>
      <c r="AT249" s="40"/>
      <c r="AU249" s="40"/>
      <c r="AV249" s="40"/>
      <c r="AW249" s="40"/>
      <c r="AX249" s="40"/>
      <c r="AY249" s="15"/>
      <c r="AZ249" s="15"/>
      <c r="BA249" s="15"/>
      <c r="BB249" s="15"/>
      <c r="BC249" s="15"/>
      <c r="BD249" s="40"/>
      <c r="BE249" s="40"/>
      <c r="BF249" s="40"/>
      <c r="BG249" s="40"/>
      <c r="BH249" s="40"/>
      <c r="BI249" s="40"/>
      <c r="BJ249" s="40"/>
      <c r="BK249" s="40"/>
      <c r="BL249" s="40"/>
      <c r="BM249" s="40"/>
      <c r="BN249" s="40"/>
      <c r="BO249" s="40"/>
      <c r="BP249" s="40"/>
      <c r="BQ249" s="40"/>
      <c r="BR249" s="40"/>
      <c r="BS249" s="40"/>
      <c r="BT249" s="40"/>
      <c r="BU249" s="40"/>
      <c r="BV249" s="40"/>
      <c r="BW249" s="40"/>
      <c r="BX249" s="40"/>
      <c r="BY249" s="40"/>
      <c r="BZ249" s="40"/>
      <c r="CA249" s="40"/>
      <c r="CB249" s="40"/>
      <c r="CC249" s="40"/>
      <c r="CD249" s="40"/>
      <c r="CE249" s="40"/>
      <c r="CF249" s="40"/>
      <c r="CG249" s="40"/>
      <c r="CH249" s="40"/>
      <c r="CI249" s="40"/>
      <c r="CJ249" s="40"/>
      <c r="CK249" s="40"/>
      <c r="CL249" s="40"/>
      <c r="CM249" s="40"/>
      <c r="CN249" s="40"/>
      <c r="CO249" s="40"/>
      <c r="CP249" s="40"/>
      <c r="CQ249" s="40"/>
      <c r="CR249" s="40"/>
      <c r="CS249" s="40"/>
      <c r="CT249" s="42"/>
      <c r="CU249" s="42"/>
      <c r="CV249" s="42"/>
      <c r="CW249" s="42"/>
      <c r="CX249" s="42"/>
      <c r="CY249" s="42"/>
      <c r="CZ249" s="42"/>
      <c r="DA249" s="42"/>
      <c r="DB249" s="42"/>
      <c r="DC249" s="42"/>
      <c r="DD249" s="42"/>
      <c r="DE249" s="42"/>
      <c r="DF249" s="42"/>
      <c r="DG249" s="42"/>
      <c r="DH249" s="42"/>
      <c r="DI249" s="42"/>
      <c r="DJ249" s="42"/>
      <c r="DK249" s="42"/>
      <c r="DL249" s="42"/>
      <c r="DM249" s="42"/>
      <c r="DN249" s="42"/>
      <c r="DO249" s="42"/>
      <c r="DP249" s="42"/>
      <c r="DQ249" s="42"/>
      <c r="DR249" s="42"/>
      <c r="DS249" s="42"/>
      <c r="DT249" s="42"/>
      <c r="DU249" s="42"/>
      <c r="DV249" s="42"/>
      <c r="DW249" s="42"/>
      <c r="DX249" s="42"/>
      <c r="DY249" s="42"/>
      <c r="DZ249" s="42"/>
      <c r="EA249" s="42"/>
      <c r="EB249" s="42"/>
      <c r="EC249" s="42"/>
      <c r="ED249" s="42"/>
      <c r="EE249" s="42"/>
      <c r="EF249" s="42"/>
      <c r="EG249" s="42"/>
      <c r="EH249" s="42"/>
      <c r="EI249" s="42"/>
      <c r="EJ249" s="42"/>
      <c r="EK249" s="42"/>
      <c r="EL249" s="42"/>
      <c r="EM249" s="42"/>
    </row>
    <row r="250" spans="1:143" s="43" customFormat="1" x14ac:dyDescent="0.2">
      <c r="A250" s="40"/>
      <c r="B250" s="40"/>
      <c r="C250" s="40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15"/>
      <c r="U250" s="40"/>
      <c r="V250" s="40"/>
      <c r="W250" s="15"/>
      <c r="X250" s="40"/>
      <c r="Y250" s="40"/>
      <c r="Z250" s="15"/>
      <c r="AA250" s="40"/>
      <c r="AB250" s="40"/>
      <c r="AC250" s="15"/>
      <c r="AD250" s="40"/>
      <c r="AE250" s="40"/>
      <c r="AF250" s="15"/>
      <c r="AG250" s="40"/>
      <c r="AH250" s="40"/>
      <c r="AI250" s="15"/>
      <c r="AJ250" s="40"/>
      <c r="AK250" s="40"/>
      <c r="AL250" s="15"/>
      <c r="AM250" s="40"/>
      <c r="AN250" s="40"/>
      <c r="AO250" s="40"/>
      <c r="AP250" s="40"/>
      <c r="AQ250" s="40"/>
      <c r="AR250" s="40"/>
      <c r="AS250" s="40"/>
      <c r="AT250" s="40"/>
      <c r="AU250" s="40"/>
      <c r="AV250" s="40"/>
      <c r="AW250" s="40"/>
      <c r="AX250" s="40"/>
      <c r="AY250" s="15"/>
      <c r="AZ250" s="15"/>
      <c r="BA250" s="15"/>
      <c r="BB250" s="15"/>
      <c r="BC250" s="15"/>
      <c r="BD250" s="40"/>
      <c r="BE250" s="40"/>
      <c r="BF250" s="40"/>
      <c r="BG250" s="40"/>
      <c r="BH250" s="40"/>
      <c r="BI250" s="40"/>
      <c r="BJ250" s="40"/>
      <c r="BK250" s="40"/>
      <c r="BL250" s="40"/>
      <c r="BM250" s="40"/>
      <c r="BN250" s="40"/>
      <c r="BO250" s="40"/>
      <c r="BP250" s="40"/>
      <c r="BQ250" s="40"/>
      <c r="BR250" s="40"/>
      <c r="BS250" s="40"/>
      <c r="BT250" s="40"/>
      <c r="BU250" s="40"/>
      <c r="BV250" s="40"/>
      <c r="BW250" s="40"/>
      <c r="BX250" s="40"/>
      <c r="BY250" s="40"/>
      <c r="BZ250" s="40"/>
      <c r="CA250" s="40"/>
      <c r="CB250" s="40"/>
      <c r="CC250" s="40"/>
      <c r="CD250" s="40"/>
      <c r="CE250" s="40"/>
      <c r="CF250" s="40"/>
      <c r="CG250" s="40"/>
      <c r="CH250" s="40"/>
      <c r="CI250" s="40"/>
      <c r="CJ250" s="40"/>
      <c r="CK250" s="40"/>
      <c r="CL250" s="40"/>
      <c r="CM250" s="40"/>
      <c r="CN250" s="40"/>
      <c r="CO250" s="40"/>
      <c r="CP250" s="40"/>
      <c r="CQ250" s="40"/>
      <c r="CR250" s="40"/>
      <c r="CS250" s="40"/>
      <c r="CT250" s="42"/>
      <c r="CU250" s="42"/>
      <c r="CV250" s="42"/>
      <c r="CW250" s="42"/>
      <c r="CX250" s="42"/>
      <c r="CY250" s="42"/>
      <c r="CZ250" s="42"/>
      <c r="DA250" s="42"/>
      <c r="DB250" s="42"/>
      <c r="DC250" s="42"/>
      <c r="DD250" s="42"/>
      <c r="DE250" s="42"/>
      <c r="DF250" s="42"/>
      <c r="DG250" s="42"/>
      <c r="DH250" s="42"/>
      <c r="DI250" s="42"/>
      <c r="DJ250" s="42"/>
      <c r="DK250" s="42"/>
      <c r="DL250" s="42"/>
      <c r="DM250" s="42"/>
      <c r="DN250" s="42"/>
      <c r="DO250" s="42"/>
      <c r="DP250" s="42"/>
      <c r="DQ250" s="42"/>
      <c r="DR250" s="42"/>
      <c r="DS250" s="42"/>
      <c r="DT250" s="42"/>
      <c r="DU250" s="42"/>
      <c r="DV250" s="42"/>
      <c r="DW250" s="42"/>
      <c r="DX250" s="42"/>
      <c r="DY250" s="42"/>
      <c r="DZ250" s="42"/>
      <c r="EA250" s="42"/>
      <c r="EB250" s="42"/>
      <c r="EC250" s="42"/>
      <c r="ED250" s="42"/>
      <c r="EE250" s="42"/>
      <c r="EF250" s="42"/>
      <c r="EG250" s="42"/>
      <c r="EH250" s="42"/>
      <c r="EI250" s="42"/>
      <c r="EJ250" s="42"/>
      <c r="EK250" s="42"/>
      <c r="EL250" s="42"/>
      <c r="EM250" s="42"/>
    </row>
    <row r="251" spans="1:143" s="43" customFormat="1" x14ac:dyDescent="0.2">
      <c r="A251" s="40"/>
      <c r="B251" s="40"/>
      <c r="C251" s="40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15"/>
      <c r="U251" s="40"/>
      <c r="V251" s="40"/>
      <c r="W251" s="15"/>
      <c r="X251" s="40"/>
      <c r="Y251" s="40"/>
      <c r="Z251" s="15"/>
      <c r="AA251" s="40"/>
      <c r="AB251" s="40"/>
      <c r="AC251" s="15"/>
      <c r="AD251" s="40"/>
      <c r="AE251" s="40"/>
      <c r="AF251" s="15"/>
      <c r="AG251" s="40"/>
      <c r="AH251" s="40"/>
      <c r="AI251" s="15"/>
      <c r="AJ251" s="40"/>
      <c r="AK251" s="40"/>
      <c r="AL251" s="15"/>
      <c r="AM251" s="40"/>
      <c r="AN251" s="40"/>
      <c r="AO251" s="40"/>
      <c r="AP251" s="40"/>
      <c r="AQ251" s="40"/>
      <c r="AR251" s="40"/>
      <c r="AS251" s="40"/>
      <c r="AT251" s="40"/>
      <c r="AU251" s="40"/>
      <c r="AV251" s="40"/>
      <c r="AW251" s="40"/>
      <c r="AX251" s="40"/>
      <c r="AY251" s="15"/>
      <c r="AZ251" s="15"/>
      <c r="BA251" s="15"/>
      <c r="BB251" s="15"/>
      <c r="BC251" s="15"/>
      <c r="BD251" s="40"/>
      <c r="BE251" s="40"/>
      <c r="BF251" s="40"/>
      <c r="BG251" s="40"/>
      <c r="BH251" s="40"/>
      <c r="BI251" s="40"/>
      <c r="BJ251" s="40"/>
      <c r="BK251" s="40"/>
      <c r="BL251" s="40"/>
      <c r="BM251" s="40"/>
      <c r="BN251" s="40"/>
      <c r="BO251" s="40"/>
      <c r="BP251" s="40"/>
      <c r="BQ251" s="40"/>
      <c r="BR251" s="40"/>
      <c r="BS251" s="40"/>
      <c r="BT251" s="40"/>
      <c r="BU251" s="40"/>
      <c r="BV251" s="40"/>
      <c r="BW251" s="40"/>
      <c r="BX251" s="40"/>
      <c r="BY251" s="40"/>
      <c r="BZ251" s="40"/>
      <c r="CA251" s="40"/>
      <c r="CB251" s="40"/>
      <c r="CC251" s="40"/>
      <c r="CD251" s="40"/>
      <c r="CE251" s="40"/>
      <c r="CF251" s="40"/>
      <c r="CG251" s="40"/>
      <c r="CH251" s="40"/>
      <c r="CI251" s="40"/>
      <c r="CJ251" s="40"/>
      <c r="CK251" s="40"/>
      <c r="CL251" s="40"/>
      <c r="CM251" s="40"/>
      <c r="CN251" s="40"/>
      <c r="CO251" s="40"/>
      <c r="CP251" s="40"/>
      <c r="CQ251" s="40"/>
      <c r="CR251" s="40"/>
      <c r="CS251" s="40"/>
      <c r="CT251" s="42"/>
      <c r="CU251" s="42"/>
      <c r="CV251" s="42"/>
      <c r="CW251" s="42"/>
      <c r="CX251" s="42"/>
      <c r="CY251" s="42"/>
      <c r="CZ251" s="42"/>
      <c r="DA251" s="42"/>
      <c r="DB251" s="42"/>
      <c r="DC251" s="42"/>
      <c r="DD251" s="42"/>
      <c r="DE251" s="42"/>
      <c r="DF251" s="42"/>
      <c r="DG251" s="42"/>
      <c r="DH251" s="42"/>
      <c r="DI251" s="42"/>
      <c r="DJ251" s="42"/>
      <c r="DK251" s="42"/>
      <c r="DL251" s="42"/>
      <c r="DM251" s="42"/>
      <c r="DN251" s="42"/>
      <c r="DO251" s="42"/>
      <c r="DP251" s="42"/>
      <c r="DQ251" s="42"/>
      <c r="DR251" s="42"/>
      <c r="DS251" s="42"/>
      <c r="DT251" s="42"/>
      <c r="DU251" s="42"/>
      <c r="DV251" s="42"/>
      <c r="DW251" s="42"/>
      <c r="DX251" s="42"/>
      <c r="DY251" s="42"/>
      <c r="DZ251" s="42"/>
      <c r="EA251" s="42"/>
      <c r="EB251" s="42"/>
      <c r="EC251" s="42"/>
      <c r="ED251" s="42"/>
      <c r="EE251" s="42"/>
      <c r="EF251" s="42"/>
      <c r="EG251" s="42"/>
      <c r="EH251" s="42"/>
      <c r="EI251" s="42"/>
      <c r="EJ251" s="42"/>
      <c r="EK251" s="42"/>
      <c r="EL251" s="42"/>
      <c r="EM251" s="42"/>
    </row>
    <row r="252" spans="1:143" s="43" customFormat="1" x14ac:dyDescent="0.2">
      <c r="A252" s="40"/>
      <c r="B252" s="40"/>
      <c r="C252" s="40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15"/>
      <c r="U252" s="40"/>
      <c r="V252" s="40"/>
      <c r="W252" s="15"/>
      <c r="X252" s="40"/>
      <c r="Y252" s="40"/>
      <c r="Z252" s="15"/>
      <c r="AA252" s="40"/>
      <c r="AB252" s="40"/>
      <c r="AC252" s="15"/>
      <c r="AD252" s="40"/>
      <c r="AE252" s="40"/>
      <c r="AF252" s="15"/>
      <c r="AG252" s="40"/>
      <c r="AH252" s="40"/>
      <c r="AI252" s="15"/>
      <c r="AJ252" s="40"/>
      <c r="AK252" s="40"/>
      <c r="AL252" s="15"/>
      <c r="AM252" s="40"/>
      <c r="AN252" s="40"/>
      <c r="AO252" s="40"/>
      <c r="AP252" s="40"/>
      <c r="AQ252" s="40"/>
      <c r="AR252" s="40"/>
      <c r="AS252" s="40"/>
      <c r="AT252" s="40"/>
      <c r="AU252" s="40"/>
      <c r="AV252" s="40"/>
      <c r="AW252" s="40"/>
      <c r="AX252" s="40"/>
      <c r="AY252" s="15"/>
      <c r="AZ252" s="15"/>
      <c r="BA252" s="15"/>
      <c r="BB252" s="15"/>
      <c r="BC252" s="15"/>
      <c r="BD252" s="40"/>
      <c r="BE252" s="40"/>
      <c r="BF252" s="40"/>
      <c r="BG252" s="40"/>
      <c r="BH252" s="40"/>
      <c r="BI252" s="40"/>
      <c r="BJ252" s="40"/>
      <c r="BK252" s="40"/>
      <c r="BL252" s="40"/>
      <c r="BM252" s="40"/>
      <c r="BN252" s="40"/>
      <c r="BO252" s="40"/>
      <c r="BP252" s="40"/>
      <c r="BQ252" s="40"/>
      <c r="BR252" s="40"/>
      <c r="BS252" s="40"/>
      <c r="BT252" s="40"/>
      <c r="BU252" s="40"/>
      <c r="BV252" s="40"/>
      <c r="BW252" s="40"/>
      <c r="BX252" s="40"/>
      <c r="BY252" s="40"/>
      <c r="BZ252" s="40"/>
      <c r="CA252" s="40"/>
      <c r="CB252" s="40"/>
      <c r="CC252" s="40"/>
      <c r="CD252" s="40"/>
      <c r="CE252" s="40"/>
      <c r="CF252" s="40"/>
      <c r="CG252" s="40"/>
      <c r="CH252" s="40"/>
      <c r="CI252" s="40"/>
      <c r="CJ252" s="40"/>
      <c r="CK252" s="40"/>
      <c r="CL252" s="40"/>
      <c r="CM252" s="40"/>
      <c r="CN252" s="40"/>
      <c r="CO252" s="40"/>
      <c r="CP252" s="40"/>
      <c r="CQ252" s="40"/>
      <c r="CR252" s="40"/>
      <c r="CS252" s="40"/>
      <c r="CT252" s="42"/>
      <c r="CU252" s="42"/>
      <c r="CV252" s="42"/>
      <c r="CW252" s="42"/>
      <c r="CX252" s="42"/>
      <c r="CY252" s="42"/>
      <c r="CZ252" s="42"/>
      <c r="DA252" s="42"/>
      <c r="DB252" s="42"/>
      <c r="DC252" s="42"/>
      <c r="DD252" s="42"/>
      <c r="DE252" s="42"/>
      <c r="DF252" s="42"/>
      <c r="DG252" s="42"/>
      <c r="DH252" s="42"/>
      <c r="DI252" s="42"/>
      <c r="DJ252" s="42"/>
      <c r="DK252" s="42"/>
      <c r="DL252" s="42"/>
      <c r="DM252" s="42"/>
      <c r="DN252" s="42"/>
      <c r="DO252" s="42"/>
      <c r="DP252" s="42"/>
      <c r="DQ252" s="42"/>
      <c r="DR252" s="42"/>
      <c r="DS252" s="42"/>
      <c r="DT252" s="42"/>
      <c r="DU252" s="42"/>
      <c r="DV252" s="42"/>
      <c r="DW252" s="42"/>
      <c r="DX252" s="42"/>
      <c r="DY252" s="42"/>
      <c r="DZ252" s="42"/>
      <c r="EA252" s="42"/>
      <c r="EB252" s="42"/>
      <c r="EC252" s="42"/>
      <c r="ED252" s="42"/>
      <c r="EE252" s="42"/>
      <c r="EF252" s="42"/>
      <c r="EG252" s="42"/>
      <c r="EH252" s="42"/>
      <c r="EI252" s="42"/>
      <c r="EJ252" s="42"/>
      <c r="EK252" s="42"/>
      <c r="EL252" s="42"/>
      <c r="EM252" s="42"/>
    </row>
    <row r="253" spans="1:143" s="43" customFormat="1" x14ac:dyDescent="0.2">
      <c r="A253" s="40"/>
      <c r="B253" s="40"/>
      <c r="C253" s="40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15"/>
      <c r="U253" s="40"/>
      <c r="V253" s="40"/>
      <c r="W253" s="15"/>
      <c r="X253" s="40"/>
      <c r="Y253" s="40"/>
      <c r="Z253" s="15"/>
      <c r="AA253" s="40"/>
      <c r="AB253" s="40"/>
      <c r="AC253" s="15"/>
      <c r="AD253" s="40"/>
      <c r="AE253" s="40"/>
      <c r="AF253" s="15"/>
      <c r="AG253" s="40"/>
      <c r="AH253" s="40"/>
      <c r="AI253" s="15"/>
      <c r="AJ253" s="40"/>
      <c r="AK253" s="40"/>
      <c r="AL253" s="15"/>
      <c r="AM253" s="40"/>
      <c r="AN253" s="40"/>
      <c r="AO253" s="40"/>
      <c r="AP253" s="40"/>
      <c r="AQ253" s="40"/>
      <c r="AR253" s="40"/>
      <c r="AS253" s="40"/>
      <c r="AT253" s="40"/>
      <c r="AU253" s="40"/>
      <c r="AV253" s="40"/>
      <c r="AW253" s="40"/>
      <c r="AX253" s="40"/>
      <c r="AY253" s="15"/>
      <c r="AZ253" s="15"/>
      <c r="BA253" s="15"/>
      <c r="BB253" s="15"/>
      <c r="BC253" s="15"/>
      <c r="BD253" s="40"/>
      <c r="BE253" s="40"/>
      <c r="BF253" s="40"/>
      <c r="BG253" s="40"/>
      <c r="BH253" s="40"/>
      <c r="BI253" s="40"/>
      <c r="BJ253" s="40"/>
      <c r="BK253" s="40"/>
      <c r="BL253" s="40"/>
      <c r="BM253" s="40"/>
      <c r="BN253" s="40"/>
      <c r="BO253" s="40"/>
      <c r="BP253" s="40"/>
      <c r="BQ253" s="40"/>
      <c r="BR253" s="40"/>
      <c r="BS253" s="40"/>
      <c r="BT253" s="40"/>
      <c r="BU253" s="40"/>
      <c r="BV253" s="40"/>
      <c r="BW253" s="40"/>
      <c r="BX253" s="40"/>
      <c r="BY253" s="40"/>
      <c r="BZ253" s="40"/>
      <c r="CA253" s="40"/>
      <c r="CB253" s="40"/>
      <c r="CC253" s="40"/>
      <c r="CD253" s="40"/>
      <c r="CE253" s="40"/>
      <c r="CF253" s="40"/>
      <c r="CG253" s="40"/>
      <c r="CH253" s="40"/>
      <c r="CI253" s="40"/>
      <c r="CJ253" s="40"/>
      <c r="CK253" s="40"/>
      <c r="CL253" s="40"/>
      <c r="CM253" s="40"/>
      <c r="CN253" s="40"/>
      <c r="CO253" s="40"/>
      <c r="CP253" s="40"/>
      <c r="CQ253" s="40"/>
      <c r="CR253" s="40"/>
      <c r="CS253" s="40"/>
      <c r="CT253" s="42"/>
      <c r="CU253" s="42"/>
      <c r="CV253" s="42"/>
      <c r="CW253" s="42"/>
      <c r="CX253" s="42"/>
      <c r="CY253" s="42"/>
      <c r="CZ253" s="42"/>
      <c r="DA253" s="42"/>
      <c r="DB253" s="42"/>
      <c r="DC253" s="42"/>
      <c r="DD253" s="42"/>
      <c r="DE253" s="42"/>
      <c r="DF253" s="42"/>
      <c r="DG253" s="42"/>
      <c r="DH253" s="42"/>
      <c r="DI253" s="42"/>
      <c r="DJ253" s="42"/>
      <c r="DK253" s="42"/>
      <c r="DL253" s="42"/>
      <c r="DM253" s="42"/>
      <c r="DN253" s="42"/>
      <c r="DO253" s="42"/>
      <c r="DP253" s="42"/>
      <c r="DQ253" s="42"/>
      <c r="DR253" s="42"/>
      <c r="DS253" s="42"/>
      <c r="DT253" s="42"/>
      <c r="DU253" s="42"/>
      <c r="DV253" s="42"/>
      <c r="DW253" s="42"/>
      <c r="DX253" s="42"/>
      <c r="DY253" s="42"/>
      <c r="DZ253" s="42"/>
      <c r="EA253" s="42"/>
      <c r="EB253" s="42"/>
      <c r="EC253" s="42"/>
      <c r="ED253" s="42"/>
      <c r="EE253" s="42"/>
      <c r="EF253" s="42"/>
      <c r="EG253" s="42"/>
      <c r="EH253" s="42"/>
      <c r="EI253" s="42"/>
      <c r="EJ253" s="42"/>
      <c r="EK253" s="42"/>
      <c r="EL253" s="42"/>
      <c r="EM253" s="42"/>
    </row>
    <row r="254" spans="1:143" s="43" customFormat="1" x14ac:dyDescent="0.2">
      <c r="A254" s="40"/>
      <c r="B254" s="40"/>
      <c r="C254" s="40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15"/>
      <c r="U254" s="40"/>
      <c r="V254" s="40"/>
      <c r="W254" s="15"/>
      <c r="X254" s="40"/>
      <c r="Y254" s="40"/>
      <c r="Z254" s="15"/>
      <c r="AA254" s="40"/>
      <c r="AB254" s="40"/>
      <c r="AC254" s="15"/>
      <c r="AD254" s="40"/>
      <c r="AE254" s="40"/>
      <c r="AF254" s="15"/>
      <c r="AG254" s="40"/>
      <c r="AH254" s="40"/>
      <c r="AI254" s="15"/>
      <c r="AJ254" s="40"/>
      <c r="AK254" s="40"/>
      <c r="AL254" s="15"/>
      <c r="AM254" s="40"/>
      <c r="AN254" s="40"/>
      <c r="AO254" s="40"/>
      <c r="AP254" s="40"/>
      <c r="AQ254" s="40"/>
      <c r="AR254" s="40"/>
      <c r="AS254" s="40"/>
      <c r="AT254" s="40"/>
      <c r="AU254" s="40"/>
      <c r="AV254" s="40"/>
      <c r="AW254" s="40"/>
      <c r="AX254" s="40"/>
      <c r="AY254" s="15"/>
      <c r="AZ254" s="15"/>
      <c r="BA254" s="15"/>
      <c r="BB254" s="15"/>
      <c r="BC254" s="15"/>
      <c r="BD254" s="40"/>
      <c r="BE254" s="40"/>
      <c r="BF254" s="40"/>
      <c r="BG254" s="40"/>
      <c r="BH254" s="40"/>
      <c r="BI254" s="40"/>
      <c r="BJ254" s="40"/>
      <c r="BK254" s="40"/>
      <c r="BL254" s="40"/>
      <c r="BM254" s="40"/>
      <c r="BN254" s="40"/>
      <c r="BO254" s="40"/>
      <c r="BP254" s="40"/>
      <c r="BQ254" s="40"/>
      <c r="BR254" s="40"/>
      <c r="BS254" s="40"/>
      <c r="BT254" s="40"/>
      <c r="BU254" s="40"/>
      <c r="BV254" s="40"/>
      <c r="BW254" s="40"/>
      <c r="BX254" s="40"/>
      <c r="BY254" s="40"/>
      <c r="BZ254" s="40"/>
      <c r="CA254" s="40"/>
      <c r="CB254" s="40"/>
      <c r="CC254" s="40"/>
      <c r="CD254" s="40"/>
      <c r="CE254" s="40"/>
      <c r="CF254" s="40"/>
      <c r="CG254" s="40"/>
      <c r="CH254" s="40"/>
      <c r="CI254" s="40"/>
      <c r="CJ254" s="40"/>
      <c r="CK254" s="40"/>
      <c r="CL254" s="40"/>
      <c r="CM254" s="40"/>
      <c r="CN254" s="40"/>
      <c r="CO254" s="40"/>
      <c r="CP254" s="40"/>
      <c r="CQ254" s="40"/>
      <c r="CR254" s="40"/>
      <c r="CS254" s="40"/>
      <c r="CT254" s="42"/>
      <c r="CU254" s="42"/>
      <c r="CV254" s="42"/>
      <c r="CW254" s="42"/>
      <c r="CX254" s="42"/>
      <c r="CY254" s="42"/>
      <c r="CZ254" s="42"/>
      <c r="DA254" s="42"/>
      <c r="DB254" s="42"/>
      <c r="DC254" s="42"/>
      <c r="DD254" s="42"/>
      <c r="DE254" s="42"/>
      <c r="DF254" s="42"/>
      <c r="DG254" s="42"/>
      <c r="DH254" s="42"/>
      <c r="DI254" s="42"/>
      <c r="DJ254" s="42"/>
      <c r="DK254" s="42"/>
      <c r="DL254" s="42"/>
      <c r="DM254" s="42"/>
      <c r="DN254" s="42"/>
      <c r="DO254" s="42"/>
      <c r="DP254" s="42"/>
      <c r="DQ254" s="42"/>
      <c r="DR254" s="42"/>
      <c r="DS254" s="42"/>
      <c r="DT254" s="42"/>
      <c r="DU254" s="42"/>
      <c r="DV254" s="42"/>
      <c r="DW254" s="42"/>
      <c r="DX254" s="42"/>
      <c r="DY254" s="42"/>
      <c r="DZ254" s="42"/>
      <c r="EA254" s="42"/>
      <c r="EB254" s="42"/>
      <c r="EC254" s="42"/>
      <c r="ED254" s="42"/>
      <c r="EE254" s="42"/>
      <c r="EF254" s="42"/>
      <c r="EG254" s="42"/>
      <c r="EH254" s="42"/>
      <c r="EI254" s="42"/>
      <c r="EJ254" s="42"/>
      <c r="EK254" s="42"/>
      <c r="EL254" s="42"/>
      <c r="EM254" s="42"/>
    </row>
    <row r="255" spans="1:143" s="43" customFormat="1" x14ac:dyDescent="0.2">
      <c r="A255" s="40"/>
      <c r="B255" s="40"/>
      <c r="C255" s="40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15"/>
      <c r="U255" s="40"/>
      <c r="V255" s="40"/>
      <c r="W255" s="15"/>
      <c r="X255" s="40"/>
      <c r="Y255" s="40"/>
      <c r="Z255" s="15"/>
      <c r="AA255" s="40"/>
      <c r="AB255" s="40"/>
      <c r="AC255" s="15"/>
      <c r="AD255" s="40"/>
      <c r="AE255" s="40"/>
      <c r="AF255" s="15"/>
      <c r="AG255" s="40"/>
      <c r="AH255" s="40"/>
      <c r="AI255" s="15"/>
      <c r="AJ255" s="40"/>
      <c r="AK255" s="40"/>
      <c r="AL255" s="15"/>
      <c r="AM255" s="40"/>
      <c r="AN255" s="40"/>
      <c r="AO255" s="40"/>
      <c r="AP255" s="40"/>
      <c r="AQ255" s="40"/>
      <c r="AR255" s="40"/>
      <c r="AS255" s="40"/>
      <c r="AT255" s="40"/>
      <c r="AU255" s="40"/>
      <c r="AV255" s="40"/>
      <c r="AW255" s="40"/>
      <c r="AX255" s="40"/>
      <c r="AY255" s="15"/>
      <c r="AZ255" s="15"/>
      <c r="BA255" s="15"/>
      <c r="BB255" s="15"/>
      <c r="BC255" s="15"/>
      <c r="BD255" s="40"/>
      <c r="BE255" s="40"/>
      <c r="BF255" s="40"/>
      <c r="BG255" s="40"/>
      <c r="BH255" s="40"/>
      <c r="BI255" s="40"/>
      <c r="BJ255" s="40"/>
      <c r="BK255" s="40"/>
      <c r="BL255" s="40"/>
      <c r="BM255" s="40"/>
      <c r="BN255" s="40"/>
      <c r="BO255" s="40"/>
      <c r="BP255" s="40"/>
      <c r="BQ255" s="40"/>
      <c r="BR255" s="40"/>
      <c r="BS255" s="40"/>
      <c r="BT255" s="40"/>
      <c r="BU255" s="40"/>
      <c r="BV255" s="40"/>
      <c r="BW255" s="40"/>
      <c r="BX255" s="40"/>
      <c r="BY255" s="40"/>
      <c r="BZ255" s="40"/>
      <c r="CA255" s="40"/>
      <c r="CB255" s="40"/>
      <c r="CC255" s="40"/>
      <c r="CD255" s="40"/>
      <c r="CE255" s="40"/>
      <c r="CF255" s="40"/>
      <c r="CG255" s="40"/>
      <c r="CH255" s="40"/>
      <c r="CI255" s="40"/>
      <c r="CJ255" s="40"/>
      <c r="CK255" s="40"/>
      <c r="CL255" s="40"/>
      <c r="CM255" s="40"/>
      <c r="CN255" s="40"/>
      <c r="CO255" s="40"/>
      <c r="CP255" s="40"/>
      <c r="CQ255" s="40"/>
      <c r="CR255" s="40"/>
      <c r="CS255" s="40"/>
      <c r="CT255" s="42"/>
      <c r="CU255" s="42"/>
      <c r="CV255" s="42"/>
      <c r="CW255" s="42"/>
      <c r="CX255" s="42"/>
      <c r="CY255" s="42"/>
      <c r="CZ255" s="42"/>
      <c r="DA255" s="42"/>
      <c r="DB255" s="42"/>
      <c r="DC255" s="42"/>
      <c r="DD255" s="42"/>
      <c r="DE255" s="42"/>
      <c r="DF255" s="42"/>
      <c r="DG255" s="42"/>
      <c r="DH255" s="42"/>
      <c r="DI255" s="42"/>
      <c r="DJ255" s="42"/>
      <c r="DK255" s="42"/>
      <c r="DL255" s="42"/>
      <c r="DM255" s="42"/>
      <c r="DN255" s="42"/>
      <c r="DO255" s="42"/>
      <c r="DP255" s="42"/>
      <c r="DQ255" s="42"/>
      <c r="DR255" s="42"/>
      <c r="DS255" s="42"/>
      <c r="DT255" s="42"/>
      <c r="DU255" s="42"/>
      <c r="DV255" s="42"/>
      <c r="DW255" s="42"/>
      <c r="DX255" s="42"/>
      <c r="DY255" s="42"/>
      <c r="DZ255" s="42"/>
      <c r="EA255" s="42"/>
      <c r="EB255" s="42"/>
      <c r="EC255" s="42"/>
      <c r="ED255" s="42"/>
      <c r="EE255" s="42"/>
      <c r="EF255" s="42"/>
      <c r="EG255" s="42"/>
      <c r="EH255" s="42"/>
      <c r="EI255" s="42"/>
      <c r="EJ255" s="42"/>
      <c r="EK255" s="42"/>
      <c r="EL255" s="42"/>
      <c r="EM255" s="42"/>
    </row>
    <row r="256" spans="1:143" s="43" customFormat="1" x14ac:dyDescent="0.2">
      <c r="A256" s="40"/>
      <c r="B256" s="40"/>
      <c r="C256" s="40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15"/>
      <c r="U256" s="40"/>
      <c r="V256" s="40"/>
      <c r="W256" s="15"/>
      <c r="X256" s="40"/>
      <c r="Y256" s="40"/>
      <c r="Z256" s="15"/>
      <c r="AA256" s="40"/>
      <c r="AB256" s="40"/>
      <c r="AC256" s="15"/>
      <c r="AD256" s="40"/>
      <c r="AE256" s="40"/>
      <c r="AF256" s="15"/>
      <c r="AG256" s="40"/>
      <c r="AH256" s="40"/>
      <c r="AI256" s="15"/>
      <c r="AJ256" s="40"/>
      <c r="AK256" s="40"/>
      <c r="AL256" s="15"/>
      <c r="AM256" s="40"/>
      <c r="AN256" s="40"/>
      <c r="AO256" s="40"/>
      <c r="AP256" s="40"/>
      <c r="AQ256" s="40"/>
      <c r="AR256" s="40"/>
      <c r="AS256" s="40"/>
      <c r="AT256" s="40"/>
      <c r="AU256" s="40"/>
      <c r="AV256" s="40"/>
      <c r="AW256" s="40"/>
      <c r="AX256" s="40"/>
      <c r="AY256" s="15"/>
      <c r="AZ256" s="15"/>
      <c r="BA256" s="15"/>
      <c r="BB256" s="15"/>
      <c r="BC256" s="15"/>
      <c r="BD256" s="40"/>
      <c r="BE256" s="40"/>
      <c r="BF256" s="40"/>
      <c r="BG256" s="40"/>
      <c r="BH256" s="40"/>
      <c r="BI256" s="40"/>
      <c r="BJ256" s="40"/>
      <c r="BK256" s="40"/>
      <c r="BL256" s="40"/>
      <c r="BM256" s="40"/>
      <c r="BN256" s="40"/>
      <c r="BO256" s="40"/>
      <c r="BP256" s="40"/>
      <c r="BQ256" s="40"/>
      <c r="BR256" s="40"/>
      <c r="BS256" s="40"/>
      <c r="BT256" s="40"/>
      <c r="BU256" s="40"/>
      <c r="BV256" s="40"/>
      <c r="BW256" s="40"/>
      <c r="BX256" s="40"/>
      <c r="BY256" s="40"/>
      <c r="BZ256" s="40"/>
      <c r="CA256" s="40"/>
      <c r="CB256" s="40"/>
      <c r="CC256" s="40"/>
      <c r="CD256" s="40"/>
      <c r="CE256" s="40"/>
      <c r="CF256" s="40"/>
      <c r="CG256" s="40"/>
      <c r="CH256" s="40"/>
      <c r="CI256" s="40"/>
      <c r="CJ256" s="40"/>
      <c r="CK256" s="40"/>
      <c r="CL256" s="40"/>
      <c r="CM256" s="40"/>
      <c r="CN256" s="40"/>
      <c r="CO256" s="40"/>
      <c r="CP256" s="40"/>
      <c r="CQ256" s="40"/>
      <c r="CR256" s="40"/>
      <c r="CS256" s="40"/>
      <c r="CT256" s="42"/>
      <c r="CU256" s="42"/>
      <c r="CV256" s="42"/>
      <c r="CW256" s="42"/>
      <c r="CX256" s="42"/>
      <c r="CY256" s="42"/>
      <c r="CZ256" s="42"/>
      <c r="DA256" s="42"/>
      <c r="DB256" s="42"/>
      <c r="DC256" s="42"/>
      <c r="DD256" s="42"/>
      <c r="DE256" s="42"/>
      <c r="DF256" s="42"/>
      <c r="DG256" s="42"/>
      <c r="DH256" s="42"/>
      <c r="DI256" s="42"/>
      <c r="DJ256" s="42"/>
      <c r="DK256" s="42"/>
      <c r="DL256" s="42"/>
      <c r="DM256" s="42"/>
      <c r="DN256" s="42"/>
      <c r="DO256" s="42"/>
      <c r="DP256" s="42"/>
      <c r="DQ256" s="42"/>
      <c r="DR256" s="42"/>
      <c r="DS256" s="42"/>
      <c r="DT256" s="42"/>
      <c r="DU256" s="42"/>
      <c r="DV256" s="42"/>
      <c r="DW256" s="42"/>
      <c r="DX256" s="42"/>
      <c r="DY256" s="42"/>
      <c r="DZ256" s="42"/>
      <c r="EA256" s="42"/>
      <c r="EB256" s="42"/>
      <c r="EC256" s="42"/>
      <c r="ED256" s="42"/>
      <c r="EE256" s="42"/>
      <c r="EF256" s="42"/>
      <c r="EG256" s="42"/>
      <c r="EH256" s="42"/>
      <c r="EI256" s="42"/>
      <c r="EJ256" s="42"/>
      <c r="EK256" s="42"/>
      <c r="EL256" s="42"/>
      <c r="EM256" s="42"/>
    </row>
    <row r="257" spans="1:143" s="43" customFormat="1" x14ac:dyDescent="0.2">
      <c r="A257" s="40"/>
      <c r="B257" s="40"/>
      <c r="C257" s="40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15"/>
      <c r="U257" s="40"/>
      <c r="V257" s="40"/>
      <c r="W257" s="15"/>
      <c r="X257" s="40"/>
      <c r="Y257" s="40"/>
      <c r="Z257" s="15"/>
      <c r="AA257" s="40"/>
      <c r="AB257" s="40"/>
      <c r="AC257" s="15"/>
      <c r="AD257" s="40"/>
      <c r="AE257" s="40"/>
      <c r="AF257" s="15"/>
      <c r="AG257" s="40"/>
      <c r="AH257" s="40"/>
      <c r="AI257" s="15"/>
      <c r="AJ257" s="40"/>
      <c r="AK257" s="40"/>
      <c r="AL257" s="15"/>
      <c r="AM257" s="40"/>
      <c r="AN257" s="40"/>
      <c r="AO257" s="40"/>
      <c r="AP257" s="40"/>
      <c r="AQ257" s="40"/>
      <c r="AR257" s="40"/>
      <c r="AS257" s="40"/>
      <c r="AT257" s="40"/>
      <c r="AU257" s="40"/>
      <c r="AV257" s="40"/>
      <c r="AW257" s="40"/>
      <c r="AX257" s="40"/>
      <c r="AY257" s="15"/>
      <c r="AZ257" s="15"/>
      <c r="BA257" s="15"/>
      <c r="BB257" s="15"/>
      <c r="BC257" s="15"/>
      <c r="BD257" s="40"/>
      <c r="BE257" s="40"/>
      <c r="BF257" s="40"/>
      <c r="BG257" s="40"/>
      <c r="BH257" s="40"/>
      <c r="BI257" s="40"/>
      <c r="BJ257" s="40"/>
      <c r="BK257" s="40"/>
      <c r="BL257" s="40"/>
      <c r="BM257" s="40"/>
      <c r="BN257" s="40"/>
      <c r="BO257" s="40"/>
      <c r="BP257" s="40"/>
      <c r="BQ257" s="40"/>
      <c r="BR257" s="40"/>
      <c r="BS257" s="40"/>
      <c r="BT257" s="40"/>
      <c r="BU257" s="40"/>
      <c r="BV257" s="40"/>
      <c r="BW257" s="40"/>
      <c r="BX257" s="40"/>
      <c r="BY257" s="40"/>
      <c r="BZ257" s="40"/>
      <c r="CA257" s="40"/>
      <c r="CB257" s="40"/>
      <c r="CC257" s="40"/>
      <c r="CD257" s="40"/>
      <c r="CE257" s="40"/>
      <c r="CF257" s="40"/>
      <c r="CG257" s="40"/>
      <c r="CH257" s="40"/>
      <c r="CI257" s="40"/>
      <c r="CJ257" s="40"/>
      <c r="CK257" s="40"/>
      <c r="CL257" s="40"/>
      <c r="CM257" s="40"/>
      <c r="CN257" s="40"/>
      <c r="CO257" s="40"/>
      <c r="CP257" s="40"/>
      <c r="CQ257" s="40"/>
      <c r="CR257" s="40"/>
      <c r="CS257" s="40"/>
      <c r="CT257" s="42"/>
      <c r="CU257" s="42"/>
      <c r="CV257" s="42"/>
      <c r="CW257" s="42"/>
      <c r="CX257" s="42"/>
      <c r="CY257" s="42"/>
      <c r="CZ257" s="42"/>
      <c r="DA257" s="42"/>
      <c r="DB257" s="42"/>
      <c r="DC257" s="42"/>
      <c r="DD257" s="42"/>
      <c r="DE257" s="42"/>
      <c r="DF257" s="42"/>
      <c r="DG257" s="42"/>
      <c r="DH257" s="42"/>
      <c r="DI257" s="42"/>
      <c r="DJ257" s="42"/>
      <c r="DK257" s="42"/>
      <c r="DL257" s="42"/>
      <c r="DM257" s="42"/>
      <c r="DN257" s="42"/>
      <c r="DO257" s="42"/>
      <c r="DP257" s="42"/>
      <c r="DQ257" s="42"/>
      <c r="DR257" s="42"/>
      <c r="DS257" s="42"/>
      <c r="DT257" s="42"/>
      <c r="DU257" s="42"/>
      <c r="DV257" s="42"/>
      <c r="DW257" s="42"/>
      <c r="DX257" s="42"/>
      <c r="DY257" s="42"/>
      <c r="DZ257" s="42"/>
      <c r="EA257" s="42"/>
      <c r="EB257" s="42"/>
      <c r="EC257" s="42"/>
      <c r="ED257" s="42"/>
      <c r="EE257" s="42"/>
      <c r="EF257" s="42"/>
      <c r="EG257" s="42"/>
      <c r="EH257" s="42"/>
      <c r="EI257" s="42"/>
      <c r="EJ257" s="42"/>
      <c r="EK257" s="42"/>
      <c r="EL257" s="42"/>
      <c r="EM257" s="42"/>
    </row>
    <row r="258" spans="1:143" s="43" customFormat="1" x14ac:dyDescent="0.2">
      <c r="A258" s="40"/>
      <c r="B258" s="40"/>
      <c r="C258" s="40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15"/>
      <c r="U258" s="40"/>
      <c r="V258" s="40"/>
      <c r="W258" s="15"/>
      <c r="X258" s="40"/>
      <c r="Y258" s="40"/>
      <c r="Z258" s="15"/>
      <c r="AA258" s="40"/>
      <c r="AB258" s="40"/>
      <c r="AC258" s="15"/>
      <c r="AD258" s="40"/>
      <c r="AE258" s="40"/>
      <c r="AF258" s="15"/>
      <c r="AG258" s="40"/>
      <c r="AH258" s="40"/>
      <c r="AI258" s="15"/>
      <c r="AJ258" s="40"/>
      <c r="AK258" s="40"/>
      <c r="AL258" s="15"/>
      <c r="AM258" s="40"/>
      <c r="AN258" s="40"/>
      <c r="AO258" s="40"/>
      <c r="AP258" s="40"/>
      <c r="AQ258" s="40"/>
      <c r="AR258" s="40"/>
      <c r="AS258" s="40"/>
      <c r="AT258" s="40"/>
      <c r="AU258" s="40"/>
      <c r="AV258" s="40"/>
      <c r="AW258" s="40"/>
      <c r="AX258" s="40"/>
      <c r="AY258" s="15"/>
      <c r="AZ258" s="15"/>
      <c r="BA258" s="15"/>
      <c r="BB258" s="15"/>
      <c r="BC258" s="15"/>
      <c r="BD258" s="40"/>
      <c r="BE258" s="40"/>
      <c r="BF258" s="40"/>
      <c r="BG258" s="40"/>
      <c r="BH258" s="40"/>
      <c r="BI258" s="40"/>
      <c r="BJ258" s="40"/>
      <c r="BK258" s="40"/>
      <c r="BL258" s="40"/>
      <c r="BM258" s="40"/>
      <c r="BN258" s="40"/>
      <c r="BO258" s="40"/>
      <c r="BP258" s="40"/>
      <c r="BQ258" s="40"/>
      <c r="BR258" s="40"/>
      <c r="BS258" s="40"/>
      <c r="BT258" s="40"/>
      <c r="BU258" s="40"/>
      <c r="BV258" s="40"/>
      <c r="BW258" s="40"/>
      <c r="BX258" s="40"/>
      <c r="BY258" s="40"/>
      <c r="BZ258" s="40"/>
      <c r="CA258" s="40"/>
      <c r="CB258" s="40"/>
      <c r="CC258" s="40"/>
      <c r="CD258" s="40"/>
      <c r="CE258" s="40"/>
      <c r="CF258" s="40"/>
      <c r="CG258" s="40"/>
      <c r="CH258" s="40"/>
      <c r="CI258" s="40"/>
      <c r="CJ258" s="40"/>
      <c r="CK258" s="40"/>
      <c r="CL258" s="40"/>
      <c r="CM258" s="40"/>
      <c r="CN258" s="40"/>
      <c r="CO258" s="40"/>
      <c r="CP258" s="40"/>
      <c r="CQ258" s="40"/>
      <c r="CR258" s="40"/>
      <c r="CS258" s="40"/>
      <c r="CT258" s="42"/>
      <c r="CU258" s="42"/>
      <c r="CV258" s="42"/>
      <c r="CW258" s="42"/>
      <c r="CX258" s="42"/>
      <c r="CY258" s="42"/>
      <c r="CZ258" s="42"/>
      <c r="DA258" s="42"/>
      <c r="DB258" s="42"/>
      <c r="DC258" s="42"/>
      <c r="DD258" s="42"/>
      <c r="DE258" s="42"/>
      <c r="DF258" s="42"/>
      <c r="DG258" s="42"/>
      <c r="DH258" s="42"/>
      <c r="DI258" s="42"/>
      <c r="DJ258" s="42"/>
      <c r="DK258" s="42"/>
      <c r="DL258" s="42"/>
      <c r="DM258" s="42"/>
      <c r="DN258" s="42"/>
      <c r="DO258" s="42"/>
      <c r="DP258" s="42"/>
      <c r="DQ258" s="42"/>
      <c r="DR258" s="42"/>
      <c r="DS258" s="42"/>
      <c r="DT258" s="42"/>
      <c r="DU258" s="42"/>
      <c r="DV258" s="42"/>
      <c r="DW258" s="42"/>
      <c r="DX258" s="42"/>
      <c r="DY258" s="42"/>
      <c r="DZ258" s="42"/>
      <c r="EA258" s="42"/>
      <c r="EB258" s="42"/>
      <c r="EC258" s="42"/>
      <c r="ED258" s="42"/>
      <c r="EE258" s="42"/>
      <c r="EF258" s="42"/>
      <c r="EG258" s="42"/>
      <c r="EH258" s="42"/>
      <c r="EI258" s="42"/>
      <c r="EJ258" s="42"/>
      <c r="EK258" s="42"/>
      <c r="EL258" s="42"/>
      <c r="EM258" s="42"/>
    </row>
    <row r="259" spans="1:143" s="43" customFormat="1" x14ac:dyDescent="0.2">
      <c r="A259" s="40"/>
      <c r="B259" s="40"/>
      <c r="C259" s="40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15"/>
      <c r="U259" s="40"/>
      <c r="V259" s="40"/>
      <c r="W259" s="15"/>
      <c r="X259" s="40"/>
      <c r="Y259" s="40"/>
      <c r="Z259" s="15"/>
      <c r="AA259" s="40"/>
      <c r="AB259" s="40"/>
      <c r="AC259" s="15"/>
      <c r="AD259" s="40"/>
      <c r="AE259" s="40"/>
      <c r="AF259" s="15"/>
      <c r="AG259" s="40"/>
      <c r="AH259" s="40"/>
      <c r="AI259" s="15"/>
      <c r="AJ259" s="40"/>
      <c r="AK259" s="40"/>
      <c r="AL259" s="15"/>
      <c r="AM259" s="40"/>
      <c r="AN259" s="40"/>
      <c r="AO259" s="40"/>
      <c r="AP259" s="40"/>
      <c r="AQ259" s="40"/>
      <c r="AR259" s="40"/>
      <c r="AS259" s="40"/>
      <c r="AT259" s="40"/>
      <c r="AU259" s="40"/>
      <c r="AV259" s="40"/>
      <c r="AW259" s="40"/>
      <c r="AX259" s="40"/>
      <c r="AY259" s="15"/>
      <c r="AZ259" s="15"/>
      <c r="BA259" s="15"/>
      <c r="BB259" s="15"/>
      <c r="BC259" s="15"/>
      <c r="BD259" s="40"/>
      <c r="BE259" s="40"/>
      <c r="BF259" s="40"/>
      <c r="BG259" s="40"/>
      <c r="BH259" s="40"/>
      <c r="BI259" s="40"/>
      <c r="BJ259" s="40"/>
      <c r="BK259" s="40"/>
      <c r="BL259" s="40"/>
      <c r="BM259" s="40"/>
      <c r="BN259" s="40"/>
      <c r="BO259" s="40"/>
      <c r="BP259" s="40"/>
      <c r="BQ259" s="40"/>
      <c r="BR259" s="40"/>
      <c r="BS259" s="40"/>
      <c r="BT259" s="40"/>
      <c r="BU259" s="40"/>
      <c r="BV259" s="40"/>
      <c r="BW259" s="40"/>
      <c r="BX259" s="40"/>
      <c r="BY259" s="40"/>
      <c r="BZ259" s="40"/>
      <c r="CA259" s="40"/>
      <c r="CB259" s="40"/>
      <c r="CC259" s="40"/>
      <c r="CD259" s="40"/>
      <c r="CE259" s="40"/>
      <c r="CF259" s="40"/>
      <c r="CG259" s="40"/>
      <c r="CH259" s="40"/>
      <c r="CI259" s="40"/>
      <c r="CJ259" s="40"/>
      <c r="CK259" s="40"/>
      <c r="CL259" s="40"/>
      <c r="CM259" s="40"/>
      <c r="CN259" s="40"/>
      <c r="CO259" s="40"/>
      <c r="CP259" s="40"/>
      <c r="CQ259" s="40"/>
      <c r="CR259" s="40"/>
      <c r="CS259" s="40"/>
      <c r="CT259" s="42"/>
      <c r="CU259" s="42"/>
      <c r="CV259" s="42"/>
      <c r="CW259" s="42"/>
      <c r="CX259" s="42"/>
      <c r="CY259" s="42"/>
      <c r="CZ259" s="42"/>
      <c r="DA259" s="42"/>
      <c r="DB259" s="42"/>
      <c r="DC259" s="42"/>
      <c r="DD259" s="42"/>
      <c r="DE259" s="42"/>
      <c r="DF259" s="42"/>
      <c r="DG259" s="42"/>
      <c r="DH259" s="42"/>
      <c r="DI259" s="42"/>
      <c r="DJ259" s="42"/>
      <c r="DK259" s="42"/>
      <c r="DL259" s="42"/>
      <c r="DM259" s="42"/>
      <c r="DN259" s="42"/>
      <c r="DO259" s="42"/>
      <c r="DP259" s="42"/>
      <c r="DQ259" s="42"/>
      <c r="DR259" s="42"/>
      <c r="DS259" s="42"/>
      <c r="DT259" s="42"/>
      <c r="DU259" s="42"/>
      <c r="DV259" s="42"/>
      <c r="DW259" s="42"/>
      <c r="DX259" s="42"/>
      <c r="DY259" s="42"/>
      <c r="DZ259" s="42"/>
      <c r="EA259" s="42"/>
      <c r="EB259" s="42"/>
      <c r="EC259" s="42"/>
      <c r="ED259" s="42"/>
      <c r="EE259" s="42"/>
      <c r="EF259" s="42"/>
      <c r="EG259" s="42"/>
      <c r="EH259" s="42"/>
      <c r="EI259" s="42"/>
      <c r="EJ259" s="42"/>
      <c r="EK259" s="42"/>
      <c r="EL259" s="42"/>
      <c r="EM259" s="42"/>
    </row>
    <row r="260" spans="1:143" s="43" customFormat="1" x14ac:dyDescent="0.2">
      <c r="A260" s="40"/>
      <c r="B260" s="40"/>
      <c r="C260" s="40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15"/>
      <c r="U260" s="40"/>
      <c r="V260" s="40"/>
      <c r="W260" s="15"/>
      <c r="X260" s="40"/>
      <c r="Y260" s="40"/>
      <c r="Z260" s="15"/>
      <c r="AA260" s="40"/>
      <c r="AB260" s="40"/>
      <c r="AC260" s="15"/>
      <c r="AD260" s="40"/>
      <c r="AE260" s="40"/>
      <c r="AF260" s="15"/>
      <c r="AG260" s="40"/>
      <c r="AH260" s="40"/>
      <c r="AI260" s="15"/>
      <c r="AJ260" s="40"/>
      <c r="AK260" s="40"/>
      <c r="AL260" s="15"/>
      <c r="AM260" s="40"/>
      <c r="AN260" s="40"/>
      <c r="AO260" s="40"/>
      <c r="AP260" s="40"/>
      <c r="AQ260" s="40"/>
      <c r="AR260" s="40"/>
      <c r="AS260" s="40"/>
      <c r="AT260" s="40"/>
      <c r="AU260" s="40"/>
      <c r="AV260" s="40"/>
      <c r="AW260" s="40"/>
      <c r="AX260" s="40"/>
      <c r="AY260" s="15"/>
      <c r="AZ260" s="15"/>
      <c r="BA260" s="15"/>
      <c r="BB260" s="15"/>
      <c r="BC260" s="15"/>
      <c r="BD260" s="40"/>
      <c r="BE260" s="40"/>
      <c r="BF260" s="40"/>
      <c r="BG260" s="40"/>
      <c r="BH260" s="40"/>
      <c r="BI260" s="40"/>
      <c r="BJ260" s="40"/>
      <c r="BK260" s="40"/>
      <c r="BL260" s="40"/>
      <c r="BM260" s="40"/>
      <c r="BN260" s="40"/>
      <c r="BO260" s="40"/>
      <c r="BP260" s="40"/>
      <c r="BQ260" s="40"/>
      <c r="BR260" s="40"/>
      <c r="BS260" s="40"/>
      <c r="BT260" s="40"/>
      <c r="BU260" s="40"/>
      <c r="BV260" s="40"/>
      <c r="BW260" s="40"/>
      <c r="BX260" s="40"/>
      <c r="BY260" s="40"/>
      <c r="BZ260" s="40"/>
      <c r="CA260" s="40"/>
      <c r="CB260" s="40"/>
      <c r="CC260" s="40"/>
      <c r="CD260" s="40"/>
      <c r="CE260" s="40"/>
      <c r="CF260" s="40"/>
      <c r="CG260" s="40"/>
      <c r="CH260" s="40"/>
      <c r="CI260" s="40"/>
      <c r="CJ260" s="40"/>
      <c r="CK260" s="40"/>
      <c r="CL260" s="40"/>
      <c r="CM260" s="40"/>
      <c r="CN260" s="40"/>
      <c r="CO260" s="40"/>
      <c r="CP260" s="40"/>
      <c r="CQ260" s="40"/>
      <c r="CR260" s="40"/>
      <c r="CS260" s="40"/>
      <c r="CT260" s="42"/>
      <c r="CU260" s="42"/>
      <c r="CV260" s="42"/>
      <c r="CW260" s="42"/>
      <c r="CX260" s="42"/>
      <c r="CY260" s="42"/>
      <c r="CZ260" s="42"/>
      <c r="DA260" s="42"/>
      <c r="DB260" s="42"/>
      <c r="DC260" s="42"/>
      <c r="DD260" s="42"/>
      <c r="DE260" s="42"/>
      <c r="DF260" s="42"/>
      <c r="DG260" s="42"/>
      <c r="DH260" s="42"/>
      <c r="DI260" s="42"/>
      <c r="DJ260" s="42"/>
      <c r="DK260" s="42"/>
      <c r="DL260" s="42"/>
      <c r="DM260" s="42"/>
      <c r="DN260" s="42"/>
      <c r="DO260" s="42"/>
      <c r="DP260" s="42"/>
      <c r="DQ260" s="42"/>
      <c r="DR260" s="42"/>
      <c r="DS260" s="42"/>
      <c r="DT260" s="42"/>
      <c r="DU260" s="42"/>
      <c r="DV260" s="42"/>
      <c r="DW260" s="42"/>
      <c r="DX260" s="42"/>
      <c r="DY260" s="42"/>
      <c r="DZ260" s="42"/>
      <c r="EA260" s="42"/>
      <c r="EB260" s="42"/>
      <c r="EC260" s="42"/>
      <c r="ED260" s="42"/>
      <c r="EE260" s="42"/>
      <c r="EF260" s="42"/>
      <c r="EG260" s="42"/>
      <c r="EH260" s="42"/>
      <c r="EI260" s="42"/>
      <c r="EJ260" s="42"/>
      <c r="EK260" s="42"/>
      <c r="EL260" s="42"/>
      <c r="EM260" s="42"/>
    </row>
    <row r="261" spans="1:143" s="43" customFormat="1" x14ac:dyDescent="0.2">
      <c r="A261" s="40"/>
      <c r="B261" s="40"/>
      <c r="C261" s="40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15"/>
      <c r="U261" s="40"/>
      <c r="V261" s="40"/>
      <c r="W261" s="15"/>
      <c r="X261" s="40"/>
      <c r="Y261" s="40"/>
      <c r="Z261" s="15"/>
      <c r="AA261" s="40"/>
      <c r="AB261" s="40"/>
      <c r="AC261" s="15"/>
      <c r="AD261" s="40"/>
      <c r="AE261" s="40"/>
      <c r="AF261" s="15"/>
      <c r="AG261" s="40"/>
      <c r="AH261" s="40"/>
      <c r="AI261" s="15"/>
      <c r="AJ261" s="40"/>
      <c r="AK261" s="40"/>
      <c r="AL261" s="15"/>
      <c r="AM261" s="40"/>
      <c r="AN261" s="40"/>
      <c r="AO261" s="40"/>
      <c r="AP261" s="40"/>
      <c r="AQ261" s="40"/>
      <c r="AR261" s="40"/>
      <c r="AS261" s="40"/>
      <c r="AT261" s="40"/>
      <c r="AU261" s="40"/>
      <c r="AV261" s="40"/>
      <c r="AW261" s="40"/>
      <c r="AX261" s="40"/>
      <c r="AY261" s="15"/>
      <c r="AZ261" s="15"/>
      <c r="BA261" s="15"/>
      <c r="BB261" s="15"/>
      <c r="BC261" s="15"/>
      <c r="BD261" s="40"/>
      <c r="BE261" s="40"/>
      <c r="BF261" s="40"/>
      <c r="BG261" s="40"/>
      <c r="BH261" s="40"/>
      <c r="BI261" s="40"/>
      <c r="BJ261" s="40"/>
      <c r="BK261" s="40"/>
      <c r="BL261" s="40"/>
      <c r="BM261" s="40"/>
      <c r="BN261" s="40"/>
      <c r="BO261" s="40"/>
      <c r="BP261" s="40"/>
      <c r="BQ261" s="40"/>
      <c r="BR261" s="40"/>
      <c r="BS261" s="40"/>
      <c r="BT261" s="40"/>
      <c r="BU261" s="40"/>
      <c r="BV261" s="40"/>
      <c r="BW261" s="40"/>
      <c r="BX261" s="40"/>
      <c r="BY261" s="40"/>
      <c r="BZ261" s="40"/>
      <c r="CA261" s="40"/>
      <c r="CB261" s="40"/>
      <c r="CC261" s="40"/>
      <c r="CD261" s="40"/>
      <c r="CE261" s="40"/>
      <c r="CF261" s="40"/>
      <c r="CG261" s="40"/>
      <c r="CH261" s="40"/>
      <c r="CI261" s="40"/>
      <c r="CJ261" s="40"/>
      <c r="CK261" s="40"/>
      <c r="CL261" s="40"/>
      <c r="CM261" s="40"/>
      <c r="CN261" s="40"/>
      <c r="CO261" s="40"/>
      <c r="CP261" s="40"/>
      <c r="CQ261" s="40"/>
      <c r="CR261" s="40"/>
      <c r="CS261" s="40"/>
      <c r="CT261" s="42"/>
      <c r="CU261" s="42"/>
      <c r="CV261" s="42"/>
      <c r="CW261" s="42"/>
      <c r="CX261" s="42"/>
      <c r="CY261" s="42"/>
      <c r="CZ261" s="42"/>
      <c r="DA261" s="42"/>
      <c r="DB261" s="42"/>
      <c r="DC261" s="42"/>
      <c r="DD261" s="42"/>
      <c r="DE261" s="42"/>
      <c r="DF261" s="42"/>
      <c r="DG261" s="42"/>
      <c r="DH261" s="42"/>
      <c r="DI261" s="42"/>
      <c r="DJ261" s="42"/>
      <c r="DK261" s="42"/>
      <c r="DL261" s="42"/>
      <c r="DM261" s="42"/>
      <c r="DN261" s="42"/>
      <c r="DO261" s="42"/>
      <c r="DP261" s="42"/>
      <c r="DQ261" s="42"/>
      <c r="DR261" s="42"/>
      <c r="DS261" s="42"/>
      <c r="DT261" s="42"/>
      <c r="DU261" s="42"/>
      <c r="DV261" s="42"/>
      <c r="DW261" s="42"/>
      <c r="DX261" s="42"/>
      <c r="DY261" s="42"/>
      <c r="DZ261" s="42"/>
      <c r="EA261" s="42"/>
      <c r="EB261" s="42"/>
      <c r="EC261" s="42"/>
      <c r="ED261" s="42"/>
      <c r="EE261" s="42"/>
      <c r="EF261" s="42"/>
      <c r="EG261" s="42"/>
      <c r="EH261" s="42"/>
      <c r="EI261" s="42"/>
      <c r="EJ261" s="42"/>
      <c r="EK261" s="42"/>
      <c r="EL261" s="42"/>
      <c r="EM261" s="42"/>
    </row>
    <row r="262" spans="1:143" s="43" customFormat="1" x14ac:dyDescent="0.2">
      <c r="A262" s="40"/>
      <c r="B262" s="40"/>
      <c r="C262" s="40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15"/>
      <c r="U262" s="40"/>
      <c r="V262" s="40"/>
      <c r="W262" s="15"/>
      <c r="X262" s="40"/>
      <c r="Y262" s="40"/>
      <c r="Z262" s="15"/>
      <c r="AA262" s="40"/>
      <c r="AB262" s="40"/>
      <c r="AC262" s="15"/>
      <c r="AD262" s="40"/>
      <c r="AE262" s="40"/>
      <c r="AF262" s="15"/>
      <c r="AG262" s="40"/>
      <c r="AH262" s="40"/>
      <c r="AI262" s="15"/>
      <c r="AJ262" s="40"/>
      <c r="AK262" s="40"/>
      <c r="AL262" s="15"/>
      <c r="AM262" s="40"/>
      <c r="AN262" s="40"/>
      <c r="AO262" s="40"/>
      <c r="AP262" s="40"/>
      <c r="AQ262" s="40"/>
      <c r="AR262" s="40"/>
      <c r="AS262" s="40"/>
      <c r="AT262" s="40"/>
      <c r="AU262" s="40"/>
      <c r="AV262" s="40"/>
      <c r="AW262" s="40"/>
      <c r="AX262" s="40"/>
      <c r="AY262" s="15"/>
      <c r="AZ262" s="15"/>
      <c r="BA262" s="15"/>
      <c r="BB262" s="15"/>
      <c r="BC262" s="15"/>
      <c r="BD262" s="40"/>
      <c r="BE262" s="40"/>
      <c r="BF262" s="40"/>
      <c r="BG262" s="40"/>
      <c r="BH262" s="40"/>
      <c r="BI262" s="40"/>
      <c r="BJ262" s="40"/>
      <c r="BK262" s="40"/>
      <c r="BL262" s="40"/>
      <c r="BM262" s="40"/>
      <c r="BN262" s="40"/>
      <c r="BO262" s="40"/>
      <c r="BP262" s="40"/>
      <c r="BQ262" s="40"/>
      <c r="BR262" s="40"/>
      <c r="BS262" s="40"/>
      <c r="BT262" s="40"/>
      <c r="BU262" s="40"/>
      <c r="BV262" s="40"/>
      <c r="BW262" s="40"/>
      <c r="BX262" s="40"/>
      <c r="BY262" s="40"/>
      <c r="BZ262" s="40"/>
      <c r="CA262" s="40"/>
      <c r="CB262" s="40"/>
      <c r="CC262" s="40"/>
      <c r="CD262" s="40"/>
      <c r="CE262" s="40"/>
      <c r="CF262" s="40"/>
      <c r="CG262" s="40"/>
      <c r="CH262" s="40"/>
      <c r="CI262" s="40"/>
      <c r="CJ262" s="40"/>
      <c r="CK262" s="40"/>
      <c r="CL262" s="40"/>
      <c r="CM262" s="40"/>
      <c r="CN262" s="40"/>
      <c r="CO262" s="40"/>
      <c r="CP262" s="40"/>
      <c r="CQ262" s="40"/>
      <c r="CR262" s="40"/>
      <c r="CS262" s="40"/>
      <c r="CT262" s="42"/>
      <c r="CU262" s="42"/>
      <c r="CV262" s="42"/>
      <c r="CW262" s="42"/>
      <c r="CX262" s="42"/>
      <c r="CY262" s="42"/>
      <c r="CZ262" s="42"/>
      <c r="DA262" s="42"/>
      <c r="DB262" s="42"/>
      <c r="DC262" s="42"/>
      <c r="DD262" s="42"/>
      <c r="DE262" s="42"/>
      <c r="DF262" s="42"/>
      <c r="DG262" s="42"/>
      <c r="DH262" s="42"/>
      <c r="DI262" s="42"/>
      <c r="DJ262" s="42"/>
      <c r="DK262" s="42"/>
      <c r="DL262" s="42"/>
      <c r="DM262" s="42"/>
      <c r="DN262" s="42"/>
      <c r="DO262" s="42"/>
      <c r="DP262" s="42"/>
      <c r="DQ262" s="42"/>
      <c r="DR262" s="42"/>
      <c r="DS262" s="42"/>
      <c r="DT262" s="42"/>
      <c r="DU262" s="42"/>
      <c r="DV262" s="42"/>
      <c r="DW262" s="42"/>
      <c r="DX262" s="42"/>
      <c r="DY262" s="42"/>
      <c r="DZ262" s="42"/>
      <c r="EA262" s="42"/>
      <c r="EB262" s="42"/>
      <c r="EC262" s="42"/>
      <c r="ED262" s="42"/>
      <c r="EE262" s="42"/>
      <c r="EF262" s="42"/>
      <c r="EG262" s="42"/>
      <c r="EH262" s="42"/>
      <c r="EI262" s="42"/>
      <c r="EJ262" s="42"/>
      <c r="EK262" s="42"/>
      <c r="EL262" s="42"/>
      <c r="EM262" s="42"/>
    </row>
    <row r="263" spans="1:143" s="43" customFormat="1" x14ac:dyDescent="0.2">
      <c r="A263" s="40"/>
      <c r="B263" s="40"/>
      <c r="C263" s="40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15"/>
      <c r="U263" s="40"/>
      <c r="V263" s="40"/>
      <c r="W263" s="15"/>
      <c r="X263" s="40"/>
      <c r="Y263" s="40"/>
      <c r="Z263" s="15"/>
      <c r="AA263" s="40"/>
      <c r="AB263" s="40"/>
      <c r="AC263" s="15"/>
      <c r="AD263" s="40"/>
      <c r="AE263" s="40"/>
      <c r="AF263" s="15"/>
      <c r="AG263" s="40"/>
      <c r="AH263" s="40"/>
      <c r="AI263" s="15"/>
      <c r="AJ263" s="40"/>
      <c r="AK263" s="40"/>
      <c r="AL263" s="15"/>
      <c r="AM263" s="40"/>
      <c r="AN263" s="40"/>
      <c r="AO263" s="40"/>
      <c r="AP263" s="40"/>
      <c r="AQ263" s="40"/>
      <c r="AR263" s="40"/>
      <c r="AS263" s="40"/>
      <c r="AT263" s="40"/>
      <c r="AU263" s="40"/>
      <c r="AV263" s="40"/>
      <c r="AW263" s="40"/>
      <c r="AX263" s="40"/>
      <c r="AY263" s="15"/>
      <c r="AZ263" s="15"/>
      <c r="BA263" s="15"/>
      <c r="BB263" s="15"/>
      <c r="BC263" s="15"/>
      <c r="BD263" s="40"/>
      <c r="BE263" s="40"/>
      <c r="BF263" s="40"/>
      <c r="BG263" s="40"/>
      <c r="BH263" s="40"/>
      <c r="BI263" s="40"/>
      <c r="BJ263" s="40"/>
      <c r="BK263" s="40"/>
      <c r="BL263" s="40"/>
      <c r="BM263" s="40"/>
      <c r="BN263" s="40"/>
      <c r="BO263" s="40"/>
      <c r="BP263" s="40"/>
      <c r="BQ263" s="40"/>
      <c r="BR263" s="40"/>
      <c r="BS263" s="40"/>
      <c r="BT263" s="40"/>
      <c r="BU263" s="40"/>
      <c r="BV263" s="40"/>
      <c r="BW263" s="40"/>
      <c r="BX263" s="40"/>
      <c r="BY263" s="40"/>
      <c r="BZ263" s="40"/>
      <c r="CA263" s="40"/>
      <c r="CB263" s="40"/>
      <c r="CC263" s="40"/>
      <c r="CD263" s="40"/>
      <c r="CE263" s="40"/>
      <c r="CF263" s="40"/>
      <c r="CG263" s="40"/>
      <c r="CH263" s="40"/>
      <c r="CI263" s="40"/>
      <c r="CJ263" s="40"/>
      <c r="CK263" s="40"/>
      <c r="CL263" s="40"/>
      <c r="CM263" s="40"/>
      <c r="CN263" s="40"/>
      <c r="CO263" s="40"/>
      <c r="CP263" s="40"/>
      <c r="CQ263" s="40"/>
      <c r="CR263" s="40"/>
      <c r="CS263" s="40"/>
      <c r="CT263" s="42"/>
      <c r="CU263" s="42"/>
      <c r="CV263" s="42"/>
      <c r="CW263" s="42"/>
      <c r="CX263" s="42"/>
      <c r="CY263" s="42"/>
      <c r="CZ263" s="42"/>
      <c r="DA263" s="42"/>
      <c r="DB263" s="42"/>
      <c r="DC263" s="42"/>
      <c r="DD263" s="42"/>
      <c r="DE263" s="42"/>
      <c r="DF263" s="42"/>
      <c r="DG263" s="42"/>
      <c r="DH263" s="42"/>
      <c r="DI263" s="42"/>
      <c r="DJ263" s="42"/>
      <c r="DK263" s="42"/>
      <c r="DL263" s="42"/>
      <c r="DM263" s="42"/>
      <c r="DN263" s="42"/>
      <c r="DO263" s="42"/>
      <c r="DP263" s="42"/>
      <c r="DQ263" s="42"/>
      <c r="DR263" s="42"/>
      <c r="DS263" s="42"/>
      <c r="DT263" s="42"/>
      <c r="DU263" s="42"/>
      <c r="DV263" s="42"/>
      <c r="DW263" s="42"/>
      <c r="DX263" s="42"/>
      <c r="DY263" s="42"/>
      <c r="DZ263" s="42"/>
      <c r="EA263" s="42"/>
      <c r="EB263" s="42"/>
      <c r="EC263" s="42"/>
      <c r="ED263" s="42"/>
      <c r="EE263" s="42"/>
      <c r="EF263" s="42"/>
      <c r="EG263" s="42"/>
      <c r="EH263" s="42"/>
      <c r="EI263" s="42"/>
      <c r="EJ263" s="42"/>
      <c r="EK263" s="42"/>
      <c r="EL263" s="42"/>
      <c r="EM263" s="42"/>
    </row>
    <row r="264" spans="1:143" s="43" customFormat="1" x14ac:dyDescent="0.2">
      <c r="A264" s="40"/>
      <c r="B264" s="40"/>
      <c r="C264" s="40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15"/>
      <c r="U264" s="40"/>
      <c r="V264" s="40"/>
      <c r="W264" s="15"/>
      <c r="X264" s="40"/>
      <c r="Y264" s="40"/>
      <c r="Z264" s="15"/>
      <c r="AA264" s="40"/>
      <c r="AB264" s="40"/>
      <c r="AC264" s="15"/>
      <c r="AD264" s="40"/>
      <c r="AE264" s="40"/>
      <c r="AF264" s="15"/>
      <c r="AG264" s="40"/>
      <c r="AH264" s="40"/>
      <c r="AI264" s="15"/>
      <c r="AJ264" s="40"/>
      <c r="AK264" s="40"/>
      <c r="AL264" s="15"/>
      <c r="AM264" s="40"/>
      <c r="AN264" s="40"/>
      <c r="AO264" s="40"/>
      <c r="AP264" s="40"/>
      <c r="AQ264" s="40"/>
      <c r="AR264" s="40"/>
      <c r="AS264" s="40"/>
      <c r="AT264" s="40"/>
      <c r="AU264" s="40"/>
      <c r="AV264" s="40"/>
      <c r="AW264" s="40"/>
      <c r="AX264" s="40"/>
      <c r="AY264" s="15"/>
      <c r="AZ264" s="15"/>
      <c r="BA264" s="15"/>
      <c r="BB264" s="15"/>
      <c r="BC264" s="15"/>
      <c r="BD264" s="40"/>
      <c r="BE264" s="40"/>
      <c r="BF264" s="40"/>
      <c r="BG264" s="40"/>
      <c r="BH264" s="40"/>
      <c r="BI264" s="40"/>
      <c r="BJ264" s="40"/>
      <c r="BK264" s="40"/>
      <c r="BL264" s="40"/>
      <c r="BM264" s="40"/>
      <c r="BN264" s="40"/>
      <c r="BO264" s="40"/>
      <c r="BP264" s="40"/>
      <c r="BQ264" s="40"/>
      <c r="BR264" s="40"/>
      <c r="BS264" s="40"/>
      <c r="BT264" s="40"/>
      <c r="BU264" s="40"/>
      <c r="BV264" s="40"/>
      <c r="BW264" s="40"/>
      <c r="BX264" s="40"/>
      <c r="BY264" s="40"/>
      <c r="BZ264" s="40"/>
      <c r="CA264" s="40"/>
      <c r="CB264" s="40"/>
      <c r="CC264" s="40"/>
      <c r="CD264" s="40"/>
      <c r="CE264" s="40"/>
      <c r="CF264" s="40"/>
      <c r="CG264" s="40"/>
      <c r="CH264" s="40"/>
      <c r="CI264" s="40"/>
      <c r="CJ264" s="40"/>
      <c r="CK264" s="40"/>
      <c r="CL264" s="40"/>
      <c r="CM264" s="40"/>
      <c r="CN264" s="40"/>
      <c r="CO264" s="40"/>
      <c r="CP264" s="40"/>
      <c r="CQ264" s="40"/>
      <c r="CR264" s="40"/>
      <c r="CS264" s="40"/>
      <c r="CT264" s="42"/>
      <c r="CU264" s="42"/>
      <c r="CV264" s="42"/>
      <c r="CW264" s="42"/>
      <c r="CX264" s="42"/>
      <c r="CY264" s="42"/>
      <c r="CZ264" s="42"/>
      <c r="DA264" s="42"/>
      <c r="DB264" s="42"/>
      <c r="DC264" s="42"/>
      <c r="DD264" s="42"/>
      <c r="DE264" s="42"/>
      <c r="DF264" s="42"/>
      <c r="DG264" s="42"/>
      <c r="DH264" s="42"/>
      <c r="DI264" s="42"/>
      <c r="DJ264" s="42"/>
      <c r="DK264" s="42"/>
      <c r="DL264" s="42"/>
      <c r="DM264" s="42"/>
      <c r="DN264" s="42"/>
      <c r="DO264" s="42"/>
      <c r="DP264" s="42"/>
      <c r="DQ264" s="42"/>
      <c r="DR264" s="42"/>
      <c r="DS264" s="42"/>
      <c r="DT264" s="42"/>
      <c r="DU264" s="42"/>
      <c r="DV264" s="42"/>
      <c r="DW264" s="42"/>
      <c r="DX264" s="42"/>
      <c r="DY264" s="42"/>
      <c r="DZ264" s="42"/>
      <c r="EA264" s="42"/>
      <c r="EB264" s="42"/>
      <c r="EC264" s="42"/>
      <c r="ED264" s="42"/>
      <c r="EE264" s="42"/>
      <c r="EF264" s="42"/>
      <c r="EG264" s="42"/>
      <c r="EH264" s="42"/>
      <c r="EI264" s="42"/>
      <c r="EJ264" s="42"/>
      <c r="EK264" s="42"/>
      <c r="EL264" s="42"/>
      <c r="EM264" s="42"/>
    </row>
    <row r="265" spans="1:143" s="43" customFormat="1" x14ac:dyDescent="0.2">
      <c r="A265" s="40"/>
      <c r="B265" s="40"/>
      <c r="C265" s="40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15"/>
      <c r="U265" s="40"/>
      <c r="V265" s="40"/>
      <c r="W265" s="15"/>
      <c r="X265" s="40"/>
      <c r="Y265" s="40"/>
      <c r="Z265" s="15"/>
      <c r="AA265" s="40"/>
      <c r="AB265" s="40"/>
      <c r="AC265" s="15"/>
      <c r="AD265" s="40"/>
      <c r="AE265" s="40"/>
      <c r="AF265" s="15"/>
      <c r="AG265" s="40"/>
      <c r="AH265" s="40"/>
      <c r="AI265" s="15"/>
      <c r="AJ265" s="40"/>
      <c r="AK265" s="40"/>
      <c r="AL265" s="15"/>
      <c r="AM265" s="40"/>
      <c r="AN265" s="40"/>
      <c r="AO265" s="40"/>
      <c r="AP265" s="40"/>
      <c r="AQ265" s="40"/>
      <c r="AR265" s="40"/>
      <c r="AS265" s="40"/>
      <c r="AT265" s="40"/>
      <c r="AU265" s="40"/>
      <c r="AV265" s="40"/>
      <c r="AW265" s="40"/>
      <c r="AX265" s="40"/>
      <c r="AY265" s="15"/>
      <c r="AZ265" s="15"/>
      <c r="BA265" s="15"/>
      <c r="BB265" s="15"/>
      <c r="BC265" s="15"/>
      <c r="BD265" s="40"/>
      <c r="BE265" s="40"/>
      <c r="BF265" s="40"/>
      <c r="BG265" s="40"/>
      <c r="BH265" s="40"/>
      <c r="BI265" s="40"/>
      <c r="BJ265" s="40"/>
      <c r="BK265" s="40"/>
      <c r="BL265" s="40"/>
      <c r="BM265" s="40"/>
      <c r="BN265" s="40"/>
      <c r="BO265" s="40"/>
      <c r="BP265" s="40"/>
      <c r="BQ265" s="40"/>
      <c r="BR265" s="40"/>
      <c r="BS265" s="40"/>
      <c r="BT265" s="40"/>
      <c r="BU265" s="40"/>
      <c r="BV265" s="40"/>
      <c r="BW265" s="40"/>
      <c r="BX265" s="40"/>
      <c r="BY265" s="40"/>
      <c r="BZ265" s="40"/>
      <c r="CA265" s="40"/>
      <c r="CB265" s="40"/>
      <c r="CC265" s="40"/>
      <c r="CD265" s="40"/>
      <c r="CE265" s="40"/>
      <c r="CF265" s="40"/>
      <c r="CG265" s="40"/>
      <c r="CH265" s="40"/>
      <c r="CI265" s="40"/>
      <c r="CJ265" s="40"/>
      <c r="CK265" s="40"/>
      <c r="CL265" s="40"/>
      <c r="CM265" s="40"/>
      <c r="CN265" s="40"/>
      <c r="CO265" s="40"/>
      <c r="CP265" s="40"/>
      <c r="CQ265" s="40"/>
      <c r="CR265" s="40"/>
      <c r="CS265" s="40"/>
      <c r="CT265" s="42"/>
      <c r="CU265" s="42"/>
      <c r="CV265" s="42"/>
      <c r="CW265" s="42"/>
      <c r="CX265" s="42"/>
      <c r="CY265" s="42"/>
      <c r="CZ265" s="42"/>
      <c r="DA265" s="42"/>
      <c r="DB265" s="42"/>
      <c r="DC265" s="42"/>
      <c r="DD265" s="42"/>
      <c r="DE265" s="42"/>
      <c r="DF265" s="42"/>
      <c r="DG265" s="42"/>
      <c r="DH265" s="42"/>
      <c r="DI265" s="42"/>
      <c r="DJ265" s="42"/>
      <c r="DK265" s="42"/>
      <c r="DL265" s="42"/>
      <c r="DM265" s="42"/>
      <c r="DN265" s="42"/>
      <c r="DO265" s="42"/>
      <c r="DP265" s="42"/>
      <c r="DQ265" s="42"/>
      <c r="DR265" s="42"/>
      <c r="DS265" s="42"/>
      <c r="DT265" s="42"/>
      <c r="DU265" s="42"/>
      <c r="DV265" s="42"/>
      <c r="DW265" s="42"/>
      <c r="DX265" s="42"/>
      <c r="DY265" s="42"/>
      <c r="DZ265" s="42"/>
      <c r="EA265" s="42"/>
      <c r="EB265" s="42"/>
      <c r="EC265" s="42"/>
      <c r="ED265" s="42"/>
      <c r="EE265" s="42"/>
      <c r="EF265" s="42"/>
      <c r="EG265" s="42"/>
      <c r="EH265" s="42"/>
      <c r="EI265" s="42"/>
      <c r="EJ265" s="42"/>
      <c r="EK265" s="42"/>
      <c r="EL265" s="42"/>
      <c r="EM265" s="42"/>
    </row>
    <row r="266" spans="1:143" s="43" customFormat="1" x14ac:dyDescent="0.2">
      <c r="A266" s="40"/>
      <c r="B266" s="40"/>
      <c r="C266" s="40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15"/>
      <c r="U266" s="40"/>
      <c r="V266" s="40"/>
      <c r="W266" s="15"/>
      <c r="X266" s="40"/>
      <c r="Y266" s="40"/>
      <c r="Z266" s="15"/>
      <c r="AA266" s="40"/>
      <c r="AB266" s="40"/>
      <c r="AC266" s="15"/>
      <c r="AD266" s="40"/>
      <c r="AE266" s="40"/>
      <c r="AF266" s="15"/>
      <c r="AG266" s="40"/>
      <c r="AH266" s="40"/>
      <c r="AI266" s="15"/>
      <c r="AJ266" s="40"/>
      <c r="AK266" s="40"/>
      <c r="AL266" s="15"/>
      <c r="AM266" s="40"/>
      <c r="AN266" s="40"/>
      <c r="AO266" s="40"/>
      <c r="AP266" s="40"/>
      <c r="AQ266" s="40"/>
      <c r="AR266" s="40"/>
      <c r="AS266" s="40"/>
      <c r="AT266" s="40"/>
      <c r="AU266" s="40"/>
      <c r="AV266" s="40"/>
      <c r="AW266" s="40"/>
      <c r="AX266" s="40"/>
      <c r="AY266" s="15"/>
      <c r="AZ266" s="15"/>
      <c r="BA266" s="15"/>
      <c r="BB266" s="15"/>
      <c r="BC266" s="15"/>
      <c r="BD266" s="40"/>
      <c r="BE266" s="40"/>
      <c r="BF266" s="40"/>
      <c r="BG266" s="40"/>
      <c r="BH266" s="40"/>
      <c r="BI266" s="40"/>
      <c r="BJ266" s="40"/>
      <c r="BK266" s="40"/>
      <c r="BL266" s="40"/>
      <c r="BM266" s="40"/>
      <c r="BN266" s="40"/>
      <c r="BO266" s="40"/>
      <c r="BP266" s="40"/>
      <c r="BQ266" s="40"/>
      <c r="BR266" s="40"/>
      <c r="BS266" s="40"/>
      <c r="BT266" s="40"/>
      <c r="BU266" s="40"/>
      <c r="BV266" s="40"/>
      <c r="BW266" s="40"/>
      <c r="BX266" s="40"/>
      <c r="BY266" s="40"/>
      <c r="BZ266" s="40"/>
      <c r="CA266" s="40"/>
      <c r="CB266" s="40"/>
      <c r="CC266" s="40"/>
      <c r="CD266" s="40"/>
      <c r="CE266" s="40"/>
      <c r="CF266" s="40"/>
      <c r="CG266" s="40"/>
      <c r="CH266" s="40"/>
      <c r="CI266" s="40"/>
      <c r="CJ266" s="40"/>
      <c r="CK266" s="40"/>
      <c r="CL266" s="40"/>
      <c r="CM266" s="40"/>
      <c r="CN266" s="40"/>
      <c r="CO266" s="40"/>
      <c r="CP266" s="40"/>
      <c r="CQ266" s="40"/>
      <c r="CR266" s="40"/>
      <c r="CS266" s="40"/>
      <c r="CT266" s="42"/>
      <c r="CU266" s="42"/>
      <c r="CV266" s="42"/>
      <c r="CW266" s="42"/>
      <c r="CX266" s="42"/>
      <c r="CY266" s="42"/>
      <c r="CZ266" s="42"/>
      <c r="DA266" s="42"/>
      <c r="DB266" s="42"/>
      <c r="DC266" s="42"/>
      <c r="DD266" s="42"/>
      <c r="DE266" s="42"/>
      <c r="DF266" s="42"/>
      <c r="DG266" s="42"/>
      <c r="DH266" s="42"/>
      <c r="DI266" s="42"/>
      <c r="DJ266" s="42"/>
      <c r="DK266" s="42"/>
      <c r="DL266" s="42"/>
      <c r="DM266" s="42"/>
      <c r="DN266" s="42"/>
      <c r="DO266" s="42"/>
      <c r="DP266" s="42"/>
      <c r="DQ266" s="42"/>
      <c r="DR266" s="42"/>
      <c r="DS266" s="42"/>
      <c r="DT266" s="42"/>
      <c r="DU266" s="42"/>
      <c r="DV266" s="42"/>
      <c r="DW266" s="42"/>
      <c r="DX266" s="42"/>
      <c r="DY266" s="42"/>
      <c r="DZ266" s="42"/>
      <c r="EA266" s="42"/>
      <c r="EB266" s="42"/>
      <c r="EC266" s="42"/>
      <c r="ED266" s="42"/>
      <c r="EE266" s="42"/>
      <c r="EF266" s="42"/>
      <c r="EG266" s="42"/>
      <c r="EH266" s="42"/>
      <c r="EI266" s="42"/>
      <c r="EJ266" s="42"/>
      <c r="EK266" s="42"/>
      <c r="EL266" s="42"/>
      <c r="EM266" s="42"/>
    </row>
    <row r="267" spans="1:143" s="43" customFormat="1" x14ac:dyDescent="0.2">
      <c r="A267" s="40"/>
      <c r="B267" s="40"/>
      <c r="C267" s="40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15"/>
      <c r="U267" s="40"/>
      <c r="V267" s="40"/>
      <c r="W267" s="15"/>
      <c r="X267" s="40"/>
      <c r="Y267" s="40"/>
      <c r="Z267" s="15"/>
      <c r="AA267" s="40"/>
      <c r="AB267" s="40"/>
      <c r="AC267" s="15"/>
      <c r="AD267" s="40"/>
      <c r="AE267" s="40"/>
      <c r="AF267" s="15"/>
      <c r="AG267" s="40"/>
      <c r="AH267" s="40"/>
      <c r="AI267" s="15"/>
      <c r="AJ267" s="40"/>
      <c r="AK267" s="40"/>
      <c r="AL267" s="15"/>
      <c r="AM267" s="40"/>
      <c r="AN267" s="40"/>
      <c r="AO267" s="40"/>
      <c r="AP267" s="40"/>
      <c r="AQ267" s="40"/>
      <c r="AR267" s="40"/>
      <c r="AS267" s="40"/>
      <c r="AT267" s="40"/>
      <c r="AU267" s="40"/>
      <c r="AV267" s="40"/>
      <c r="AW267" s="40"/>
      <c r="AX267" s="40"/>
      <c r="AY267" s="15"/>
      <c r="AZ267" s="15"/>
      <c r="BA267" s="15"/>
      <c r="BB267" s="15"/>
      <c r="BC267" s="15"/>
      <c r="BD267" s="40"/>
      <c r="BE267" s="40"/>
      <c r="BF267" s="40"/>
      <c r="BG267" s="40"/>
      <c r="BH267" s="40"/>
      <c r="BI267" s="40"/>
      <c r="BJ267" s="40"/>
      <c r="BK267" s="40"/>
      <c r="BL267" s="40"/>
      <c r="BM267" s="40"/>
      <c r="BN267" s="40"/>
      <c r="BO267" s="40"/>
      <c r="BP267" s="40"/>
      <c r="BQ267" s="40"/>
      <c r="BR267" s="40"/>
      <c r="BS267" s="40"/>
      <c r="BT267" s="40"/>
      <c r="BU267" s="40"/>
      <c r="BV267" s="40"/>
      <c r="BW267" s="40"/>
      <c r="BX267" s="40"/>
      <c r="BY267" s="40"/>
      <c r="BZ267" s="40"/>
      <c r="CA267" s="40"/>
      <c r="CB267" s="40"/>
      <c r="CC267" s="40"/>
      <c r="CD267" s="40"/>
      <c r="CE267" s="40"/>
      <c r="CF267" s="40"/>
      <c r="CG267" s="40"/>
      <c r="CH267" s="40"/>
      <c r="CI267" s="40"/>
      <c r="CJ267" s="40"/>
      <c r="CK267" s="40"/>
      <c r="CL267" s="40"/>
      <c r="CM267" s="40"/>
      <c r="CN267" s="40"/>
      <c r="CO267" s="40"/>
      <c r="CP267" s="40"/>
      <c r="CQ267" s="40"/>
      <c r="CR267" s="40"/>
      <c r="CS267" s="40"/>
      <c r="CT267" s="42"/>
      <c r="CU267" s="42"/>
      <c r="CV267" s="42"/>
      <c r="CW267" s="42"/>
      <c r="CX267" s="42"/>
      <c r="CY267" s="42"/>
      <c r="CZ267" s="42"/>
      <c r="DA267" s="42"/>
      <c r="DB267" s="42"/>
      <c r="DC267" s="42"/>
      <c r="DD267" s="42"/>
      <c r="DE267" s="42"/>
      <c r="DF267" s="42"/>
      <c r="DG267" s="42"/>
      <c r="DH267" s="42"/>
      <c r="DI267" s="42"/>
      <c r="DJ267" s="42"/>
      <c r="DK267" s="42"/>
      <c r="DL267" s="42"/>
      <c r="DM267" s="42"/>
      <c r="DN267" s="42"/>
      <c r="DO267" s="42"/>
      <c r="DP267" s="42"/>
      <c r="DQ267" s="42"/>
      <c r="DR267" s="42"/>
      <c r="DS267" s="42"/>
      <c r="DT267" s="42"/>
      <c r="DU267" s="42"/>
      <c r="DV267" s="42"/>
      <c r="DW267" s="42"/>
      <c r="DX267" s="42"/>
      <c r="DY267" s="42"/>
      <c r="DZ267" s="42"/>
      <c r="EA267" s="42"/>
      <c r="EB267" s="42"/>
      <c r="EC267" s="42"/>
      <c r="ED267" s="42"/>
      <c r="EE267" s="42"/>
      <c r="EF267" s="42"/>
      <c r="EG267" s="42"/>
      <c r="EH267" s="42"/>
      <c r="EI267" s="42"/>
      <c r="EJ267" s="42"/>
      <c r="EK267" s="42"/>
      <c r="EL267" s="42"/>
      <c r="EM267" s="42"/>
    </row>
    <row r="268" spans="1:143" s="43" customFormat="1" x14ac:dyDescent="0.2">
      <c r="A268" s="40"/>
      <c r="B268" s="40"/>
      <c r="C268" s="40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15"/>
      <c r="U268" s="40"/>
      <c r="V268" s="40"/>
      <c r="W268" s="15"/>
      <c r="X268" s="40"/>
      <c r="Y268" s="40"/>
      <c r="Z268" s="15"/>
      <c r="AA268" s="40"/>
      <c r="AB268" s="40"/>
      <c r="AC268" s="15"/>
      <c r="AD268" s="40"/>
      <c r="AE268" s="40"/>
      <c r="AF268" s="15"/>
      <c r="AG268" s="40"/>
      <c r="AH268" s="40"/>
      <c r="AI268" s="15"/>
      <c r="AJ268" s="40"/>
      <c r="AK268" s="40"/>
      <c r="AL268" s="15"/>
      <c r="AM268" s="40"/>
      <c r="AN268" s="40"/>
      <c r="AO268" s="40"/>
      <c r="AP268" s="40"/>
      <c r="AQ268" s="40"/>
      <c r="AR268" s="40"/>
      <c r="AS268" s="40"/>
      <c r="AT268" s="40"/>
      <c r="AU268" s="40"/>
      <c r="AV268" s="40"/>
      <c r="AW268" s="40"/>
      <c r="AX268" s="40"/>
      <c r="AY268" s="15"/>
      <c r="AZ268" s="15"/>
      <c r="BA268" s="15"/>
      <c r="BB268" s="15"/>
      <c r="BC268" s="15"/>
      <c r="BD268" s="40"/>
      <c r="BE268" s="40"/>
      <c r="BF268" s="40"/>
      <c r="BG268" s="40"/>
      <c r="BH268" s="40"/>
      <c r="BI268" s="40"/>
      <c r="BJ268" s="40"/>
      <c r="BK268" s="40"/>
      <c r="BL268" s="40"/>
      <c r="BM268" s="40"/>
      <c r="BN268" s="40"/>
      <c r="BO268" s="40"/>
      <c r="BP268" s="40"/>
      <c r="BQ268" s="40"/>
      <c r="BR268" s="40"/>
      <c r="BS268" s="40"/>
      <c r="BT268" s="40"/>
      <c r="BU268" s="40"/>
      <c r="BV268" s="40"/>
      <c r="BW268" s="40"/>
      <c r="BX268" s="40"/>
      <c r="BY268" s="40"/>
      <c r="BZ268" s="40"/>
      <c r="CA268" s="40"/>
      <c r="CB268" s="40"/>
      <c r="CC268" s="40"/>
      <c r="CD268" s="40"/>
      <c r="CE268" s="40"/>
      <c r="CF268" s="40"/>
      <c r="CG268" s="40"/>
      <c r="CH268" s="40"/>
      <c r="CI268" s="40"/>
      <c r="CJ268" s="40"/>
      <c r="CK268" s="40"/>
      <c r="CL268" s="40"/>
      <c r="CM268" s="40"/>
      <c r="CN268" s="40"/>
      <c r="CO268" s="40"/>
      <c r="CP268" s="40"/>
      <c r="CQ268" s="40"/>
      <c r="CR268" s="40"/>
      <c r="CS268" s="40"/>
      <c r="CT268" s="42"/>
      <c r="CU268" s="42"/>
      <c r="CV268" s="42"/>
      <c r="CW268" s="42"/>
      <c r="CX268" s="42"/>
      <c r="CY268" s="42"/>
      <c r="CZ268" s="42"/>
      <c r="DA268" s="42"/>
      <c r="DB268" s="42"/>
      <c r="DC268" s="42"/>
      <c r="DD268" s="42"/>
      <c r="DE268" s="42"/>
      <c r="DF268" s="42"/>
      <c r="DG268" s="42"/>
      <c r="DH268" s="42"/>
      <c r="DI268" s="42"/>
      <c r="DJ268" s="42"/>
      <c r="DK268" s="42"/>
      <c r="DL268" s="42"/>
      <c r="DM268" s="42"/>
      <c r="DN268" s="42"/>
      <c r="DO268" s="42"/>
      <c r="DP268" s="42"/>
      <c r="DQ268" s="42"/>
      <c r="DR268" s="42"/>
      <c r="DS268" s="42"/>
      <c r="DT268" s="42"/>
      <c r="DU268" s="42"/>
      <c r="DV268" s="42"/>
      <c r="DW268" s="42"/>
      <c r="DX268" s="42"/>
      <c r="DY268" s="42"/>
      <c r="DZ268" s="42"/>
      <c r="EA268" s="42"/>
      <c r="EB268" s="42"/>
      <c r="EC268" s="42"/>
      <c r="ED268" s="42"/>
      <c r="EE268" s="42"/>
      <c r="EF268" s="42"/>
      <c r="EG268" s="42"/>
      <c r="EH268" s="42"/>
      <c r="EI268" s="42"/>
      <c r="EJ268" s="42"/>
      <c r="EK268" s="42"/>
      <c r="EL268" s="42"/>
      <c r="EM268" s="42"/>
    </row>
    <row r="269" spans="1:143" s="43" customFormat="1" x14ac:dyDescent="0.2">
      <c r="A269" s="40"/>
      <c r="B269" s="40"/>
      <c r="C269" s="40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15"/>
      <c r="U269" s="40"/>
      <c r="V269" s="40"/>
      <c r="W269" s="15"/>
      <c r="X269" s="40"/>
      <c r="Y269" s="40"/>
      <c r="Z269" s="15"/>
      <c r="AA269" s="40"/>
      <c r="AB269" s="40"/>
      <c r="AC269" s="15"/>
      <c r="AD269" s="40"/>
      <c r="AE269" s="40"/>
      <c r="AF269" s="15"/>
      <c r="AG269" s="40"/>
      <c r="AH269" s="40"/>
      <c r="AI269" s="15"/>
      <c r="AJ269" s="40"/>
      <c r="AK269" s="40"/>
      <c r="AL269" s="15"/>
      <c r="AM269" s="40"/>
      <c r="AN269" s="40"/>
      <c r="AO269" s="40"/>
      <c r="AP269" s="40"/>
      <c r="AQ269" s="40"/>
      <c r="AR269" s="40"/>
      <c r="AS269" s="40"/>
      <c r="AT269" s="40"/>
      <c r="AU269" s="40"/>
      <c r="AV269" s="40"/>
      <c r="AW269" s="40"/>
      <c r="AX269" s="40"/>
      <c r="AY269" s="15"/>
      <c r="AZ269" s="15"/>
      <c r="BA269" s="15"/>
      <c r="BB269" s="15"/>
      <c r="BC269" s="15"/>
      <c r="BD269" s="40"/>
      <c r="BE269" s="40"/>
      <c r="BF269" s="40"/>
      <c r="BG269" s="40"/>
      <c r="BH269" s="40"/>
      <c r="BI269" s="40"/>
      <c r="BJ269" s="40"/>
      <c r="BK269" s="40"/>
      <c r="BL269" s="40"/>
      <c r="BM269" s="40"/>
      <c r="BN269" s="40"/>
      <c r="BO269" s="40"/>
      <c r="BP269" s="40"/>
      <c r="BQ269" s="40"/>
      <c r="BR269" s="40"/>
      <c r="BS269" s="40"/>
      <c r="BT269" s="40"/>
      <c r="BU269" s="40"/>
      <c r="BV269" s="40"/>
      <c r="BW269" s="40"/>
      <c r="BX269" s="40"/>
      <c r="BY269" s="40"/>
      <c r="BZ269" s="40"/>
      <c r="CA269" s="40"/>
      <c r="CB269" s="40"/>
      <c r="CC269" s="40"/>
      <c r="CD269" s="40"/>
      <c r="CE269" s="40"/>
      <c r="CF269" s="40"/>
      <c r="CG269" s="40"/>
      <c r="CH269" s="40"/>
      <c r="CI269" s="40"/>
      <c r="CJ269" s="40"/>
      <c r="CK269" s="40"/>
      <c r="CL269" s="40"/>
      <c r="CM269" s="40"/>
      <c r="CN269" s="40"/>
      <c r="CO269" s="40"/>
      <c r="CP269" s="40"/>
      <c r="CQ269" s="40"/>
      <c r="CR269" s="40"/>
      <c r="CS269" s="40"/>
      <c r="CT269" s="42"/>
      <c r="CU269" s="42"/>
      <c r="CV269" s="42"/>
      <c r="CW269" s="42"/>
      <c r="CX269" s="42"/>
      <c r="CY269" s="42"/>
      <c r="CZ269" s="42"/>
      <c r="DA269" s="42"/>
      <c r="DB269" s="42"/>
      <c r="DC269" s="42"/>
      <c r="DD269" s="42"/>
      <c r="DE269" s="42"/>
      <c r="DF269" s="42"/>
      <c r="DG269" s="42"/>
      <c r="DH269" s="42"/>
      <c r="DI269" s="42"/>
      <c r="DJ269" s="42"/>
      <c r="DK269" s="42"/>
      <c r="DL269" s="42"/>
      <c r="DM269" s="42"/>
      <c r="DN269" s="42"/>
      <c r="DO269" s="42"/>
      <c r="DP269" s="42"/>
      <c r="DQ269" s="42"/>
      <c r="DR269" s="42"/>
      <c r="DS269" s="42"/>
      <c r="DT269" s="42"/>
      <c r="DU269" s="42"/>
      <c r="DV269" s="42"/>
      <c r="DW269" s="42"/>
      <c r="DX269" s="42"/>
      <c r="DY269" s="42"/>
      <c r="DZ269" s="42"/>
      <c r="EA269" s="42"/>
      <c r="EB269" s="42"/>
      <c r="EC269" s="42"/>
      <c r="ED269" s="42"/>
      <c r="EE269" s="42"/>
      <c r="EF269" s="42"/>
      <c r="EG269" s="42"/>
      <c r="EH269" s="42"/>
      <c r="EI269" s="42"/>
      <c r="EJ269" s="42"/>
      <c r="EK269" s="42"/>
      <c r="EL269" s="42"/>
      <c r="EM269" s="42"/>
    </row>
    <row r="270" spans="1:143" s="43" customFormat="1" x14ac:dyDescent="0.2">
      <c r="A270" s="40"/>
      <c r="B270" s="40"/>
      <c r="C270" s="40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15"/>
      <c r="U270" s="40"/>
      <c r="V270" s="40"/>
      <c r="W270" s="15"/>
      <c r="X270" s="40"/>
      <c r="Y270" s="40"/>
      <c r="Z270" s="15"/>
      <c r="AA270" s="40"/>
      <c r="AB270" s="40"/>
      <c r="AC270" s="15"/>
      <c r="AD270" s="40"/>
      <c r="AE270" s="40"/>
      <c r="AF270" s="15"/>
      <c r="AG270" s="40"/>
      <c r="AH270" s="40"/>
      <c r="AI270" s="15"/>
      <c r="AJ270" s="40"/>
      <c r="AK270" s="40"/>
      <c r="AL270" s="15"/>
      <c r="AM270" s="40"/>
      <c r="AN270" s="40"/>
      <c r="AO270" s="40"/>
      <c r="AP270" s="40"/>
      <c r="AQ270" s="40"/>
      <c r="AR270" s="40"/>
      <c r="AS270" s="40"/>
      <c r="AT270" s="40"/>
      <c r="AU270" s="40"/>
      <c r="AV270" s="40"/>
      <c r="AW270" s="40"/>
      <c r="AX270" s="40"/>
      <c r="AY270" s="15"/>
      <c r="AZ270" s="15"/>
      <c r="BA270" s="15"/>
      <c r="BB270" s="15"/>
      <c r="BC270" s="15"/>
      <c r="BD270" s="40"/>
      <c r="BE270" s="40"/>
      <c r="BF270" s="40"/>
      <c r="BG270" s="40"/>
      <c r="BH270" s="40"/>
      <c r="BI270" s="40"/>
      <c r="BJ270" s="40"/>
      <c r="BK270" s="40"/>
      <c r="BL270" s="40"/>
      <c r="BM270" s="40"/>
      <c r="BN270" s="40"/>
      <c r="BO270" s="40"/>
      <c r="BP270" s="40"/>
      <c r="BQ270" s="40"/>
      <c r="BR270" s="40"/>
      <c r="BS270" s="40"/>
      <c r="BT270" s="40"/>
      <c r="BU270" s="40"/>
      <c r="BV270" s="40"/>
      <c r="BW270" s="40"/>
      <c r="BX270" s="40"/>
      <c r="BY270" s="40"/>
      <c r="BZ270" s="40"/>
      <c r="CA270" s="40"/>
      <c r="CB270" s="40"/>
      <c r="CC270" s="40"/>
      <c r="CD270" s="40"/>
      <c r="CE270" s="40"/>
      <c r="CF270" s="40"/>
      <c r="CG270" s="40"/>
      <c r="CH270" s="40"/>
      <c r="CI270" s="40"/>
      <c r="CJ270" s="40"/>
      <c r="CK270" s="40"/>
      <c r="CL270" s="40"/>
      <c r="CM270" s="40"/>
      <c r="CN270" s="40"/>
      <c r="CO270" s="40"/>
      <c r="CP270" s="40"/>
      <c r="CQ270" s="40"/>
      <c r="CR270" s="40"/>
      <c r="CS270" s="40"/>
      <c r="CT270" s="42"/>
      <c r="CU270" s="42"/>
      <c r="CV270" s="42"/>
      <c r="CW270" s="42"/>
      <c r="CX270" s="42"/>
      <c r="CY270" s="42"/>
      <c r="CZ270" s="42"/>
      <c r="DA270" s="42"/>
      <c r="DB270" s="42"/>
      <c r="DC270" s="42"/>
      <c r="DD270" s="42"/>
      <c r="DE270" s="42"/>
      <c r="DF270" s="42"/>
      <c r="DG270" s="42"/>
      <c r="DH270" s="42"/>
      <c r="DI270" s="42"/>
      <c r="DJ270" s="42"/>
      <c r="DK270" s="42"/>
      <c r="DL270" s="42"/>
      <c r="DM270" s="42"/>
      <c r="DN270" s="42"/>
      <c r="DO270" s="42"/>
      <c r="DP270" s="42"/>
      <c r="DQ270" s="42"/>
      <c r="DR270" s="42"/>
      <c r="DS270" s="42"/>
      <c r="DT270" s="42"/>
      <c r="DU270" s="42"/>
      <c r="DV270" s="42"/>
      <c r="DW270" s="42"/>
      <c r="DX270" s="42"/>
      <c r="DY270" s="42"/>
      <c r="DZ270" s="42"/>
      <c r="EA270" s="42"/>
      <c r="EB270" s="42"/>
      <c r="EC270" s="42"/>
      <c r="ED270" s="42"/>
      <c r="EE270" s="42"/>
      <c r="EF270" s="42"/>
      <c r="EG270" s="42"/>
      <c r="EH270" s="42"/>
      <c r="EI270" s="42"/>
      <c r="EJ270" s="42"/>
      <c r="EK270" s="42"/>
      <c r="EL270" s="42"/>
      <c r="EM270" s="42"/>
    </row>
    <row r="271" spans="1:143" s="43" customFormat="1" x14ac:dyDescent="0.2">
      <c r="A271" s="40"/>
      <c r="B271" s="40"/>
      <c r="C271" s="40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15"/>
      <c r="U271" s="40"/>
      <c r="V271" s="40"/>
      <c r="W271" s="15"/>
      <c r="X271" s="40"/>
      <c r="Y271" s="40"/>
      <c r="Z271" s="15"/>
      <c r="AA271" s="40"/>
      <c r="AB271" s="40"/>
      <c r="AC271" s="15"/>
      <c r="AD271" s="40"/>
      <c r="AE271" s="40"/>
      <c r="AF271" s="15"/>
      <c r="AG271" s="40"/>
      <c r="AH271" s="40"/>
      <c r="AI271" s="15"/>
      <c r="AJ271" s="40"/>
      <c r="AK271" s="40"/>
      <c r="AL271" s="15"/>
      <c r="AM271" s="40"/>
      <c r="AN271" s="40"/>
      <c r="AO271" s="40"/>
      <c r="AP271" s="40"/>
      <c r="AQ271" s="40"/>
      <c r="AR271" s="40"/>
      <c r="AS271" s="40"/>
      <c r="AT271" s="40"/>
      <c r="AU271" s="40"/>
      <c r="AV271" s="40"/>
      <c r="AW271" s="40"/>
      <c r="AX271" s="40"/>
      <c r="AY271" s="15"/>
      <c r="AZ271" s="15"/>
      <c r="BA271" s="15"/>
      <c r="BB271" s="15"/>
      <c r="BC271" s="15"/>
      <c r="BD271" s="40"/>
      <c r="BE271" s="40"/>
      <c r="BF271" s="40"/>
      <c r="BG271" s="40"/>
      <c r="BH271" s="40"/>
      <c r="BI271" s="40"/>
      <c r="BJ271" s="40"/>
      <c r="BK271" s="40"/>
      <c r="BL271" s="40"/>
      <c r="BM271" s="40"/>
      <c r="BN271" s="40"/>
      <c r="BO271" s="40"/>
      <c r="BP271" s="40"/>
      <c r="BQ271" s="40"/>
      <c r="BR271" s="40"/>
      <c r="BS271" s="40"/>
      <c r="BT271" s="40"/>
      <c r="BU271" s="40"/>
      <c r="BV271" s="40"/>
      <c r="BW271" s="40"/>
      <c r="BX271" s="40"/>
      <c r="BY271" s="40"/>
      <c r="BZ271" s="40"/>
      <c r="CA271" s="40"/>
      <c r="CB271" s="40"/>
      <c r="CC271" s="40"/>
      <c r="CD271" s="40"/>
      <c r="CE271" s="40"/>
      <c r="CF271" s="40"/>
      <c r="CG271" s="40"/>
      <c r="CH271" s="40"/>
      <c r="CI271" s="40"/>
      <c r="CJ271" s="40"/>
      <c r="CK271" s="40"/>
      <c r="CL271" s="40"/>
      <c r="CM271" s="40"/>
      <c r="CN271" s="40"/>
      <c r="CO271" s="40"/>
      <c r="CP271" s="40"/>
      <c r="CQ271" s="40"/>
      <c r="CR271" s="40"/>
      <c r="CS271" s="40"/>
      <c r="CT271" s="42"/>
      <c r="CU271" s="42"/>
      <c r="CV271" s="42"/>
      <c r="CW271" s="40"/>
      <c r="CX271" s="40"/>
      <c r="CY271" s="40"/>
      <c r="CZ271" s="40"/>
      <c r="DA271" s="40"/>
      <c r="DB271" s="40"/>
      <c r="DC271" s="40"/>
      <c r="DD271" s="40"/>
      <c r="DE271" s="40"/>
      <c r="DF271" s="40"/>
      <c r="DG271" s="40"/>
      <c r="DH271" s="42"/>
      <c r="DI271" s="42"/>
      <c r="DJ271" s="42"/>
      <c r="DK271" s="42"/>
      <c r="DL271" s="42"/>
      <c r="DM271" s="42"/>
      <c r="DN271" s="42"/>
      <c r="DO271" s="42"/>
      <c r="DP271" s="42"/>
      <c r="DQ271" s="42"/>
      <c r="DR271" s="42"/>
      <c r="DS271" s="42"/>
      <c r="DT271" s="42"/>
      <c r="DU271" s="42"/>
      <c r="DV271" s="42"/>
      <c r="DW271" s="42"/>
      <c r="DX271" s="42"/>
      <c r="DY271" s="42"/>
      <c r="DZ271" s="42"/>
      <c r="EA271" s="42"/>
      <c r="EB271" s="42"/>
      <c r="EC271" s="42"/>
      <c r="ED271" s="42"/>
      <c r="EE271" s="42"/>
      <c r="EF271" s="42"/>
      <c r="EG271" s="42"/>
      <c r="EH271" s="42"/>
      <c r="EI271" s="42"/>
      <c r="EJ271" s="42"/>
      <c r="EK271" s="42"/>
      <c r="EL271" s="42"/>
      <c r="EM271" s="42"/>
    </row>
  </sheetData>
  <sortState xmlns:xlrd2="http://schemas.microsoft.com/office/spreadsheetml/2017/richdata2" ref="B20:IV40">
    <sortCondition descending="1" ref="J20:J40"/>
  </sortState>
  <mergeCells count="53">
    <mergeCell ref="B45:O45"/>
    <mergeCell ref="B52:O52"/>
    <mergeCell ref="B51:O51"/>
    <mergeCell ref="B49:O49"/>
    <mergeCell ref="B47:O47"/>
    <mergeCell ref="B50:O50"/>
    <mergeCell ref="B48:O48"/>
    <mergeCell ref="B46:O46"/>
    <mergeCell ref="B65:O65"/>
    <mergeCell ref="B57:O57"/>
    <mergeCell ref="B61:O61"/>
    <mergeCell ref="B60:O60"/>
    <mergeCell ref="B58:O58"/>
    <mergeCell ref="B234:O234"/>
    <mergeCell ref="O162:P162"/>
    <mergeCell ref="B59:O59"/>
    <mergeCell ref="R2:S5"/>
    <mergeCell ref="AM2:AN5"/>
    <mergeCell ref="P3:P4"/>
    <mergeCell ref="AA2:AB5"/>
    <mergeCell ref="B53:O53"/>
    <mergeCell ref="B54:O54"/>
    <mergeCell ref="B55:O55"/>
    <mergeCell ref="B56:O56"/>
    <mergeCell ref="O161:P161"/>
    <mergeCell ref="B62:O62"/>
    <mergeCell ref="P17:P18"/>
    <mergeCell ref="B63:O63"/>
    <mergeCell ref="B64:O64"/>
    <mergeCell ref="CJ2:CN2"/>
    <mergeCell ref="CM162:CS162"/>
    <mergeCell ref="U2:V5"/>
    <mergeCell ref="X2:Y5"/>
    <mergeCell ref="AJ2:AK5"/>
    <mergeCell ref="BZ2:CA5"/>
    <mergeCell ref="AV2:AW5"/>
    <mergeCell ref="CM18:CS18"/>
    <mergeCell ref="CM4:CS4"/>
    <mergeCell ref="CC2:CD5"/>
    <mergeCell ref="AP2:AQ5"/>
    <mergeCell ref="BN2:BO5"/>
    <mergeCell ref="BH2:BI5"/>
    <mergeCell ref="BB2:BC5"/>
    <mergeCell ref="AS2:AT5"/>
    <mergeCell ref="CF2:CG5"/>
    <mergeCell ref="AD2:AE5"/>
    <mergeCell ref="AG2:AH5"/>
    <mergeCell ref="BW2:BX5"/>
    <mergeCell ref="BE2:BF5"/>
    <mergeCell ref="BQ2:BR5"/>
    <mergeCell ref="BT2:BU5"/>
    <mergeCell ref="BK2:BL5"/>
    <mergeCell ref="AY2:AZ5"/>
  </mergeCells>
  <phoneticPr fontId="9" type="noConversion"/>
  <conditionalFormatting sqref="K111:K114">
    <cfRule type="expression" dxfId="72" priority="42" stopIfTrue="1">
      <formula>E111-F111&gt;=5</formula>
    </cfRule>
  </conditionalFormatting>
  <conditionalFormatting sqref="J111:J114">
    <cfRule type="expression" dxfId="71" priority="43" stopIfTrue="1">
      <formula>E111-F111&gt;=5</formula>
    </cfRule>
  </conditionalFormatting>
  <conditionalFormatting sqref="K164:K198 K30:K32 K20:K25 K40:K43 K28 K6:K15">
    <cfRule type="expression" dxfId="70" priority="44" stopIfTrue="1">
      <formula>E6-F6&lt;5</formula>
    </cfRule>
  </conditionalFormatting>
  <conditionalFormatting sqref="P111:P114">
    <cfRule type="expression" dxfId="69" priority="45" stopIfTrue="1">
      <formula>IF(#REF!="-",IF(E111="-",CO111,E111-F111&lt;5),IF(E111="-",#REF!-#REF!&lt;5,#REF!-#REF!+E111-F111&lt;5))</formula>
    </cfRule>
  </conditionalFormatting>
  <conditionalFormatting sqref="P164:P170 P188:P198 P172:P186 P30:P32 P20:P25 P40:P43 P28 P6:P15">
    <cfRule type="expression" dxfId="68" priority="46" stopIfTrue="1">
      <formula>IF(CN6="-",IF(E6="-",CU6,E6-F6&lt;5),IF(E6="-",CN6-CO6&lt;5,CN6-CO6+E6-F6&lt;5))</formula>
    </cfRule>
  </conditionalFormatting>
  <conditionalFormatting sqref="CS174 CS197:CS198 CS192:CS195 CS176:CS190 CS28 J164:J198 J30:J32 CS32:CS33 CS40 CS20:CS23 CS42:CS43 J20:J25 J40:J43 J28 CS6:CS13 CS15 J6:J15">
    <cfRule type="expression" dxfId="67" priority="47" stopIfTrue="1">
      <formula>AND(E6-F6&lt;5,G6&lt;200)</formula>
    </cfRule>
  </conditionalFormatting>
  <conditionalFormatting sqref="O30:O32 O20:O25 O40:O43 O28 O6:O15">
    <cfRule type="expression" dxfId="66" priority="48" stopIfTrue="1">
      <formula>IF(CN6="-",IF(E6="-",CU6,E6-F6&lt;5),IF(E6="-",CN6-CO6&lt;5,CN6-CO6+E6-F6&lt;5))</formula>
    </cfRule>
  </conditionalFormatting>
  <conditionalFormatting sqref="K39">
    <cfRule type="expression" dxfId="65" priority="38" stopIfTrue="1">
      <formula>E39-F39&lt;5</formula>
    </cfRule>
  </conditionalFormatting>
  <conditionalFormatting sqref="P39">
    <cfRule type="expression" dxfId="64" priority="39" stopIfTrue="1">
      <formula>IF(CN39="-",IF(E39="-",CU39,E39-F39&lt;5),IF(E39="-",CN39-CO39&lt;5,CN39-CO39+E39-F39&lt;5))</formula>
    </cfRule>
  </conditionalFormatting>
  <conditionalFormatting sqref="J39 CS39">
    <cfRule type="expression" dxfId="63" priority="40" stopIfTrue="1">
      <formula>AND(E39-F39&lt;5,G39&lt;200)</formula>
    </cfRule>
  </conditionalFormatting>
  <conditionalFormatting sqref="O39">
    <cfRule type="expression" dxfId="62" priority="41" stopIfTrue="1">
      <formula>IF(CN39="-",IF(E39="-",CU39,E39-F39&lt;5),IF(E39="-",CN39-CO39&lt;5,CN39-CO39+E39-F39&lt;5))</formula>
    </cfRule>
  </conditionalFormatting>
  <conditionalFormatting sqref="K33">
    <cfRule type="expression" dxfId="61" priority="34" stopIfTrue="1">
      <formula>E33-F33&lt;5</formula>
    </cfRule>
  </conditionalFormatting>
  <conditionalFormatting sqref="P33">
    <cfRule type="expression" dxfId="60" priority="35" stopIfTrue="1">
      <formula>IF(CN33="-",IF(E33="-",CU33,E33-F33&lt;5),IF(E33="-",CN33-CO33&lt;5,CN33-CO33+E33-F33&lt;5))</formula>
    </cfRule>
  </conditionalFormatting>
  <conditionalFormatting sqref="J33">
    <cfRule type="expression" dxfId="59" priority="36" stopIfTrue="1">
      <formula>AND(E33-F33&lt;5,G33&lt;200)</formula>
    </cfRule>
  </conditionalFormatting>
  <conditionalFormatting sqref="O33">
    <cfRule type="expression" dxfId="58" priority="37" stopIfTrue="1">
      <formula>IF(CN33="-",IF(E33="-",CU33,E33-F33&lt;5),IF(E33="-",CN33-CO33&lt;5,CN33-CO33+E33-F33&lt;5))</formula>
    </cfRule>
  </conditionalFormatting>
  <conditionalFormatting sqref="K26">
    <cfRule type="expression" dxfId="57" priority="30" stopIfTrue="1">
      <formula>E26-F26&lt;5</formula>
    </cfRule>
  </conditionalFormatting>
  <conditionalFormatting sqref="P26">
    <cfRule type="expression" dxfId="56" priority="31" stopIfTrue="1">
      <formula>IF(CN26="-",IF(E26="-",CU26,E26-F26&lt;5),IF(E26="-",CN26-CO26&lt;5,CN26-CO26+E26-F26&lt;5))</formula>
    </cfRule>
  </conditionalFormatting>
  <conditionalFormatting sqref="J26">
    <cfRule type="expression" dxfId="55" priority="32" stopIfTrue="1">
      <formula>AND(E26-F26&lt;5,G26&lt;200)</formula>
    </cfRule>
  </conditionalFormatting>
  <conditionalFormatting sqref="O26">
    <cfRule type="expression" dxfId="54" priority="33" stopIfTrue="1">
      <formula>IF(CN26="-",IF(E26="-",CU26,E26-F26&lt;5),IF(E26="-",CN26-CO26&lt;5,CN26-CO26+E26-F26&lt;5))</formula>
    </cfRule>
  </conditionalFormatting>
  <conditionalFormatting sqref="K29">
    <cfRule type="expression" dxfId="53" priority="26" stopIfTrue="1">
      <formula>E29-F29&lt;5</formula>
    </cfRule>
  </conditionalFormatting>
  <conditionalFormatting sqref="P29">
    <cfRule type="expression" dxfId="52" priority="27" stopIfTrue="1">
      <formula>IF(CN29="-",IF(E29="-",CU29,E29-F29&lt;5),IF(E29="-",CN29-CO29&lt;5,CN29-CO29+E29-F29&lt;5))</formula>
    </cfRule>
  </conditionalFormatting>
  <conditionalFormatting sqref="J29">
    <cfRule type="expression" dxfId="51" priority="28" stopIfTrue="1">
      <formula>AND(E29-F29&lt;5,G29&lt;200)</formula>
    </cfRule>
  </conditionalFormatting>
  <conditionalFormatting sqref="O29">
    <cfRule type="expression" dxfId="50" priority="29" stopIfTrue="1">
      <formula>IF(CN29="-",IF(E29="-",CU29,E29-F29&lt;5),IF(E29="-",CN29-CO29&lt;5,CN29-CO29+E29-F29&lt;5))</formula>
    </cfRule>
  </conditionalFormatting>
  <conditionalFormatting sqref="CS34:CS38">
    <cfRule type="expression" dxfId="49" priority="25" stopIfTrue="1">
      <formula>AND(CN34-CO34&lt;5,CP34&lt;200)</formula>
    </cfRule>
  </conditionalFormatting>
  <conditionalFormatting sqref="K34">
    <cfRule type="expression" dxfId="48" priority="21" stopIfTrue="1">
      <formula>E34-F34&lt;5</formula>
    </cfRule>
  </conditionalFormatting>
  <conditionalFormatting sqref="P34">
    <cfRule type="expression" dxfId="47" priority="22" stopIfTrue="1">
      <formula>IF(CN34="-",IF(E34="-",CU34,E34-F34&lt;5),IF(E34="-",CN34-CO34&lt;5,CN34-CO34+E34-F34&lt;5))</formula>
    </cfRule>
  </conditionalFormatting>
  <conditionalFormatting sqref="J34">
    <cfRule type="expression" dxfId="46" priority="23" stopIfTrue="1">
      <formula>AND(E34-F34&lt;5,G34&lt;200)</formula>
    </cfRule>
  </conditionalFormatting>
  <conditionalFormatting sqref="O34">
    <cfRule type="expression" dxfId="45" priority="24" stopIfTrue="1">
      <formula>IF(CN34="-",IF(E34="-",CU34,E34-F34&lt;5),IF(E34="-",CN34-CO34&lt;5,CN34-CO34+E34-F34&lt;5))</formula>
    </cfRule>
  </conditionalFormatting>
  <conditionalFormatting sqref="K35">
    <cfRule type="expression" dxfId="44" priority="17" stopIfTrue="1">
      <formula>E35-F35&lt;5</formula>
    </cfRule>
  </conditionalFormatting>
  <conditionalFormatting sqref="P35">
    <cfRule type="expression" dxfId="43" priority="18" stopIfTrue="1">
      <formula>IF(CN35="-",IF(E35="-",CU35,E35-F35&lt;5),IF(E35="-",CN35-CO35&lt;5,CN35-CO35+E35-F35&lt;5))</formula>
    </cfRule>
  </conditionalFormatting>
  <conditionalFormatting sqref="J35">
    <cfRule type="expression" dxfId="42" priority="19" stopIfTrue="1">
      <formula>AND(E35-F35&lt;5,G35&lt;200)</formula>
    </cfRule>
  </conditionalFormatting>
  <conditionalFormatting sqref="O35">
    <cfRule type="expression" dxfId="41" priority="20" stopIfTrue="1">
      <formula>IF(CN35="-",IF(E35="-",CU35,E35-F35&lt;5),IF(E35="-",CN35-CO35&lt;5,CN35-CO35+E35-F35&lt;5))</formula>
    </cfRule>
  </conditionalFormatting>
  <conditionalFormatting sqref="K36">
    <cfRule type="expression" dxfId="40" priority="13" stopIfTrue="1">
      <formula>E36-F36&lt;5</formula>
    </cfRule>
  </conditionalFormatting>
  <conditionalFormatting sqref="P36">
    <cfRule type="expression" dxfId="39" priority="14" stopIfTrue="1">
      <formula>IF(CN36="-",IF(E36="-",CU36,E36-F36&lt;5),IF(E36="-",CN36-CO36&lt;5,CN36-CO36+E36-F36&lt;5))</formula>
    </cfRule>
  </conditionalFormatting>
  <conditionalFormatting sqref="J36">
    <cfRule type="expression" dxfId="38" priority="15" stopIfTrue="1">
      <formula>AND(E36-F36&lt;5,G36&lt;200)</formula>
    </cfRule>
  </conditionalFormatting>
  <conditionalFormatting sqref="O36">
    <cfRule type="expression" dxfId="37" priority="16" stopIfTrue="1">
      <formula>IF(CN36="-",IF(E36="-",CU36,E36-F36&lt;5),IF(E36="-",CN36-CO36&lt;5,CN36-CO36+E36-F36&lt;5))</formula>
    </cfRule>
  </conditionalFormatting>
  <conditionalFormatting sqref="K37">
    <cfRule type="expression" dxfId="36" priority="9" stopIfTrue="1">
      <formula>E37-F37&lt;5</formula>
    </cfRule>
  </conditionalFormatting>
  <conditionalFormatting sqref="P37">
    <cfRule type="expression" dxfId="35" priority="10" stopIfTrue="1">
      <formula>IF(CN37="-",IF(E37="-",CU37,E37-F37&lt;5),IF(E37="-",CN37-CO37&lt;5,CN37-CO37+E37-F37&lt;5))</formula>
    </cfRule>
  </conditionalFormatting>
  <conditionalFormatting sqref="J37">
    <cfRule type="expression" dxfId="34" priority="11" stopIfTrue="1">
      <formula>AND(E37-F37&lt;5,G37&lt;200)</formula>
    </cfRule>
  </conditionalFormatting>
  <conditionalFormatting sqref="O37">
    <cfRule type="expression" dxfId="33" priority="12" stopIfTrue="1">
      <formula>IF(CN37="-",IF(E37="-",CU37,E37-F37&lt;5),IF(E37="-",CN37-CO37&lt;5,CN37-CO37+E37-F37&lt;5))</formula>
    </cfRule>
  </conditionalFormatting>
  <conditionalFormatting sqref="K38">
    <cfRule type="expression" dxfId="32" priority="5" stopIfTrue="1">
      <formula>E38-F38&lt;5</formula>
    </cfRule>
  </conditionalFormatting>
  <conditionalFormatting sqref="P38">
    <cfRule type="expression" dxfId="31" priority="6" stopIfTrue="1">
      <formula>IF(CN38="-",IF(E38="-",CU38,E38-F38&lt;5),IF(E38="-",CN38-CO38&lt;5,CN38-CO38+E38-F38&lt;5))</formula>
    </cfRule>
  </conditionalFormatting>
  <conditionalFormatting sqref="J38">
    <cfRule type="expression" dxfId="30" priority="7" stopIfTrue="1">
      <formula>AND(E38-F38&lt;5,G38&lt;200)</formula>
    </cfRule>
  </conditionalFormatting>
  <conditionalFormatting sqref="O38">
    <cfRule type="expression" dxfId="29" priority="8" stopIfTrue="1">
      <formula>IF(CN38="-",IF(E38="-",CU38,E38-F38&lt;5),IF(E38="-",CN38-CO38&lt;5,CN38-CO38+E38-F38&lt;5))</formula>
    </cfRule>
  </conditionalFormatting>
  <conditionalFormatting sqref="K27">
    <cfRule type="expression" dxfId="28" priority="1" stopIfTrue="1">
      <formula>E27-F27&lt;5</formula>
    </cfRule>
  </conditionalFormatting>
  <conditionalFormatting sqref="P27">
    <cfRule type="expression" dxfId="27" priority="2" stopIfTrue="1">
      <formula>IF(CN27="-",IF(E27="-",CU27,E27-F27&lt;5),IF(E27="-",CN27-CO27&lt;5,CN27-CO27+E27-F27&lt;5))</formula>
    </cfRule>
  </conditionalFormatting>
  <conditionalFormatting sqref="J27">
    <cfRule type="expression" dxfId="26" priority="3" stopIfTrue="1">
      <formula>AND(E27-F27&lt;5,G27&lt;200)</formula>
    </cfRule>
  </conditionalFormatting>
  <conditionalFormatting sqref="O27">
    <cfRule type="expression" dxfId="25" priority="4" stopIfTrue="1">
      <formula>IF(CN27="-",IF(E27="-",CU27,E27-F27&lt;5),IF(E27="-",CN27-CO27&lt;5,CN27-CO27+E27-F27&lt;5))</formula>
    </cfRule>
  </conditionalFormatting>
  <pageMargins left="0.75" right="0.75" top="1" bottom="1" header="0.5" footer="0.5"/>
  <pageSetup paperSize="9" orientation="portrait" horizontalDpi="4294967293" verticalDpi="1200" r:id="rId1"/>
  <headerFooter alignWithMargins="0"/>
  <ignoredErrors>
    <ignoredError sqref="A174:EU65533 A172:EU173 FL172:IV173 EV174:FK65533 EV172:FK173 FL174:IV65533 A66:IV171 BW49:BX49 BY44:IV44 P44:Q44 BY2:IV2 BU2:BV2 BT1 BT3:BT4 BR2:BS2 BQ1 BQ3:BQ4 BO2:BP2 BN1 BN3:BN4 BL2:BM2 K47:O48 B44:J44 B52:O60 B50:O50 K44:O44 BW1:BX1 A2:L2 N2 O2:P2 M2 O5 Q2:W2 BK1 BK3:BK4 K45:O45 A49 B46:J46 P49:BV49 BY49:IV49 Q1:BJ1 Q3:BJ4 M1 O1:P1 N1 N3:N4 A1:L1 A3:L4 BL1:BM1 BL3:BM4 BO1:BP1 BO3:BP4 BR1:BS1 BR3:BS4 BU1:BV1 BU3:BV4 BY1:IV1 BY3:IV4 BY5:IV5 BU5:BV5 BR5:BS5 BO5:BP5 BL5:BM5 A5:L5 N5 Q5:BJ5 BK5 BN5 BQ5 BT5 A44 BY46:IV46 BY51:IV51 P46:BV46 P51:BV51 A46 A51 BW46:BX46 BW51:BX51 BW50:BX50 BW52:BX60 A50 A52:A60 P50:BV50 P52:BV60 BY50:IV50 BY52:IV60 BW45:BX45 BW47:BX48 A45 A47:A48 P45:BV45 P47:BV48 BY45:IV45 BY47:IV48 B45:J45 B47:J48 BX16:BX19 BY16:IV19 P3:P5 BX44 BW3:BX5 B16:AI19 BW16:BW19 A16:A19 K46:O46 M3:M5 B51:O51 A61:IV65 B49:O49 O3:O4 Y2:Z2 AB2:AC2 AE2:AF2 AH2:AI2 AK2:AL2 AN2:AO2 AQ2:AR2 AT2:AU2 AW2:AX2 AZ2:BA2 BC2:BD2 BF2:BG2 BI2:BJ2 BX2 AL16:AL19 AO16:BV19 AT44:AU44 AW44:AX44 AZ44:BA44 BC44:BD44 BF44:BG44 BI44:BJ44 BL44:BM44 BO44:BP44 BR44:BS44 BU44:BV44" evalError="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VU172"/>
  <sheetViews>
    <sheetView showRowColHeaders="0" zoomScaleNormal="100" workbookViewId="0">
      <pane xSplit="24" ySplit="4" topLeftCell="CZ5" activePane="bottomRight" state="frozen"/>
      <selection activeCell="E7" sqref="E7:G10"/>
      <selection pane="topRight" activeCell="E7" sqref="E7:G10"/>
      <selection pane="bottomLeft" activeCell="E7" sqref="E7:G10"/>
      <selection pane="bottomRight" activeCell="A104" sqref="A104"/>
    </sheetView>
  </sheetViews>
  <sheetFormatPr defaultRowHeight="12.6" customHeight="1" x14ac:dyDescent="0.2"/>
  <cols>
    <col min="1" max="1" width="1.85546875" style="44" customWidth="1"/>
    <col min="2" max="2" width="23.5703125" style="44" customWidth="1"/>
    <col min="3" max="3" width="5.28515625" style="44" customWidth="1"/>
    <col min="4" max="9" width="4.28515625" style="44" customWidth="1"/>
    <col min="10" max="10" width="5.28515625" style="44" customWidth="1"/>
    <col min="11" max="11" width="4.28515625" style="44" customWidth="1"/>
    <col min="12" max="12" width="5.42578125" style="44" bestFit="1" customWidth="1"/>
    <col min="13" max="13" width="1" style="44" customWidth="1"/>
    <col min="14" max="17" width="3.5703125" style="44" customWidth="1"/>
    <col min="18" max="18" width="1" style="44" customWidth="1"/>
    <col min="19" max="19" width="7" style="44" customWidth="1"/>
    <col min="20" max="20" width="1" style="44" customWidth="1"/>
    <col min="21" max="22" width="5.28515625" style="44" customWidth="1"/>
    <col min="23" max="23" width="5.7109375" style="44" customWidth="1"/>
    <col min="24" max="24" width="1" style="44" customWidth="1"/>
    <col min="25" max="28" width="3.140625" style="44" customWidth="1"/>
    <col min="29" max="29" width="0.42578125" style="44" customWidth="1"/>
    <col min="30" max="33" width="3.140625" style="44" customWidth="1"/>
    <col min="34" max="34" width="0.42578125" style="44" customWidth="1"/>
    <col min="35" max="38" width="3.140625" style="44" customWidth="1"/>
    <col min="39" max="39" width="0.42578125" style="44" customWidth="1"/>
    <col min="40" max="43" width="3.140625" style="44" customWidth="1"/>
    <col min="44" max="44" width="0.42578125" style="44" customWidth="1"/>
    <col min="45" max="48" width="3.140625" style="44" customWidth="1"/>
    <col min="49" max="49" width="0.42578125" style="44" customWidth="1"/>
    <col min="50" max="53" width="3.140625" style="44" customWidth="1"/>
    <col min="54" max="54" width="0.42578125" style="44" customWidth="1"/>
    <col min="55" max="58" width="3.140625" style="44" customWidth="1"/>
    <col min="59" max="59" width="0.42578125" style="44" customWidth="1"/>
    <col min="60" max="63" width="3.140625" style="44" customWidth="1"/>
    <col min="64" max="64" width="0.42578125" style="44" customWidth="1"/>
    <col min="65" max="68" width="3.140625" style="44" customWidth="1"/>
    <col min="69" max="69" width="0.42578125" style="44" customWidth="1"/>
    <col min="70" max="73" width="3.140625" style="44" customWidth="1"/>
    <col min="74" max="74" width="0.42578125" style="44" customWidth="1"/>
    <col min="75" max="78" width="3.140625" style="44" customWidth="1"/>
    <col min="79" max="79" width="0.42578125" style="44" customWidth="1"/>
    <col min="80" max="83" width="3.140625" style="44" customWidth="1"/>
    <col min="84" max="84" width="0.42578125" style="44" customWidth="1"/>
    <col min="85" max="88" width="3.140625" style="44" customWidth="1"/>
    <col min="89" max="89" width="0.42578125" style="44" customWidth="1"/>
    <col min="90" max="93" width="3.140625" style="44" customWidth="1"/>
    <col min="94" max="94" width="0.42578125" style="44" customWidth="1"/>
    <col min="95" max="98" width="3.140625" style="44" customWidth="1"/>
    <col min="99" max="99" width="0.42578125" style="44" customWidth="1"/>
    <col min="100" max="103" width="3.140625" style="44" customWidth="1"/>
    <col min="104" max="104" width="0.42578125" style="44" customWidth="1"/>
    <col min="105" max="108" width="3.140625" style="44" customWidth="1"/>
    <col min="109" max="109" width="0.42578125" style="44" customWidth="1"/>
    <col min="110" max="113" width="3.140625" style="44" customWidth="1"/>
    <col min="114" max="114" width="0.42578125" style="44" customWidth="1"/>
    <col min="115" max="118" width="3.140625" style="44" customWidth="1"/>
    <col min="119" max="119" width="0.42578125" style="44" customWidth="1"/>
    <col min="120" max="123" width="3.140625" style="44" customWidth="1"/>
    <col min="124" max="124" width="0.42578125" style="44" customWidth="1"/>
    <col min="125" max="128" width="3.140625" style="44" customWidth="1"/>
    <col min="129" max="129" width="0.42578125" style="44" customWidth="1"/>
    <col min="130" max="133" width="3.140625" style="44" customWidth="1"/>
    <col min="134" max="134" width="0.42578125" style="44" customWidth="1"/>
    <col min="135" max="138" width="3.140625" style="44" customWidth="1"/>
    <col min="139" max="139" width="0.42578125" style="44" customWidth="1"/>
    <col min="140" max="143" width="3.140625" style="44" customWidth="1"/>
    <col min="144" max="144" width="0.42578125" style="44" customWidth="1"/>
    <col min="145" max="148" width="3.140625" style="44" customWidth="1"/>
    <col min="149" max="149" width="0.42578125" style="44" customWidth="1"/>
    <col min="150" max="153" width="3.140625" style="44" customWidth="1"/>
    <col min="154" max="154" width="3.5703125" style="44" customWidth="1"/>
    <col min="155" max="158" width="4.28515625" style="44" customWidth="1"/>
    <col min="159" max="159" width="5.28515625" style="44" customWidth="1"/>
    <col min="160" max="160" width="4.28515625" style="44" customWidth="1"/>
    <col min="161" max="161" width="5.28515625" style="44" customWidth="1"/>
    <col min="162" max="164" width="4.28515625" style="44" customWidth="1"/>
    <col min="165" max="165" width="5.28515625" style="44" customWidth="1"/>
    <col min="166" max="166" width="1" style="44" customWidth="1"/>
    <col min="167" max="167" width="6.42578125" style="44" customWidth="1"/>
    <col min="168" max="168" width="9.140625" style="44"/>
    <col min="169" max="169" width="4.28515625" style="44" customWidth="1"/>
    <col min="170" max="170" width="5.28515625" style="44" customWidth="1"/>
    <col min="171" max="171" width="4.28515625" style="44" customWidth="1"/>
    <col min="172" max="172" width="5.28515625" style="44" customWidth="1"/>
    <col min="173" max="175" width="4.28515625" style="44" customWidth="1"/>
    <col min="176" max="176" width="5.28515625" style="44" customWidth="1"/>
    <col min="177" max="219" width="9.140625" style="44"/>
    <col min="220" max="220" width="9.140625" style="44" customWidth="1"/>
    <col min="221" max="1269" width="9.140625" style="44"/>
    <col min="1270" max="16384" width="9.140625" style="53"/>
  </cols>
  <sheetData>
    <row r="1" spans="1:1269" ht="13.5" customHeight="1" x14ac:dyDescent="0.2">
      <c r="A1" s="112"/>
      <c r="S1" s="47"/>
      <c r="V1" s="47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</row>
    <row r="2" spans="1:1269" ht="13.5" customHeight="1" x14ac:dyDescent="0.2">
      <c r="A2" s="114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54" t="s">
        <v>22</v>
      </c>
      <c r="T2" s="115"/>
      <c r="U2" s="306" t="s">
        <v>199</v>
      </c>
      <c r="V2" s="304"/>
      <c r="W2" s="445" t="s">
        <v>200</v>
      </c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6"/>
      <c r="AJ2" s="116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3"/>
      <c r="BK2" s="113"/>
      <c r="BL2" s="113"/>
      <c r="BM2" s="113"/>
      <c r="BN2" s="113"/>
      <c r="BO2" s="113"/>
      <c r="BP2" s="113"/>
      <c r="BQ2" s="113"/>
      <c r="BR2" s="113"/>
      <c r="BS2" s="113"/>
      <c r="BT2" s="113"/>
      <c r="BU2" s="113"/>
      <c r="BV2" s="113"/>
      <c r="BW2" s="113"/>
      <c r="BX2" s="113"/>
      <c r="BY2" s="113"/>
      <c r="BZ2" s="113"/>
      <c r="CA2" s="113"/>
      <c r="CB2" s="113"/>
      <c r="CC2" s="113"/>
      <c r="CD2" s="113"/>
      <c r="CE2" s="113"/>
      <c r="CF2" s="113"/>
      <c r="CG2" s="113"/>
      <c r="CH2" s="113"/>
      <c r="CI2" s="113"/>
      <c r="CJ2" s="113"/>
      <c r="CK2" s="113"/>
      <c r="CL2" s="113"/>
      <c r="CM2" s="113"/>
      <c r="CN2" s="113"/>
      <c r="CO2" s="113"/>
      <c r="CP2" s="113"/>
      <c r="CQ2" s="113"/>
      <c r="CR2" s="113"/>
      <c r="CS2" s="113"/>
      <c r="CT2" s="113"/>
      <c r="CU2" s="113"/>
      <c r="CV2" s="113"/>
      <c r="CW2" s="113"/>
      <c r="CX2" s="113"/>
      <c r="CY2" s="113"/>
    </row>
    <row r="3" spans="1:1269" s="332" customFormat="1" ht="13.5" customHeight="1" x14ac:dyDescent="0.2">
      <c r="A3" s="115"/>
      <c r="B3" s="102"/>
      <c r="C3" s="102"/>
      <c r="D3" s="102"/>
      <c r="E3" s="102"/>
      <c r="F3" s="101"/>
      <c r="G3" s="101"/>
      <c r="H3" s="101"/>
      <c r="I3" s="101"/>
      <c r="J3" s="59" t="s">
        <v>65</v>
      </c>
      <c r="K3" s="59" t="s">
        <v>66</v>
      </c>
      <c r="L3" s="59" t="s">
        <v>67</v>
      </c>
      <c r="M3" s="101"/>
      <c r="N3" s="117" t="s">
        <v>68</v>
      </c>
      <c r="O3" s="118"/>
      <c r="P3" s="118"/>
      <c r="Q3" s="119"/>
      <c r="R3" s="91" t="s">
        <v>24</v>
      </c>
      <c r="S3" s="302" t="s">
        <v>33</v>
      </c>
      <c r="T3" s="101"/>
      <c r="U3" s="307" t="s">
        <v>201</v>
      </c>
      <c r="V3" s="305"/>
      <c r="W3" s="446"/>
      <c r="X3" s="102"/>
      <c r="Y3" s="120" t="str">
        <f>Fixtures!C3</f>
        <v>Highgate</v>
      </c>
      <c r="Z3" s="121"/>
      <c r="AA3" s="121"/>
      <c r="AB3" s="122"/>
      <c r="AC3" s="102" t="s">
        <v>24</v>
      </c>
      <c r="AD3" s="120" t="str">
        <f>Fixtures!C4</f>
        <v>Harrow St. Mary's</v>
      </c>
      <c r="AE3" s="121"/>
      <c r="AF3" s="121"/>
      <c r="AG3" s="122"/>
      <c r="AH3" s="102" t="s">
        <v>24</v>
      </c>
      <c r="AI3" s="120" t="str">
        <f>Fixtures!C5</f>
        <v>Bessborough</v>
      </c>
      <c r="AJ3" s="121"/>
      <c r="AK3" s="121"/>
      <c r="AL3" s="122"/>
      <c r="AM3" s="91"/>
      <c r="AN3" s="120" t="str">
        <f>Fixtures!C6</f>
        <v>Northwood</v>
      </c>
      <c r="AO3" s="121"/>
      <c r="AP3" s="121"/>
      <c r="AQ3" s="122"/>
      <c r="AR3" s="123"/>
      <c r="AS3" s="120" t="str">
        <f>Fixtures!C7</f>
        <v>Kew</v>
      </c>
      <c r="AT3" s="121"/>
      <c r="AU3" s="121"/>
      <c r="AV3" s="122"/>
      <c r="AW3" s="81" t="s">
        <v>24</v>
      </c>
      <c r="AX3" s="120" t="str">
        <f>Fixtures!C8</f>
        <v>Wembley</v>
      </c>
      <c r="AY3" s="121"/>
      <c r="AZ3" s="121"/>
      <c r="BA3" s="122"/>
      <c r="BB3" s="81" t="s">
        <v>24</v>
      </c>
      <c r="BC3" s="120" t="str">
        <f>Fixtures!C9</f>
        <v>Ealing Three Bridges</v>
      </c>
      <c r="BD3" s="121"/>
      <c r="BE3" s="121"/>
      <c r="BF3" s="122"/>
      <c r="BG3" s="80"/>
      <c r="BH3" s="120" t="str">
        <f>Fixtures!C10</f>
        <v>Barnes</v>
      </c>
      <c r="BI3" s="121"/>
      <c r="BJ3" s="121"/>
      <c r="BK3" s="122"/>
      <c r="BL3" s="80" t="s">
        <v>24</v>
      </c>
      <c r="BM3" s="120" t="str">
        <f>Fixtures!C11</f>
        <v>Shepherds Bush</v>
      </c>
      <c r="BN3" s="121"/>
      <c r="BO3" s="121"/>
      <c r="BP3" s="122"/>
      <c r="BQ3" s="115"/>
      <c r="BR3" s="120" t="str">
        <f>Fixtures!C12</f>
        <v>Shepperton</v>
      </c>
      <c r="BS3" s="121"/>
      <c r="BT3" s="121"/>
      <c r="BU3" s="122"/>
      <c r="BV3" s="124"/>
      <c r="BW3" s="120" t="str">
        <f>Fixtures!C13</f>
        <v>Royal Household</v>
      </c>
      <c r="BX3" s="121"/>
      <c r="BY3" s="121"/>
      <c r="BZ3" s="122"/>
      <c r="CA3" s="80"/>
      <c r="CB3" s="120" t="str">
        <f>Fixtures!C14</f>
        <v>British Airways</v>
      </c>
      <c r="CC3" s="121"/>
      <c r="CD3" s="121"/>
      <c r="CE3" s="122"/>
      <c r="CF3" s="80"/>
      <c r="CG3" s="120" t="str">
        <f>Fixtures!C15</f>
        <v>Crouch End</v>
      </c>
      <c r="CH3" s="121"/>
      <c r="CI3" s="121"/>
      <c r="CJ3" s="122"/>
      <c r="CK3" s="87"/>
      <c r="CL3" s="120" t="str">
        <f>Fixtures!C16</f>
        <v>Teddington</v>
      </c>
      <c r="CM3" s="121"/>
      <c r="CN3" s="121"/>
      <c r="CO3" s="122"/>
      <c r="CP3" s="115"/>
      <c r="CQ3" s="120" t="str">
        <f>Fixtures!C17</f>
        <v>Old Actonians</v>
      </c>
      <c r="CR3" s="121"/>
      <c r="CS3" s="121"/>
      <c r="CT3" s="122"/>
      <c r="CU3" s="91"/>
      <c r="CV3" s="120" t="str">
        <f>Fixtures!C18</f>
        <v>Hampstead</v>
      </c>
      <c r="CW3" s="121"/>
      <c r="CX3" s="121"/>
      <c r="CY3" s="122"/>
      <c r="CZ3" s="87" t="s">
        <v>24</v>
      </c>
      <c r="DA3" s="120" t="str">
        <f>Fixtures!C19</f>
        <v>Edmonton</v>
      </c>
      <c r="DB3" s="121"/>
      <c r="DC3" s="121"/>
      <c r="DD3" s="122"/>
      <c r="DE3" s="87" t="s">
        <v>24</v>
      </c>
      <c r="DF3" s="120" t="str">
        <f>Fixtures!C20</f>
        <v>Post Modernists  (ISIS Trophy)</v>
      </c>
      <c r="DG3" s="121"/>
      <c r="DH3" s="121"/>
      <c r="DI3" s="122"/>
      <c r="DJ3" s="87" t="s">
        <v>24</v>
      </c>
      <c r="DK3" s="120" t="str">
        <f>Fixtures!C21</f>
        <v>Nevill Holt (ISIS Trophy)</v>
      </c>
      <c r="DL3" s="121"/>
      <c r="DM3" s="121"/>
      <c r="DN3" s="122"/>
      <c r="DO3" s="87" t="s">
        <v>24</v>
      </c>
      <c r="DP3" s="120" t="str">
        <f>Fixtures!C22</f>
        <v>Wembley</v>
      </c>
      <c r="DQ3" s="121"/>
      <c r="DR3" s="121"/>
      <c r="DS3" s="122"/>
      <c r="DT3" s="87" t="s">
        <v>24</v>
      </c>
      <c r="DU3" s="280"/>
      <c r="DV3" s="91"/>
      <c r="DW3" s="91"/>
      <c r="DX3" s="91"/>
      <c r="DY3" s="125"/>
      <c r="DZ3" s="280"/>
      <c r="EA3" s="91"/>
      <c r="EB3" s="91"/>
      <c r="EC3" s="91"/>
      <c r="ED3" s="125" t="s">
        <v>24</v>
      </c>
      <c r="EE3" s="126" t="s">
        <v>24</v>
      </c>
      <c r="EF3" s="125"/>
      <c r="EG3" s="125"/>
      <c r="EH3" s="125"/>
      <c r="EI3" s="125"/>
      <c r="EJ3" s="126"/>
      <c r="EK3" s="125"/>
      <c r="EL3" s="125"/>
      <c r="EM3" s="125"/>
      <c r="EN3" s="125"/>
      <c r="EO3" s="126"/>
      <c r="EP3" s="125"/>
      <c r="EQ3" s="125"/>
      <c r="ER3" s="125"/>
      <c r="ES3" s="125"/>
      <c r="ET3" s="126"/>
      <c r="EU3" s="125"/>
      <c r="EV3" s="125"/>
      <c r="EW3" s="125"/>
      <c r="EX3" s="115"/>
      <c r="EY3" s="115"/>
      <c r="EZ3" s="115"/>
      <c r="FA3" s="115"/>
      <c r="FB3" s="452" t="s">
        <v>155</v>
      </c>
      <c r="FC3" s="453"/>
      <c r="FD3" s="453"/>
      <c r="FE3" s="453"/>
      <c r="FF3" s="453"/>
      <c r="FG3" s="453"/>
      <c r="FH3" s="453"/>
      <c r="FI3" s="454"/>
      <c r="FJ3" s="115" t="s">
        <v>24</v>
      </c>
      <c r="FK3" s="55" t="s">
        <v>25</v>
      </c>
      <c r="FL3" s="115"/>
      <c r="FM3" s="264"/>
      <c r="FN3" s="264"/>
      <c r="FO3" s="264"/>
      <c r="FP3" s="264"/>
      <c r="FQ3" s="264"/>
      <c r="FR3" s="264"/>
      <c r="FS3" s="264"/>
      <c r="FT3" s="264"/>
      <c r="FU3" s="44"/>
      <c r="FV3" s="44"/>
      <c r="FW3" s="44"/>
      <c r="FX3" s="44"/>
      <c r="FY3" s="44"/>
      <c r="FZ3" s="44"/>
      <c r="GA3" s="44"/>
      <c r="GB3" s="44"/>
      <c r="GC3" s="44"/>
      <c r="GD3" s="44"/>
      <c r="GE3" s="115"/>
      <c r="GF3" s="115"/>
      <c r="GG3" s="115"/>
      <c r="GH3" s="115"/>
      <c r="GI3" s="115"/>
      <c r="GJ3" s="115"/>
      <c r="GK3" s="115"/>
      <c r="GL3" s="115"/>
      <c r="GM3" s="115"/>
      <c r="GN3" s="115"/>
      <c r="GO3" s="115"/>
      <c r="GP3" s="115"/>
      <c r="GQ3" s="115"/>
      <c r="GR3" s="115"/>
      <c r="GS3" s="115"/>
      <c r="GT3" s="115"/>
      <c r="GU3" s="115"/>
      <c r="GV3" s="115"/>
      <c r="GW3" s="115"/>
      <c r="GX3" s="115"/>
      <c r="GY3" s="115"/>
      <c r="GZ3" s="115"/>
      <c r="HA3" s="115"/>
      <c r="HB3" s="115"/>
      <c r="HC3" s="115"/>
      <c r="HD3" s="115"/>
      <c r="HE3" s="115"/>
      <c r="HF3" s="115"/>
      <c r="HG3" s="115"/>
      <c r="HH3" s="115"/>
      <c r="HI3" s="115"/>
      <c r="HJ3" s="115"/>
      <c r="HK3" s="115"/>
      <c r="HL3" s="115"/>
      <c r="HM3" s="115"/>
      <c r="HN3" s="115"/>
      <c r="HO3" s="115"/>
      <c r="HP3" s="115"/>
      <c r="HQ3" s="115"/>
      <c r="HR3" s="115"/>
      <c r="HS3" s="115"/>
      <c r="HT3" s="115"/>
      <c r="HU3" s="115"/>
      <c r="HV3" s="115"/>
      <c r="HW3" s="115"/>
      <c r="HX3" s="115"/>
      <c r="HY3" s="115"/>
      <c r="HZ3" s="115"/>
      <c r="IA3" s="115"/>
      <c r="IB3" s="115"/>
      <c r="IC3" s="115"/>
      <c r="ID3" s="115"/>
      <c r="IE3" s="115"/>
      <c r="IF3" s="115"/>
      <c r="IG3" s="115"/>
      <c r="IH3" s="115"/>
      <c r="II3" s="115"/>
      <c r="IJ3" s="115"/>
      <c r="IK3" s="115"/>
      <c r="IL3" s="115"/>
      <c r="IM3" s="115"/>
      <c r="IN3" s="115"/>
      <c r="IO3" s="115"/>
      <c r="IP3" s="115"/>
      <c r="IQ3" s="115"/>
      <c r="IR3" s="115"/>
      <c r="IS3" s="115"/>
      <c r="IT3" s="115"/>
      <c r="IU3" s="115"/>
      <c r="IV3" s="115"/>
      <c r="IW3" s="115"/>
      <c r="IX3" s="115"/>
      <c r="IY3" s="115"/>
      <c r="IZ3" s="115"/>
      <c r="JA3" s="115"/>
      <c r="JB3" s="115"/>
      <c r="JC3" s="115"/>
      <c r="JD3" s="115"/>
      <c r="JE3" s="115"/>
      <c r="JF3" s="115"/>
      <c r="JG3" s="115"/>
      <c r="JH3" s="115"/>
      <c r="JI3" s="115"/>
      <c r="JJ3" s="115"/>
      <c r="JK3" s="115"/>
      <c r="JL3" s="115"/>
      <c r="JM3" s="115"/>
      <c r="JN3" s="115"/>
      <c r="JO3" s="115"/>
      <c r="JP3" s="115"/>
      <c r="JQ3" s="115"/>
      <c r="JR3" s="115"/>
      <c r="JS3" s="115"/>
      <c r="JT3" s="115"/>
      <c r="JU3" s="115"/>
      <c r="JV3" s="115"/>
      <c r="JW3" s="115"/>
      <c r="JX3" s="115"/>
      <c r="JY3" s="115"/>
      <c r="JZ3" s="115"/>
      <c r="KA3" s="115"/>
      <c r="KB3" s="115"/>
      <c r="KC3" s="115"/>
      <c r="KD3" s="115"/>
      <c r="KE3" s="115"/>
      <c r="KF3" s="115"/>
      <c r="KG3" s="115"/>
      <c r="KH3" s="115"/>
      <c r="KI3" s="115"/>
      <c r="KJ3" s="115"/>
      <c r="KK3" s="115"/>
      <c r="KL3" s="115"/>
      <c r="KM3" s="115"/>
      <c r="KN3" s="115"/>
      <c r="KO3" s="115"/>
      <c r="KP3" s="115"/>
      <c r="KQ3" s="115"/>
      <c r="KR3" s="115"/>
      <c r="KS3" s="115"/>
      <c r="KT3" s="115"/>
      <c r="KU3" s="115"/>
      <c r="KV3" s="115"/>
      <c r="KW3" s="115"/>
      <c r="KX3" s="115"/>
      <c r="KY3" s="115"/>
      <c r="KZ3" s="115"/>
      <c r="LA3" s="115"/>
      <c r="LB3" s="115"/>
      <c r="LC3" s="115"/>
      <c r="LD3" s="115"/>
      <c r="LE3" s="115"/>
      <c r="LF3" s="115"/>
      <c r="LG3" s="115"/>
      <c r="LH3" s="115"/>
      <c r="LI3" s="115"/>
      <c r="LJ3" s="115"/>
      <c r="LK3" s="115"/>
      <c r="LL3" s="115"/>
      <c r="LM3" s="115"/>
      <c r="LN3" s="115"/>
      <c r="LO3" s="115"/>
      <c r="LP3" s="115"/>
      <c r="LQ3" s="115"/>
      <c r="LR3" s="115"/>
      <c r="LS3" s="115"/>
      <c r="LT3" s="115"/>
      <c r="LU3" s="115"/>
      <c r="LV3" s="115"/>
      <c r="LW3" s="115"/>
      <c r="LX3" s="115"/>
      <c r="LY3" s="115"/>
      <c r="LZ3" s="115"/>
      <c r="MA3" s="115"/>
      <c r="MB3" s="115"/>
      <c r="MC3" s="115"/>
      <c r="MD3" s="115"/>
      <c r="ME3" s="115"/>
      <c r="MF3" s="115"/>
      <c r="MG3" s="115"/>
      <c r="MH3" s="115"/>
      <c r="MI3" s="115"/>
      <c r="MJ3" s="115"/>
      <c r="MK3" s="115"/>
      <c r="ML3" s="115"/>
      <c r="MM3" s="115"/>
      <c r="MN3" s="115"/>
      <c r="MO3" s="115"/>
      <c r="MP3" s="115"/>
      <c r="MQ3" s="115"/>
      <c r="MR3" s="115"/>
      <c r="MS3" s="115"/>
      <c r="MT3" s="115"/>
      <c r="MU3" s="115"/>
      <c r="MV3" s="115"/>
      <c r="MW3" s="115"/>
      <c r="MX3" s="115"/>
      <c r="MY3" s="115"/>
      <c r="MZ3" s="115"/>
      <c r="NA3" s="115"/>
      <c r="NB3" s="115"/>
      <c r="NC3" s="115"/>
      <c r="ND3" s="115"/>
      <c r="NE3" s="115"/>
      <c r="NF3" s="115"/>
      <c r="NG3" s="115"/>
      <c r="NH3" s="115"/>
      <c r="NI3" s="115"/>
      <c r="NJ3" s="115"/>
      <c r="NK3" s="115"/>
      <c r="NL3" s="115"/>
      <c r="NM3" s="115"/>
      <c r="NN3" s="115"/>
      <c r="NO3" s="115"/>
      <c r="NP3" s="115"/>
      <c r="NQ3" s="115"/>
      <c r="NR3" s="115"/>
      <c r="NS3" s="115"/>
      <c r="NT3" s="115"/>
      <c r="NU3" s="115"/>
      <c r="NV3" s="115"/>
      <c r="NW3" s="115"/>
      <c r="NX3" s="115"/>
      <c r="NY3" s="115"/>
      <c r="NZ3" s="115"/>
      <c r="OA3" s="115"/>
      <c r="OB3" s="115"/>
      <c r="OC3" s="115"/>
      <c r="OD3" s="115"/>
      <c r="OE3" s="115"/>
      <c r="OF3" s="115"/>
      <c r="OG3" s="115"/>
      <c r="OH3" s="115"/>
      <c r="OI3" s="115"/>
      <c r="OJ3" s="115"/>
      <c r="OK3" s="115"/>
      <c r="OL3" s="115"/>
      <c r="OM3" s="115"/>
      <c r="ON3" s="115"/>
      <c r="OO3" s="115"/>
      <c r="OP3" s="115"/>
      <c r="OQ3" s="115"/>
      <c r="OR3" s="115"/>
      <c r="OS3" s="115"/>
      <c r="OT3" s="115"/>
      <c r="OU3" s="115"/>
      <c r="OV3" s="115"/>
      <c r="OW3" s="115"/>
      <c r="OX3" s="115"/>
      <c r="OY3" s="115"/>
      <c r="OZ3" s="115"/>
      <c r="PA3" s="115"/>
      <c r="PB3" s="115"/>
      <c r="PC3" s="115"/>
      <c r="PD3" s="115"/>
      <c r="PE3" s="115"/>
      <c r="PF3" s="115"/>
      <c r="PG3" s="115"/>
      <c r="PH3" s="115"/>
      <c r="PI3" s="115"/>
      <c r="PJ3" s="115"/>
      <c r="PK3" s="115"/>
      <c r="PL3" s="115"/>
      <c r="PM3" s="115"/>
      <c r="PN3" s="115"/>
      <c r="PO3" s="115"/>
      <c r="PP3" s="115"/>
      <c r="PQ3" s="115"/>
      <c r="PR3" s="115"/>
      <c r="PS3" s="115"/>
      <c r="PT3" s="115"/>
      <c r="PU3" s="115"/>
      <c r="PV3" s="115"/>
      <c r="PW3" s="115"/>
      <c r="PX3" s="115"/>
      <c r="PY3" s="115"/>
      <c r="PZ3" s="115"/>
      <c r="QA3" s="115"/>
      <c r="QB3" s="115"/>
      <c r="QC3" s="115"/>
      <c r="QD3" s="115"/>
      <c r="QE3" s="115"/>
      <c r="QF3" s="115"/>
      <c r="QG3" s="115"/>
      <c r="QH3" s="115"/>
      <c r="QI3" s="115"/>
      <c r="QJ3" s="115"/>
      <c r="QK3" s="115"/>
      <c r="QL3" s="115"/>
      <c r="QM3" s="115"/>
      <c r="QN3" s="115"/>
      <c r="QO3" s="115"/>
      <c r="QP3" s="115"/>
      <c r="QQ3" s="115"/>
      <c r="QR3" s="115"/>
      <c r="QS3" s="115"/>
      <c r="QT3" s="115"/>
      <c r="QU3" s="115"/>
      <c r="QV3" s="115"/>
      <c r="QW3" s="115"/>
      <c r="QX3" s="115"/>
      <c r="QY3" s="115"/>
      <c r="QZ3" s="115"/>
      <c r="RA3" s="115"/>
      <c r="RB3" s="115"/>
      <c r="RC3" s="115"/>
      <c r="RD3" s="115"/>
      <c r="RE3" s="115"/>
      <c r="RF3" s="115"/>
      <c r="RG3" s="115"/>
      <c r="RH3" s="115"/>
      <c r="RI3" s="115"/>
      <c r="RJ3" s="115"/>
      <c r="RK3" s="115"/>
      <c r="RL3" s="115"/>
      <c r="RM3" s="115"/>
      <c r="RN3" s="115"/>
      <c r="RO3" s="115"/>
      <c r="RP3" s="115"/>
      <c r="RQ3" s="115"/>
      <c r="RR3" s="115"/>
      <c r="RS3" s="115"/>
      <c r="RT3" s="115"/>
      <c r="RU3" s="115"/>
      <c r="RV3" s="115"/>
      <c r="RW3" s="115"/>
      <c r="RX3" s="115"/>
      <c r="RY3" s="115"/>
      <c r="RZ3" s="115"/>
      <c r="SA3" s="115"/>
      <c r="SB3" s="115"/>
      <c r="SC3" s="115"/>
      <c r="SD3" s="115"/>
      <c r="SE3" s="115"/>
      <c r="SF3" s="115"/>
      <c r="SG3" s="115"/>
      <c r="SH3" s="115"/>
      <c r="SI3" s="115"/>
      <c r="SJ3" s="115"/>
      <c r="SK3" s="115"/>
      <c r="SL3" s="115"/>
      <c r="SM3" s="115"/>
      <c r="SN3" s="115"/>
      <c r="SO3" s="115"/>
      <c r="SP3" s="115"/>
      <c r="SQ3" s="115"/>
      <c r="SR3" s="115"/>
      <c r="SS3" s="115"/>
      <c r="ST3" s="115"/>
      <c r="SU3" s="115"/>
      <c r="SV3" s="115"/>
      <c r="SW3" s="115"/>
      <c r="SX3" s="115"/>
      <c r="SY3" s="115"/>
      <c r="SZ3" s="115"/>
      <c r="TA3" s="115"/>
      <c r="TB3" s="115"/>
      <c r="TC3" s="115"/>
      <c r="TD3" s="115"/>
      <c r="TE3" s="115"/>
      <c r="TF3" s="115"/>
      <c r="TG3" s="115"/>
      <c r="TH3" s="115"/>
      <c r="TI3" s="115"/>
      <c r="TJ3" s="115"/>
      <c r="TK3" s="115"/>
      <c r="TL3" s="115"/>
      <c r="TM3" s="115"/>
      <c r="TN3" s="115"/>
      <c r="TO3" s="115"/>
      <c r="TP3" s="115"/>
      <c r="TQ3" s="115"/>
      <c r="TR3" s="115"/>
      <c r="TS3" s="115"/>
      <c r="TT3" s="115"/>
      <c r="TU3" s="115"/>
      <c r="TV3" s="115"/>
      <c r="TW3" s="115"/>
      <c r="TX3" s="115"/>
      <c r="TY3" s="115"/>
      <c r="TZ3" s="115"/>
      <c r="UA3" s="115"/>
      <c r="UB3" s="115"/>
      <c r="UC3" s="115"/>
      <c r="UD3" s="115"/>
      <c r="UE3" s="115"/>
      <c r="UF3" s="115"/>
      <c r="UG3" s="115"/>
      <c r="UH3" s="115"/>
      <c r="UI3" s="115"/>
      <c r="UJ3" s="115"/>
      <c r="UK3" s="115"/>
      <c r="UL3" s="115"/>
      <c r="UM3" s="115"/>
      <c r="UN3" s="115"/>
      <c r="UO3" s="115"/>
      <c r="UP3" s="115"/>
      <c r="UQ3" s="115"/>
      <c r="UR3" s="115"/>
      <c r="US3" s="115"/>
      <c r="UT3" s="115"/>
      <c r="UU3" s="115"/>
      <c r="UV3" s="115"/>
      <c r="UW3" s="115"/>
      <c r="UX3" s="115"/>
      <c r="UY3" s="115"/>
      <c r="UZ3" s="115"/>
      <c r="VA3" s="115"/>
      <c r="VB3" s="115"/>
      <c r="VC3" s="115"/>
      <c r="VD3" s="115"/>
      <c r="VE3" s="115"/>
      <c r="VF3" s="115"/>
      <c r="VG3" s="115"/>
      <c r="VH3" s="115"/>
      <c r="VI3" s="115"/>
      <c r="VJ3" s="115"/>
      <c r="VK3" s="115"/>
      <c r="VL3" s="115"/>
      <c r="VM3" s="115"/>
      <c r="VN3" s="115"/>
      <c r="VO3" s="115"/>
      <c r="VP3" s="115"/>
      <c r="VQ3" s="115"/>
      <c r="VR3" s="115"/>
      <c r="VS3" s="115"/>
      <c r="VT3" s="115"/>
      <c r="VU3" s="115"/>
      <c r="VV3" s="115"/>
      <c r="VW3" s="115"/>
      <c r="VX3" s="115"/>
      <c r="VY3" s="115"/>
      <c r="VZ3" s="115"/>
      <c r="WA3" s="115"/>
      <c r="WB3" s="115"/>
      <c r="WC3" s="115"/>
      <c r="WD3" s="115"/>
      <c r="WE3" s="115"/>
      <c r="WF3" s="115"/>
      <c r="WG3" s="115"/>
      <c r="WH3" s="115"/>
      <c r="WI3" s="115"/>
      <c r="WJ3" s="115"/>
      <c r="WK3" s="115"/>
      <c r="WL3" s="115"/>
      <c r="WM3" s="115"/>
      <c r="WN3" s="115"/>
      <c r="WO3" s="115"/>
      <c r="WP3" s="115"/>
      <c r="WQ3" s="115"/>
      <c r="WR3" s="115"/>
      <c r="WS3" s="115"/>
      <c r="WT3" s="115"/>
      <c r="WU3" s="115"/>
      <c r="WV3" s="115"/>
      <c r="WW3" s="115"/>
      <c r="WX3" s="115"/>
      <c r="WY3" s="115"/>
      <c r="WZ3" s="115"/>
      <c r="XA3" s="115"/>
      <c r="XB3" s="115"/>
      <c r="XC3" s="115"/>
      <c r="XD3" s="115"/>
      <c r="XE3" s="115"/>
      <c r="XF3" s="115"/>
      <c r="XG3" s="115"/>
      <c r="XH3" s="115"/>
      <c r="XI3" s="115"/>
      <c r="XJ3" s="115"/>
      <c r="XK3" s="115"/>
      <c r="XL3" s="115"/>
      <c r="XM3" s="115"/>
      <c r="XN3" s="115"/>
      <c r="XO3" s="115"/>
      <c r="XP3" s="115"/>
      <c r="XQ3" s="115"/>
      <c r="XR3" s="115"/>
      <c r="XS3" s="115"/>
      <c r="XT3" s="115"/>
      <c r="XU3" s="115"/>
      <c r="XV3" s="115"/>
      <c r="XW3" s="115"/>
      <c r="XX3" s="115"/>
      <c r="XY3" s="115"/>
      <c r="XZ3" s="115"/>
      <c r="YA3" s="115"/>
      <c r="YB3" s="115"/>
      <c r="YC3" s="115"/>
      <c r="YD3" s="115"/>
      <c r="YE3" s="115"/>
      <c r="YF3" s="115"/>
      <c r="YG3" s="115"/>
      <c r="YH3" s="115"/>
      <c r="YI3" s="115"/>
      <c r="YJ3" s="115"/>
      <c r="YK3" s="115"/>
      <c r="YL3" s="115"/>
      <c r="YM3" s="115"/>
      <c r="YN3" s="115"/>
      <c r="YO3" s="115"/>
      <c r="YP3" s="115"/>
      <c r="YQ3" s="115"/>
      <c r="YR3" s="115"/>
      <c r="YS3" s="115"/>
      <c r="YT3" s="115"/>
      <c r="YU3" s="115"/>
      <c r="YV3" s="115"/>
      <c r="YW3" s="115"/>
      <c r="YX3" s="115"/>
      <c r="YY3" s="115"/>
      <c r="YZ3" s="115"/>
      <c r="ZA3" s="115"/>
      <c r="ZB3" s="115"/>
      <c r="ZC3" s="115"/>
      <c r="ZD3" s="115"/>
      <c r="ZE3" s="115"/>
      <c r="ZF3" s="115"/>
      <c r="ZG3" s="115"/>
      <c r="ZH3" s="115"/>
      <c r="ZI3" s="115"/>
      <c r="ZJ3" s="115"/>
      <c r="ZK3" s="115"/>
      <c r="ZL3" s="115"/>
      <c r="ZM3" s="115"/>
      <c r="ZN3" s="115"/>
      <c r="ZO3" s="115"/>
      <c r="ZP3" s="115"/>
      <c r="ZQ3" s="115"/>
      <c r="ZR3" s="115"/>
      <c r="ZS3" s="115"/>
      <c r="ZT3" s="115"/>
      <c r="ZU3" s="115"/>
      <c r="ZV3" s="115"/>
      <c r="ZW3" s="115"/>
      <c r="ZX3" s="115"/>
      <c r="ZY3" s="115"/>
      <c r="ZZ3" s="115"/>
      <c r="AAA3" s="115"/>
      <c r="AAB3" s="115"/>
      <c r="AAC3" s="115"/>
      <c r="AAD3" s="115"/>
      <c r="AAE3" s="115"/>
      <c r="AAF3" s="115"/>
      <c r="AAG3" s="115"/>
      <c r="AAH3" s="115"/>
      <c r="AAI3" s="115"/>
      <c r="AAJ3" s="115"/>
      <c r="AAK3" s="115"/>
      <c r="AAL3" s="115"/>
      <c r="AAM3" s="115"/>
      <c r="AAN3" s="115"/>
      <c r="AAO3" s="115"/>
      <c r="AAP3" s="115"/>
      <c r="AAQ3" s="115"/>
      <c r="AAR3" s="115"/>
      <c r="AAS3" s="115"/>
      <c r="AAT3" s="115"/>
      <c r="AAU3" s="115"/>
      <c r="AAV3" s="115"/>
      <c r="AAW3" s="115"/>
      <c r="AAX3" s="115"/>
      <c r="AAY3" s="115"/>
      <c r="AAZ3" s="115"/>
      <c r="ABA3" s="115"/>
      <c r="ABB3" s="115"/>
      <c r="ABC3" s="115"/>
      <c r="ABD3" s="115"/>
      <c r="ABE3" s="115"/>
      <c r="ABF3" s="115"/>
      <c r="ABG3" s="115"/>
      <c r="ABH3" s="115"/>
      <c r="ABI3" s="115"/>
      <c r="ABJ3" s="115"/>
      <c r="ABK3" s="115"/>
      <c r="ABL3" s="115"/>
      <c r="ABM3" s="115"/>
      <c r="ABN3" s="115"/>
      <c r="ABO3" s="115"/>
      <c r="ABP3" s="115"/>
      <c r="ABQ3" s="115"/>
      <c r="ABR3" s="115"/>
      <c r="ABS3" s="115"/>
      <c r="ABT3" s="115"/>
      <c r="ABU3" s="115"/>
      <c r="ABV3" s="115"/>
      <c r="ABW3" s="115"/>
      <c r="ABX3" s="115"/>
      <c r="ABY3" s="115"/>
      <c r="ABZ3" s="115"/>
      <c r="ACA3" s="115"/>
      <c r="ACB3" s="115"/>
      <c r="ACC3" s="115"/>
      <c r="ACD3" s="115"/>
      <c r="ACE3" s="115"/>
      <c r="ACF3" s="115"/>
      <c r="ACG3" s="115"/>
      <c r="ACH3" s="115"/>
      <c r="ACI3" s="115"/>
      <c r="ACJ3" s="115"/>
      <c r="ACK3" s="115"/>
      <c r="ACL3" s="115"/>
      <c r="ACM3" s="115"/>
      <c r="ACN3" s="115"/>
      <c r="ACO3" s="115"/>
      <c r="ACP3" s="115"/>
      <c r="ACQ3" s="115"/>
      <c r="ACR3" s="115"/>
      <c r="ACS3" s="115"/>
      <c r="ACT3" s="115"/>
      <c r="ACU3" s="115"/>
      <c r="ACV3" s="115"/>
      <c r="ACW3" s="115"/>
      <c r="ACX3" s="115"/>
      <c r="ACY3" s="115"/>
      <c r="ACZ3" s="115"/>
      <c r="ADA3" s="115"/>
      <c r="ADB3" s="115"/>
      <c r="ADC3" s="115"/>
      <c r="ADD3" s="115"/>
      <c r="ADE3" s="115"/>
      <c r="ADF3" s="115"/>
      <c r="ADG3" s="115"/>
      <c r="ADH3" s="115"/>
      <c r="ADI3" s="115"/>
      <c r="ADJ3" s="115"/>
      <c r="ADK3" s="115"/>
      <c r="ADL3" s="115"/>
      <c r="ADM3" s="115"/>
      <c r="ADN3" s="115"/>
      <c r="ADO3" s="115"/>
      <c r="ADP3" s="115"/>
      <c r="ADQ3" s="115"/>
      <c r="ADR3" s="115"/>
      <c r="ADS3" s="115"/>
      <c r="ADT3" s="115"/>
      <c r="ADU3" s="115"/>
      <c r="ADV3" s="115"/>
      <c r="ADW3" s="115"/>
      <c r="ADX3" s="115"/>
      <c r="ADY3" s="115"/>
      <c r="ADZ3" s="115"/>
      <c r="AEA3" s="115"/>
      <c r="AEB3" s="115"/>
      <c r="AEC3" s="115"/>
      <c r="AED3" s="115"/>
      <c r="AEE3" s="115"/>
      <c r="AEF3" s="115"/>
      <c r="AEG3" s="115"/>
      <c r="AEH3" s="115"/>
      <c r="AEI3" s="115"/>
      <c r="AEJ3" s="115"/>
      <c r="AEK3" s="115"/>
      <c r="AEL3" s="115"/>
      <c r="AEM3" s="115"/>
      <c r="AEN3" s="115"/>
      <c r="AEO3" s="115"/>
      <c r="AEP3" s="115"/>
      <c r="AEQ3" s="115"/>
      <c r="AER3" s="115"/>
      <c r="AES3" s="115"/>
      <c r="AET3" s="115"/>
      <c r="AEU3" s="115"/>
      <c r="AEV3" s="115"/>
      <c r="AEW3" s="115"/>
      <c r="AEX3" s="115"/>
      <c r="AEY3" s="115"/>
      <c r="AEZ3" s="115"/>
      <c r="AFA3" s="115"/>
      <c r="AFB3" s="115"/>
      <c r="AFC3" s="115"/>
      <c r="AFD3" s="115"/>
      <c r="AFE3" s="115"/>
      <c r="AFF3" s="115"/>
      <c r="AFG3" s="115"/>
      <c r="AFH3" s="115"/>
      <c r="AFI3" s="115"/>
      <c r="AFJ3" s="115"/>
      <c r="AFK3" s="115"/>
      <c r="AFL3" s="115"/>
      <c r="AFM3" s="115"/>
      <c r="AFN3" s="115"/>
      <c r="AFO3" s="115"/>
      <c r="AFP3" s="115"/>
      <c r="AFQ3" s="115"/>
      <c r="AFR3" s="115"/>
      <c r="AFS3" s="115"/>
      <c r="AFT3" s="115"/>
      <c r="AFU3" s="115"/>
      <c r="AFV3" s="115"/>
      <c r="AFW3" s="115"/>
      <c r="AFX3" s="115"/>
      <c r="AFY3" s="115"/>
      <c r="AFZ3" s="115"/>
      <c r="AGA3" s="115"/>
      <c r="AGB3" s="115"/>
      <c r="AGC3" s="115"/>
      <c r="AGD3" s="115"/>
      <c r="AGE3" s="115"/>
      <c r="AGF3" s="115"/>
      <c r="AGG3" s="115"/>
      <c r="AGH3" s="115"/>
      <c r="AGI3" s="115"/>
      <c r="AGJ3" s="115"/>
      <c r="AGK3" s="115"/>
      <c r="AGL3" s="115"/>
      <c r="AGM3" s="115"/>
      <c r="AGN3" s="115"/>
      <c r="AGO3" s="115"/>
      <c r="AGP3" s="115"/>
      <c r="AGQ3" s="115"/>
      <c r="AGR3" s="115"/>
      <c r="AGS3" s="115"/>
      <c r="AGT3" s="115"/>
      <c r="AGU3" s="115"/>
      <c r="AGV3" s="115"/>
      <c r="AGW3" s="115"/>
      <c r="AGX3" s="115"/>
      <c r="AGY3" s="115"/>
      <c r="AGZ3" s="115"/>
      <c r="AHA3" s="115"/>
      <c r="AHB3" s="115"/>
      <c r="AHC3" s="115"/>
      <c r="AHD3" s="115"/>
      <c r="AHE3" s="115"/>
      <c r="AHF3" s="115"/>
      <c r="AHG3" s="115"/>
      <c r="AHH3" s="115"/>
      <c r="AHI3" s="115"/>
      <c r="AHJ3" s="115"/>
      <c r="AHK3" s="115"/>
      <c r="AHL3" s="115"/>
      <c r="AHM3" s="115"/>
      <c r="AHN3" s="115"/>
      <c r="AHO3" s="115"/>
      <c r="AHP3" s="115"/>
      <c r="AHQ3" s="115"/>
      <c r="AHR3" s="115"/>
      <c r="AHS3" s="115"/>
      <c r="AHT3" s="115"/>
      <c r="AHU3" s="115"/>
      <c r="AHV3" s="115"/>
      <c r="AHW3" s="115"/>
      <c r="AHX3" s="115"/>
      <c r="AHY3" s="115"/>
      <c r="AHZ3" s="115"/>
      <c r="AIA3" s="115"/>
      <c r="AIB3" s="115"/>
      <c r="AIC3" s="115"/>
      <c r="AID3" s="115"/>
      <c r="AIE3" s="115"/>
      <c r="AIF3" s="115"/>
      <c r="AIG3" s="115"/>
      <c r="AIH3" s="115"/>
      <c r="AII3" s="115"/>
      <c r="AIJ3" s="115"/>
      <c r="AIK3" s="115"/>
      <c r="AIL3" s="115"/>
      <c r="AIM3" s="115"/>
      <c r="AIN3" s="115"/>
      <c r="AIO3" s="115"/>
      <c r="AIP3" s="115"/>
      <c r="AIQ3" s="115"/>
      <c r="AIR3" s="115"/>
      <c r="AIS3" s="115"/>
      <c r="AIT3" s="115"/>
      <c r="AIU3" s="115"/>
      <c r="AIV3" s="115"/>
      <c r="AIW3" s="115"/>
      <c r="AIX3" s="115"/>
      <c r="AIY3" s="115"/>
      <c r="AIZ3" s="115"/>
      <c r="AJA3" s="115"/>
      <c r="AJB3" s="115"/>
      <c r="AJC3" s="115"/>
      <c r="AJD3" s="115"/>
      <c r="AJE3" s="115"/>
      <c r="AJF3" s="115"/>
      <c r="AJG3" s="115"/>
      <c r="AJH3" s="115"/>
      <c r="AJI3" s="115"/>
      <c r="AJJ3" s="115"/>
      <c r="AJK3" s="115"/>
      <c r="AJL3" s="115"/>
      <c r="AJM3" s="115"/>
      <c r="AJN3" s="115"/>
      <c r="AJO3" s="115"/>
      <c r="AJP3" s="115"/>
      <c r="AJQ3" s="115"/>
      <c r="AJR3" s="115"/>
      <c r="AJS3" s="115"/>
      <c r="AJT3" s="115"/>
      <c r="AJU3" s="115"/>
      <c r="AJV3" s="115"/>
      <c r="AJW3" s="115"/>
      <c r="AJX3" s="115"/>
      <c r="AJY3" s="115"/>
      <c r="AJZ3" s="115"/>
      <c r="AKA3" s="115"/>
      <c r="AKB3" s="115"/>
      <c r="AKC3" s="115"/>
      <c r="AKD3" s="115"/>
      <c r="AKE3" s="115"/>
      <c r="AKF3" s="115"/>
      <c r="AKG3" s="115"/>
      <c r="AKH3" s="115"/>
      <c r="AKI3" s="115"/>
      <c r="AKJ3" s="115"/>
      <c r="AKK3" s="115"/>
      <c r="AKL3" s="115"/>
      <c r="AKM3" s="115"/>
      <c r="AKN3" s="115"/>
      <c r="AKO3" s="115"/>
      <c r="AKP3" s="115"/>
      <c r="AKQ3" s="115"/>
      <c r="AKR3" s="115"/>
      <c r="AKS3" s="115"/>
      <c r="AKT3" s="115"/>
      <c r="AKU3" s="115"/>
      <c r="AKV3" s="115"/>
      <c r="AKW3" s="115"/>
      <c r="AKX3" s="115"/>
      <c r="AKY3" s="115"/>
      <c r="AKZ3" s="115"/>
      <c r="ALA3" s="115"/>
      <c r="ALB3" s="115"/>
      <c r="ALC3" s="115"/>
      <c r="ALD3" s="115"/>
      <c r="ALE3" s="115"/>
      <c r="ALF3" s="115"/>
      <c r="ALG3" s="115"/>
      <c r="ALH3" s="115"/>
      <c r="ALI3" s="115"/>
      <c r="ALJ3" s="115"/>
      <c r="ALK3" s="115"/>
      <c r="ALL3" s="115"/>
      <c r="ALM3" s="115"/>
      <c r="ALN3" s="115"/>
      <c r="ALO3" s="115"/>
      <c r="ALP3" s="115"/>
      <c r="ALQ3" s="115"/>
      <c r="ALR3" s="115"/>
      <c r="ALS3" s="115"/>
      <c r="ALT3" s="115"/>
      <c r="ALU3" s="115"/>
      <c r="ALV3" s="115"/>
      <c r="ALW3" s="115"/>
      <c r="ALX3" s="115"/>
      <c r="ALY3" s="115"/>
      <c r="ALZ3" s="115"/>
      <c r="AMA3" s="115"/>
      <c r="AMB3" s="115"/>
      <c r="AMC3" s="115"/>
      <c r="AMD3" s="115"/>
      <c r="AME3" s="115"/>
      <c r="AMF3" s="115"/>
      <c r="AMG3" s="115"/>
      <c r="AMH3" s="115"/>
      <c r="AMI3" s="115"/>
      <c r="AMJ3" s="115"/>
      <c r="AMK3" s="115"/>
      <c r="AML3" s="115"/>
      <c r="AMM3" s="115"/>
      <c r="AMN3" s="115"/>
      <c r="AMO3" s="115"/>
      <c r="AMP3" s="115"/>
      <c r="AMQ3" s="115"/>
      <c r="AMR3" s="115"/>
      <c r="AMS3" s="115"/>
      <c r="AMT3" s="115"/>
      <c r="AMU3" s="115"/>
      <c r="AMV3" s="115"/>
      <c r="AMW3" s="115"/>
      <c r="AMX3" s="115"/>
      <c r="AMY3" s="115"/>
      <c r="AMZ3" s="115"/>
      <c r="ANA3" s="115"/>
      <c r="ANB3" s="115"/>
      <c r="ANC3" s="115"/>
      <c r="AND3" s="115"/>
      <c r="ANE3" s="115"/>
      <c r="ANF3" s="115"/>
      <c r="ANG3" s="115"/>
      <c r="ANH3" s="115"/>
      <c r="ANI3" s="115"/>
      <c r="ANJ3" s="115"/>
      <c r="ANK3" s="115"/>
      <c r="ANL3" s="115"/>
      <c r="ANM3" s="115"/>
      <c r="ANN3" s="115"/>
      <c r="ANO3" s="115"/>
      <c r="ANP3" s="115"/>
      <c r="ANQ3" s="115"/>
      <c r="ANR3" s="115"/>
      <c r="ANS3" s="115"/>
      <c r="ANT3" s="115"/>
      <c r="ANU3" s="115"/>
      <c r="ANV3" s="115"/>
      <c r="ANW3" s="115"/>
      <c r="ANX3" s="115"/>
      <c r="ANY3" s="115"/>
      <c r="ANZ3" s="115"/>
      <c r="AOA3" s="115"/>
      <c r="AOB3" s="115"/>
      <c r="AOC3" s="115"/>
      <c r="AOD3" s="115"/>
      <c r="AOE3" s="115"/>
      <c r="AOF3" s="115"/>
      <c r="AOG3" s="115"/>
      <c r="AOH3" s="115"/>
      <c r="AOI3" s="115"/>
      <c r="AOJ3" s="115"/>
      <c r="AOK3" s="115"/>
      <c r="AOL3" s="115"/>
      <c r="AOM3" s="115"/>
      <c r="AON3" s="115"/>
      <c r="AOO3" s="115"/>
      <c r="AOP3" s="115"/>
      <c r="AOQ3" s="115"/>
      <c r="AOR3" s="115"/>
      <c r="AOS3" s="115"/>
      <c r="AOT3" s="115"/>
      <c r="AOU3" s="115"/>
      <c r="AOV3" s="115"/>
      <c r="AOW3" s="115"/>
      <c r="AOX3" s="115"/>
      <c r="AOY3" s="115"/>
      <c r="AOZ3" s="115"/>
      <c r="APA3" s="115"/>
      <c r="APB3" s="115"/>
      <c r="APC3" s="115"/>
      <c r="APD3" s="115"/>
      <c r="APE3" s="115"/>
      <c r="APF3" s="115"/>
      <c r="APG3" s="115"/>
      <c r="APH3" s="115"/>
      <c r="API3" s="115"/>
      <c r="APJ3" s="115"/>
      <c r="APK3" s="115"/>
      <c r="APL3" s="115"/>
      <c r="APM3" s="115"/>
      <c r="APN3" s="115"/>
      <c r="APO3" s="115"/>
      <c r="APP3" s="115"/>
      <c r="APQ3" s="115"/>
      <c r="APR3" s="115"/>
      <c r="APS3" s="115"/>
      <c r="APT3" s="115"/>
      <c r="APU3" s="115"/>
      <c r="APV3" s="115"/>
      <c r="APW3" s="115"/>
      <c r="APX3" s="115"/>
      <c r="APY3" s="115"/>
      <c r="APZ3" s="115"/>
      <c r="AQA3" s="115"/>
      <c r="AQB3" s="115"/>
      <c r="AQC3" s="115"/>
      <c r="AQD3" s="115"/>
      <c r="AQE3" s="115"/>
      <c r="AQF3" s="115"/>
      <c r="AQG3" s="115"/>
      <c r="AQH3" s="115"/>
      <c r="AQI3" s="115"/>
      <c r="AQJ3" s="115"/>
      <c r="AQK3" s="115"/>
      <c r="AQL3" s="115"/>
      <c r="AQM3" s="115"/>
      <c r="AQN3" s="115"/>
      <c r="AQO3" s="115"/>
      <c r="AQP3" s="115"/>
      <c r="AQQ3" s="115"/>
      <c r="AQR3" s="115"/>
      <c r="AQS3" s="115"/>
      <c r="AQT3" s="115"/>
      <c r="AQU3" s="115"/>
      <c r="AQV3" s="115"/>
      <c r="AQW3" s="115"/>
      <c r="AQX3" s="115"/>
      <c r="AQY3" s="115"/>
      <c r="AQZ3" s="115"/>
      <c r="ARA3" s="115"/>
      <c r="ARB3" s="115"/>
      <c r="ARC3" s="115"/>
      <c r="ARD3" s="115"/>
      <c r="ARE3" s="115"/>
      <c r="ARF3" s="115"/>
      <c r="ARG3" s="115"/>
      <c r="ARH3" s="115"/>
      <c r="ARI3" s="115"/>
      <c r="ARJ3" s="115"/>
      <c r="ARK3" s="115"/>
      <c r="ARL3" s="115"/>
      <c r="ARM3" s="115"/>
      <c r="ARN3" s="115"/>
      <c r="ARO3" s="115"/>
      <c r="ARP3" s="115"/>
      <c r="ARQ3" s="115"/>
      <c r="ARR3" s="115"/>
      <c r="ARS3" s="115"/>
      <c r="ART3" s="115"/>
      <c r="ARU3" s="115"/>
      <c r="ARV3" s="115"/>
      <c r="ARW3" s="115"/>
      <c r="ARX3" s="115"/>
      <c r="ARY3" s="115"/>
      <c r="ARZ3" s="115"/>
      <c r="ASA3" s="115"/>
      <c r="ASB3" s="115"/>
      <c r="ASC3" s="115"/>
      <c r="ASD3" s="115"/>
      <c r="ASE3" s="115"/>
      <c r="ASF3" s="115"/>
      <c r="ASG3" s="115"/>
      <c r="ASH3" s="115"/>
      <c r="ASI3" s="115"/>
      <c r="ASJ3" s="115"/>
      <c r="ASK3" s="115"/>
      <c r="ASL3" s="115"/>
      <c r="ASM3" s="115"/>
      <c r="ASN3" s="115"/>
      <c r="ASO3" s="115"/>
      <c r="ASP3" s="115"/>
      <c r="ASQ3" s="115"/>
      <c r="ASR3" s="115"/>
      <c r="ASS3" s="115"/>
      <c r="AST3" s="115"/>
      <c r="ASU3" s="115"/>
      <c r="ASV3" s="115"/>
      <c r="ASW3" s="115"/>
      <c r="ASX3" s="115"/>
      <c r="ASY3" s="115"/>
      <c r="ASZ3" s="115"/>
      <c r="ATA3" s="115"/>
      <c r="ATB3" s="115"/>
      <c r="ATC3" s="115"/>
      <c r="ATD3" s="115"/>
      <c r="ATE3" s="115"/>
      <c r="ATF3" s="115"/>
      <c r="ATG3" s="115"/>
      <c r="ATH3" s="115"/>
      <c r="ATI3" s="115"/>
      <c r="ATJ3" s="115"/>
      <c r="ATK3" s="115"/>
      <c r="ATL3" s="115"/>
      <c r="ATM3" s="115"/>
      <c r="ATN3" s="115"/>
      <c r="ATO3" s="115"/>
      <c r="ATP3" s="115"/>
      <c r="ATQ3" s="115"/>
      <c r="ATR3" s="115"/>
      <c r="ATS3" s="115"/>
      <c r="ATT3" s="115"/>
      <c r="ATU3" s="115"/>
      <c r="ATV3" s="115"/>
      <c r="ATW3" s="115"/>
      <c r="ATX3" s="115"/>
      <c r="ATY3" s="115"/>
      <c r="ATZ3" s="115"/>
      <c r="AUA3" s="115"/>
      <c r="AUB3" s="115"/>
      <c r="AUC3" s="115"/>
      <c r="AUD3" s="115"/>
      <c r="AUE3" s="115"/>
      <c r="AUF3" s="115"/>
      <c r="AUG3" s="115"/>
      <c r="AUH3" s="115"/>
      <c r="AUI3" s="115"/>
      <c r="AUJ3" s="115"/>
      <c r="AUK3" s="115"/>
      <c r="AUL3" s="115"/>
      <c r="AUM3" s="115"/>
      <c r="AUN3" s="115"/>
      <c r="AUO3" s="115"/>
      <c r="AUP3" s="115"/>
      <c r="AUQ3" s="115"/>
      <c r="AUR3" s="115"/>
      <c r="AUS3" s="115"/>
      <c r="AUT3" s="115"/>
      <c r="AUU3" s="115"/>
      <c r="AUV3" s="115"/>
      <c r="AUW3" s="115"/>
      <c r="AUX3" s="115"/>
      <c r="AUY3" s="115"/>
      <c r="AUZ3" s="115"/>
      <c r="AVA3" s="115"/>
      <c r="AVB3" s="115"/>
      <c r="AVC3" s="115"/>
      <c r="AVD3" s="115"/>
      <c r="AVE3" s="115"/>
      <c r="AVF3" s="115"/>
      <c r="AVG3" s="115"/>
      <c r="AVH3" s="115"/>
      <c r="AVI3" s="115"/>
      <c r="AVJ3" s="115"/>
      <c r="AVK3" s="115"/>
      <c r="AVL3" s="115"/>
      <c r="AVM3" s="115"/>
      <c r="AVN3" s="115"/>
      <c r="AVO3" s="115"/>
      <c r="AVP3" s="115"/>
      <c r="AVQ3" s="115"/>
      <c r="AVR3" s="115"/>
      <c r="AVS3" s="115"/>
      <c r="AVT3" s="115"/>
      <c r="AVU3" s="115"/>
    </row>
    <row r="4" spans="1:1269" s="332" customFormat="1" ht="13.5" customHeight="1" x14ac:dyDescent="0.2">
      <c r="A4" s="115"/>
      <c r="B4" s="127" t="s">
        <v>70</v>
      </c>
      <c r="C4" s="58"/>
      <c r="D4" s="58" t="s">
        <v>27</v>
      </c>
      <c r="E4" s="59" t="s">
        <v>28</v>
      </c>
      <c r="F4" s="59" t="s">
        <v>71</v>
      </c>
      <c r="G4" s="59" t="s">
        <v>72</v>
      </c>
      <c r="H4" s="59" t="s">
        <v>30</v>
      </c>
      <c r="I4" s="59" t="s">
        <v>73</v>
      </c>
      <c r="J4" s="59" t="s">
        <v>74</v>
      </c>
      <c r="K4" s="59" t="s">
        <v>75</v>
      </c>
      <c r="L4" s="59" t="s">
        <v>32</v>
      </c>
      <c r="M4" s="128"/>
      <c r="N4" s="59" t="s">
        <v>71</v>
      </c>
      <c r="O4" s="59" t="s">
        <v>72</v>
      </c>
      <c r="P4" s="59" t="s">
        <v>76</v>
      </c>
      <c r="Q4" s="59" t="s">
        <v>73</v>
      </c>
      <c r="R4" s="91"/>
      <c r="S4" s="62" t="s">
        <v>117</v>
      </c>
      <c r="T4" s="129"/>
      <c r="U4" s="63" t="s">
        <v>75</v>
      </c>
      <c r="V4" s="130" t="s">
        <v>32</v>
      </c>
      <c r="W4" s="62" t="s">
        <v>117</v>
      </c>
      <c r="X4" s="102"/>
      <c r="Y4" s="59" t="s">
        <v>71</v>
      </c>
      <c r="Z4" s="59" t="s">
        <v>72</v>
      </c>
      <c r="AA4" s="59" t="s">
        <v>76</v>
      </c>
      <c r="AB4" s="59" t="s">
        <v>73</v>
      </c>
      <c r="AC4" s="131"/>
      <c r="AD4" s="59" t="s">
        <v>71</v>
      </c>
      <c r="AE4" s="59" t="s">
        <v>72</v>
      </c>
      <c r="AF4" s="59" t="s">
        <v>76</v>
      </c>
      <c r="AG4" s="59" t="s">
        <v>73</v>
      </c>
      <c r="AH4" s="102"/>
      <c r="AI4" s="59" t="s">
        <v>71</v>
      </c>
      <c r="AJ4" s="59" t="s">
        <v>72</v>
      </c>
      <c r="AK4" s="59" t="s">
        <v>76</v>
      </c>
      <c r="AL4" s="59" t="s">
        <v>73</v>
      </c>
      <c r="AM4" s="91"/>
      <c r="AN4" s="59" t="s">
        <v>71</v>
      </c>
      <c r="AO4" s="59" t="s">
        <v>72</v>
      </c>
      <c r="AP4" s="59" t="s">
        <v>76</v>
      </c>
      <c r="AQ4" s="59" t="s">
        <v>73</v>
      </c>
      <c r="AR4" s="91"/>
      <c r="AS4" s="59" t="s">
        <v>71</v>
      </c>
      <c r="AT4" s="59" t="s">
        <v>72</v>
      </c>
      <c r="AU4" s="59" t="s">
        <v>76</v>
      </c>
      <c r="AV4" s="59" t="s">
        <v>73</v>
      </c>
      <c r="AW4" s="91"/>
      <c r="AX4" s="59" t="s">
        <v>71</v>
      </c>
      <c r="AY4" s="59" t="s">
        <v>72</v>
      </c>
      <c r="AZ4" s="59" t="s">
        <v>76</v>
      </c>
      <c r="BA4" s="59" t="s">
        <v>73</v>
      </c>
      <c r="BB4" s="83"/>
      <c r="BC4" s="59" t="s">
        <v>71</v>
      </c>
      <c r="BD4" s="59" t="s">
        <v>72</v>
      </c>
      <c r="BE4" s="59" t="s">
        <v>76</v>
      </c>
      <c r="BF4" s="59" t="s">
        <v>73</v>
      </c>
      <c r="BG4" s="82"/>
      <c r="BH4" s="59" t="s">
        <v>71</v>
      </c>
      <c r="BI4" s="59" t="s">
        <v>72</v>
      </c>
      <c r="BJ4" s="59" t="s">
        <v>76</v>
      </c>
      <c r="BK4" s="59" t="s">
        <v>73</v>
      </c>
      <c r="BL4" s="132"/>
      <c r="BM4" s="59" t="s">
        <v>71</v>
      </c>
      <c r="BN4" s="59" t="s">
        <v>72</v>
      </c>
      <c r="BO4" s="59" t="s">
        <v>76</v>
      </c>
      <c r="BP4" s="59" t="s">
        <v>73</v>
      </c>
      <c r="BQ4" s="132"/>
      <c r="BR4" s="59" t="s">
        <v>71</v>
      </c>
      <c r="BS4" s="59" t="s">
        <v>72</v>
      </c>
      <c r="BT4" s="59" t="s">
        <v>76</v>
      </c>
      <c r="BU4" s="59" t="s">
        <v>73</v>
      </c>
      <c r="BV4" s="132"/>
      <c r="BW4" s="59" t="s">
        <v>71</v>
      </c>
      <c r="BX4" s="59" t="s">
        <v>72</v>
      </c>
      <c r="BY4" s="59" t="s">
        <v>76</v>
      </c>
      <c r="BZ4" s="59" t="s">
        <v>73</v>
      </c>
      <c r="CA4" s="132"/>
      <c r="CB4" s="59" t="s">
        <v>71</v>
      </c>
      <c r="CC4" s="59" t="s">
        <v>72</v>
      </c>
      <c r="CD4" s="59" t="s">
        <v>76</v>
      </c>
      <c r="CE4" s="59" t="s">
        <v>73</v>
      </c>
      <c r="CF4" s="132"/>
      <c r="CG4" s="59" t="s">
        <v>71</v>
      </c>
      <c r="CH4" s="59" t="s">
        <v>72</v>
      </c>
      <c r="CI4" s="59" t="s">
        <v>76</v>
      </c>
      <c r="CJ4" s="59" t="s">
        <v>73</v>
      </c>
      <c r="CK4" s="87"/>
      <c r="CL4" s="59" t="s">
        <v>71</v>
      </c>
      <c r="CM4" s="59" t="s">
        <v>72</v>
      </c>
      <c r="CN4" s="59" t="s">
        <v>76</v>
      </c>
      <c r="CO4" s="59" t="s">
        <v>73</v>
      </c>
      <c r="CP4" s="87"/>
      <c r="CQ4" s="59" t="s">
        <v>71</v>
      </c>
      <c r="CR4" s="59" t="s">
        <v>72</v>
      </c>
      <c r="CS4" s="59" t="s">
        <v>76</v>
      </c>
      <c r="CT4" s="59" t="s">
        <v>73</v>
      </c>
      <c r="CU4" s="281"/>
      <c r="CV4" s="59" t="s">
        <v>71</v>
      </c>
      <c r="CW4" s="59" t="s">
        <v>72</v>
      </c>
      <c r="CX4" s="59" t="s">
        <v>76</v>
      </c>
      <c r="CY4" s="59" t="s">
        <v>73</v>
      </c>
      <c r="CZ4" s="87"/>
      <c r="DA4" s="59" t="s">
        <v>71</v>
      </c>
      <c r="DB4" s="59" t="s">
        <v>72</v>
      </c>
      <c r="DC4" s="59" t="s">
        <v>76</v>
      </c>
      <c r="DD4" s="59" t="s">
        <v>73</v>
      </c>
      <c r="DE4" s="87"/>
      <c r="DF4" s="59" t="s">
        <v>71</v>
      </c>
      <c r="DG4" s="59" t="s">
        <v>72</v>
      </c>
      <c r="DH4" s="59" t="s">
        <v>76</v>
      </c>
      <c r="DI4" s="59" t="s">
        <v>73</v>
      </c>
      <c r="DJ4" s="87"/>
      <c r="DK4" s="59" t="s">
        <v>71</v>
      </c>
      <c r="DL4" s="59" t="s">
        <v>72</v>
      </c>
      <c r="DM4" s="59" t="s">
        <v>76</v>
      </c>
      <c r="DN4" s="59" t="s">
        <v>73</v>
      </c>
      <c r="DO4" s="87"/>
      <c r="DP4" s="59" t="s">
        <v>71</v>
      </c>
      <c r="DQ4" s="59" t="s">
        <v>72</v>
      </c>
      <c r="DR4" s="59" t="s">
        <v>76</v>
      </c>
      <c r="DS4" s="59" t="s">
        <v>73</v>
      </c>
      <c r="DT4" s="87"/>
      <c r="DU4" s="281"/>
      <c r="DV4" s="281"/>
      <c r="DW4" s="281"/>
      <c r="DX4" s="281"/>
      <c r="DY4" s="87"/>
      <c r="DZ4" s="281"/>
      <c r="EA4" s="281"/>
      <c r="EB4" s="281"/>
      <c r="EC4" s="281"/>
      <c r="ED4" s="133"/>
      <c r="EE4" s="134" t="s">
        <v>71</v>
      </c>
      <c r="EF4" s="134" t="s">
        <v>72</v>
      </c>
      <c r="EG4" s="134" t="s">
        <v>76</v>
      </c>
      <c r="EH4" s="134" t="s">
        <v>73</v>
      </c>
      <c r="EI4" s="133"/>
      <c r="EJ4" s="134" t="s">
        <v>71</v>
      </c>
      <c r="EK4" s="134" t="s">
        <v>72</v>
      </c>
      <c r="EL4" s="134" t="s">
        <v>76</v>
      </c>
      <c r="EM4" s="134" t="s">
        <v>73</v>
      </c>
      <c r="EN4" s="133"/>
      <c r="EO4" s="134" t="s">
        <v>71</v>
      </c>
      <c r="EP4" s="134" t="s">
        <v>72</v>
      </c>
      <c r="EQ4" s="134" t="s">
        <v>76</v>
      </c>
      <c r="ER4" s="134" t="s">
        <v>73</v>
      </c>
      <c r="ES4" s="133"/>
      <c r="ET4" s="134" t="s">
        <v>71</v>
      </c>
      <c r="EU4" s="134" t="s">
        <v>72</v>
      </c>
      <c r="EV4" s="134" t="s">
        <v>76</v>
      </c>
      <c r="EW4" s="134" t="s">
        <v>73</v>
      </c>
      <c r="EX4" s="115"/>
      <c r="EY4" s="115"/>
      <c r="EZ4" s="115"/>
      <c r="FA4" s="115"/>
      <c r="FB4" s="63" t="s">
        <v>27</v>
      </c>
      <c r="FC4" s="63" t="s">
        <v>71</v>
      </c>
      <c r="FD4" s="63" t="s">
        <v>72</v>
      </c>
      <c r="FE4" s="63" t="s">
        <v>76</v>
      </c>
      <c r="FF4" s="63" t="s">
        <v>73</v>
      </c>
      <c r="FG4" s="63" t="s">
        <v>74</v>
      </c>
      <c r="FH4" s="63" t="s">
        <v>75</v>
      </c>
      <c r="FI4" s="63" t="s">
        <v>32</v>
      </c>
      <c r="FJ4" s="115" t="s">
        <v>24</v>
      </c>
      <c r="FK4" s="63" t="s">
        <v>35</v>
      </c>
      <c r="FL4" s="115" t="s">
        <v>24</v>
      </c>
      <c r="FM4" s="264"/>
      <c r="FN4" s="264"/>
      <c r="FO4" s="264"/>
      <c r="FP4" s="264"/>
      <c r="FQ4" s="264"/>
      <c r="FR4" s="264"/>
      <c r="FS4" s="264"/>
      <c r="FT4" s="264"/>
      <c r="FU4" s="44"/>
      <c r="FV4" s="44"/>
      <c r="FW4" s="44"/>
      <c r="FX4" s="44"/>
      <c r="FY4" s="44"/>
      <c r="FZ4" s="44"/>
      <c r="GA4" s="44"/>
      <c r="GB4" s="44"/>
      <c r="GC4" s="44"/>
      <c r="GD4" s="44"/>
      <c r="GE4" s="115"/>
      <c r="GF4" s="115"/>
      <c r="GG4" s="115"/>
      <c r="GH4" s="115"/>
      <c r="GI4" s="115"/>
      <c r="GJ4" s="115"/>
      <c r="GK4" s="115"/>
      <c r="GL4" s="115"/>
      <c r="GM4" s="115"/>
      <c r="GN4" s="115"/>
      <c r="GO4" s="115"/>
      <c r="GP4" s="115"/>
      <c r="GQ4" s="115"/>
      <c r="GR4" s="115"/>
      <c r="GS4" s="115"/>
      <c r="GT4" s="115"/>
      <c r="GU4" s="115"/>
      <c r="GV4" s="115"/>
      <c r="GW4" s="115"/>
      <c r="GX4" s="115"/>
      <c r="GY4" s="115"/>
      <c r="GZ4" s="115"/>
      <c r="HA4" s="115"/>
      <c r="HB4" s="115"/>
      <c r="HC4" s="115"/>
      <c r="HD4" s="115"/>
      <c r="HE4" s="115"/>
      <c r="HF4" s="115"/>
      <c r="HG4" s="115"/>
      <c r="HH4" s="115"/>
      <c r="HI4" s="115"/>
      <c r="HJ4" s="115"/>
      <c r="HK4" s="115"/>
      <c r="HL4" s="115"/>
      <c r="HM4" s="115"/>
      <c r="HN4" s="115"/>
      <c r="HO4" s="115"/>
      <c r="HP4" s="115"/>
      <c r="HQ4" s="115"/>
      <c r="HR4" s="115"/>
      <c r="HS4" s="115"/>
      <c r="HT4" s="115"/>
      <c r="HU4" s="115"/>
      <c r="HV4" s="115"/>
      <c r="HW4" s="115"/>
      <c r="HX4" s="115"/>
      <c r="HY4" s="115"/>
      <c r="HZ4" s="115"/>
      <c r="IA4" s="115"/>
      <c r="IB4" s="115"/>
      <c r="IC4" s="115"/>
      <c r="ID4" s="115"/>
      <c r="IE4" s="115"/>
      <c r="IF4" s="115"/>
      <c r="IG4" s="115"/>
      <c r="IH4" s="115"/>
      <c r="II4" s="115"/>
      <c r="IJ4" s="115"/>
      <c r="IK4" s="115"/>
      <c r="IL4" s="115"/>
      <c r="IM4" s="115"/>
      <c r="IN4" s="115"/>
      <c r="IO4" s="115"/>
      <c r="IP4" s="115"/>
      <c r="IQ4" s="115"/>
      <c r="IR4" s="115"/>
      <c r="IS4" s="115"/>
      <c r="IT4" s="115"/>
      <c r="IU4" s="115"/>
      <c r="IV4" s="115"/>
      <c r="IW4" s="115"/>
      <c r="IX4" s="115"/>
      <c r="IY4" s="115"/>
      <c r="IZ4" s="115"/>
      <c r="JA4" s="115"/>
      <c r="JB4" s="115"/>
      <c r="JC4" s="115"/>
      <c r="JD4" s="115"/>
      <c r="JE4" s="115"/>
      <c r="JF4" s="115"/>
      <c r="JG4" s="115"/>
      <c r="JH4" s="115"/>
      <c r="JI4" s="115"/>
      <c r="JJ4" s="115"/>
      <c r="JK4" s="115"/>
      <c r="JL4" s="115"/>
      <c r="JM4" s="115"/>
      <c r="JN4" s="115"/>
      <c r="JO4" s="115"/>
      <c r="JP4" s="115"/>
      <c r="JQ4" s="115"/>
      <c r="JR4" s="115"/>
      <c r="JS4" s="115"/>
      <c r="JT4" s="115"/>
      <c r="JU4" s="115"/>
      <c r="JV4" s="115"/>
      <c r="JW4" s="115"/>
      <c r="JX4" s="115"/>
      <c r="JY4" s="115"/>
      <c r="JZ4" s="115"/>
      <c r="KA4" s="115"/>
      <c r="KB4" s="115"/>
      <c r="KC4" s="115"/>
      <c r="KD4" s="115"/>
      <c r="KE4" s="115"/>
      <c r="KF4" s="115"/>
      <c r="KG4" s="115"/>
      <c r="KH4" s="115"/>
      <c r="KI4" s="115"/>
      <c r="KJ4" s="115"/>
      <c r="KK4" s="115"/>
      <c r="KL4" s="115"/>
      <c r="KM4" s="115"/>
      <c r="KN4" s="115"/>
      <c r="KO4" s="115"/>
      <c r="KP4" s="115"/>
      <c r="KQ4" s="115"/>
      <c r="KR4" s="115"/>
      <c r="KS4" s="115"/>
      <c r="KT4" s="115"/>
      <c r="KU4" s="115"/>
      <c r="KV4" s="115"/>
      <c r="KW4" s="115"/>
      <c r="KX4" s="115"/>
      <c r="KY4" s="115"/>
      <c r="KZ4" s="115"/>
      <c r="LA4" s="115"/>
      <c r="LB4" s="115"/>
      <c r="LC4" s="115"/>
      <c r="LD4" s="115"/>
      <c r="LE4" s="115"/>
      <c r="LF4" s="115"/>
      <c r="LG4" s="115"/>
      <c r="LH4" s="115"/>
      <c r="LI4" s="115"/>
      <c r="LJ4" s="115"/>
      <c r="LK4" s="115"/>
      <c r="LL4" s="115"/>
      <c r="LM4" s="115"/>
      <c r="LN4" s="115"/>
      <c r="LO4" s="115"/>
      <c r="LP4" s="115"/>
      <c r="LQ4" s="115"/>
      <c r="LR4" s="115"/>
      <c r="LS4" s="115"/>
      <c r="LT4" s="115"/>
      <c r="LU4" s="115"/>
      <c r="LV4" s="115"/>
      <c r="LW4" s="115"/>
      <c r="LX4" s="115"/>
      <c r="LY4" s="115"/>
      <c r="LZ4" s="115"/>
      <c r="MA4" s="115"/>
      <c r="MB4" s="115"/>
      <c r="MC4" s="115"/>
      <c r="MD4" s="115"/>
      <c r="ME4" s="115"/>
      <c r="MF4" s="115"/>
      <c r="MG4" s="115"/>
      <c r="MH4" s="115"/>
      <c r="MI4" s="115"/>
      <c r="MJ4" s="115"/>
      <c r="MK4" s="115"/>
      <c r="ML4" s="115"/>
      <c r="MM4" s="115"/>
      <c r="MN4" s="115"/>
      <c r="MO4" s="115"/>
      <c r="MP4" s="115"/>
      <c r="MQ4" s="115"/>
      <c r="MR4" s="115"/>
      <c r="MS4" s="115"/>
      <c r="MT4" s="115"/>
      <c r="MU4" s="115"/>
      <c r="MV4" s="115"/>
      <c r="MW4" s="115"/>
      <c r="MX4" s="115"/>
      <c r="MY4" s="115"/>
      <c r="MZ4" s="115"/>
      <c r="NA4" s="115"/>
      <c r="NB4" s="115"/>
      <c r="NC4" s="115"/>
      <c r="ND4" s="115"/>
      <c r="NE4" s="115"/>
      <c r="NF4" s="115"/>
      <c r="NG4" s="115"/>
      <c r="NH4" s="115"/>
      <c r="NI4" s="115"/>
      <c r="NJ4" s="115"/>
      <c r="NK4" s="115"/>
      <c r="NL4" s="115"/>
      <c r="NM4" s="115"/>
      <c r="NN4" s="115"/>
      <c r="NO4" s="115"/>
      <c r="NP4" s="115"/>
      <c r="NQ4" s="115"/>
      <c r="NR4" s="115"/>
      <c r="NS4" s="115"/>
      <c r="NT4" s="115"/>
      <c r="NU4" s="115"/>
      <c r="NV4" s="115"/>
      <c r="NW4" s="115"/>
      <c r="NX4" s="115"/>
      <c r="NY4" s="115"/>
      <c r="NZ4" s="115"/>
      <c r="OA4" s="115"/>
      <c r="OB4" s="115"/>
      <c r="OC4" s="115"/>
      <c r="OD4" s="115"/>
      <c r="OE4" s="115"/>
      <c r="OF4" s="115"/>
      <c r="OG4" s="115"/>
      <c r="OH4" s="115"/>
      <c r="OI4" s="115"/>
      <c r="OJ4" s="115"/>
      <c r="OK4" s="115"/>
      <c r="OL4" s="115"/>
      <c r="OM4" s="115"/>
      <c r="ON4" s="115"/>
      <c r="OO4" s="115"/>
      <c r="OP4" s="115"/>
      <c r="OQ4" s="115"/>
      <c r="OR4" s="115"/>
      <c r="OS4" s="115"/>
      <c r="OT4" s="115"/>
      <c r="OU4" s="115"/>
      <c r="OV4" s="115"/>
      <c r="OW4" s="115"/>
      <c r="OX4" s="115"/>
      <c r="OY4" s="115"/>
      <c r="OZ4" s="115"/>
      <c r="PA4" s="115"/>
      <c r="PB4" s="115"/>
      <c r="PC4" s="115"/>
      <c r="PD4" s="115"/>
      <c r="PE4" s="115"/>
      <c r="PF4" s="115"/>
      <c r="PG4" s="115"/>
      <c r="PH4" s="115"/>
      <c r="PI4" s="115"/>
      <c r="PJ4" s="115"/>
      <c r="PK4" s="115"/>
      <c r="PL4" s="115"/>
      <c r="PM4" s="115"/>
      <c r="PN4" s="115"/>
      <c r="PO4" s="115"/>
      <c r="PP4" s="115"/>
      <c r="PQ4" s="115"/>
      <c r="PR4" s="115"/>
      <c r="PS4" s="115"/>
      <c r="PT4" s="115"/>
      <c r="PU4" s="115"/>
      <c r="PV4" s="115"/>
      <c r="PW4" s="115"/>
      <c r="PX4" s="115"/>
      <c r="PY4" s="115"/>
      <c r="PZ4" s="115"/>
      <c r="QA4" s="115"/>
      <c r="QB4" s="115"/>
      <c r="QC4" s="115"/>
      <c r="QD4" s="115"/>
      <c r="QE4" s="115"/>
      <c r="QF4" s="115"/>
      <c r="QG4" s="115"/>
      <c r="QH4" s="115"/>
      <c r="QI4" s="115"/>
      <c r="QJ4" s="115"/>
      <c r="QK4" s="115"/>
      <c r="QL4" s="115"/>
      <c r="QM4" s="115"/>
      <c r="QN4" s="115"/>
      <c r="QO4" s="115"/>
      <c r="QP4" s="115"/>
      <c r="QQ4" s="115"/>
      <c r="QR4" s="115"/>
      <c r="QS4" s="115"/>
      <c r="QT4" s="115"/>
      <c r="QU4" s="115"/>
      <c r="QV4" s="115"/>
      <c r="QW4" s="115"/>
      <c r="QX4" s="115"/>
      <c r="QY4" s="115"/>
      <c r="QZ4" s="115"/>
      <c r="RA4" s="115"/>
      <c r="RB4" s="115"/>
      <c r="RC4" s="115"/>
      <c r="RD4" s="115"/>
      <c r="RE4" s="115"/>
      <c r="RF4" s="115"/>
      <c r="RG4" s="115"/>
      <c r="RH4" s="115"/>
      <c r="RI4" s="115"/>
      <c r="RJ4" s="115"/>
      <c r="RK4" s="115"/>
      <c r="RL4" s="115"/>
      <c r="RM4" s="115"/>
      <c r="RN4" s="115"/>
      <c r="RO4" s="115"/>
      <c r="RP4" s="115"/>
      <c r="RQ4" s="115"/>
      <c r="RR4" s="115"/>
      <c r="RS4" s="115"/>
      <c r="RT4" s="115"/>
      <c r="RU4" s="115"/>
      <c r="RV4" s="115"/>
      <c r="RW4" s="115"/>
      <c r="RX4" s="115"/>
      <c r="RY4" s="115"/>
      <c r="RZ4" s="115"/>
      <c r="SA4" s="115"/>
      <c r="SB4" s="115"/>
      <c r="SC4" s="115"/>
      <c r="SD4" s="115"/>
      <c r="SE4" s="115"/>
      <c r="SF4" s="115"/>
      <c r="SG4" s="115"/>
      <c r="SH4" s="115"/>
      <c r="SI4" s="115"/>
      <c r="SJ4" s="115"/>
      <c r="SK4" s="115"/>
      <c r="SL4" s="115"/>
      <c r="SM4" s="115"/>
      <c r="SN4" s="115"/>
      <c r="SO4" s="115"/>
      <c r="SP4" s="115"/>
      <c r="SQ4" s="115"/>
      <c r="SR4" s="115"/>
      <c r="SS4" s="115"/>
      <c r="ST4" s="115"/>
      <c r="SU4" s="115"/>
      <c r="SV4" s="115"/>
      <c r="SW4" s="115"/>
      <c r="SX4" s="115"/>
      <c r="SY4" s="115"/>
      <c r="SZ4" s="115"/>
      <c r="TA4" s="115"/>
      <c r="TB4" s="115"/>
      <c r="TC4" s="115"/>
      <c r="TD4" s="115"/>
      <c r="TE4" s="115"/>
      <c r="TF4" s="115"/>
      <c r="TG4" s="115"/>
      <c r="TH4" s="115"/>
      <c r="TI4" s="115"/>
      <c r="TJ4" s="115"/>
      <c r="TK4" s="115"/>
      <c r="TL4" s="115"/>
      <c r="TM4" s="115"/>
      <c r="TN4" s="115"/>
      <c r="TO4" s="115"/>
      <c r="TP4" s="115"/>
      <c r="TQ4" s="115"/>
      <c r="TR4" s="115"/>
      <c r="TS4" s="115"/>
      <c r="TT4" s="115"/>
      <c r="TU4" s="115"/>
      <c r="TV4" s="115"/>
      <c r="TW4" s="115"/>
      <c r="TX4" s="115"/>
      <c r="TY4" s="115"/>
      <c r="TZ4" s="115"/>
      <c r="UA4" s="115"/>
      <c r="UB4" s="115"/>
      <c r="UC4" s="115"/>
      <c r="UD4" s="115"/>
      <c r="UE4" s="115"/>
      <c r="UF4" s="115"/>
      <c r="UG4" s="115"/>
      <c r="UH4" s="115"/>
      <c r="UI4" s="115"/>
      <c r="UJ4" s="115"/>
      <c r="UK4" s="115"/>
      <c r="UL4" s="115"/>
      <c r="UM4" s="115"/>
      <c r="UN4" s="115"/>
      <c r="UO4" s="115"/>
      <c r="UP4" s="115"/>
      <c r="UQ4" s="115"/>
      <c r="UR4" s="115"/>
      <c r="US4" s="115"/>
      <c r="UT4" s="115"/>
      <c r="UU4" s="115"/>
      <c r="UV4" s="115"/>
      <c r="UW4" s="115"/>
      <c r="UX4" s="115"/>
      <c r="UY4" s="115"/>
      <c r="UZ4" s="115"/>
      <c r="VA4" s="115"/>
      <c r="VB4" s="115"/>
      <c r="VC4" s="115"/>
      <c r="VD4" s="115"/>
      <c r="VE4" s="115"/>
      <c r="VF4" s="115"/>
      <c r="VG4" s="115"/>
      <c r="VH4" s="115"/>
      <c r="VI4" s="115"/>
      <c r="VJ4" s="115"/>
      <c r="VK4" s="115"/>
      <c r="VL4" s="115"/>
      <c r="VM4" s="115"/>
      <c r="VN4" s="115"/>
      <c r="VO4" s="115"/>
      <c r="VP4" s="115"/>
      <c r="VQ4" s="115"/>
      <c r="VR4" s="115"/>
      <c r="VS4" s="115"/>
      <c r="VT4" s="115"/>
      <c r="VU4" s="115"/>
      <c r="VV4" s="115"/>
      <c r="VW4" s="115"/>
      <c r="VX4" s="115"/>
      <c r="VY4" s="115"/>
      <c r="VZ4" s="115"/>
      <c r="WA4" s="115"/>
      <c r="WB4" s="115"/>
      <c r="WC4" s="115"/>
      <c r="WD4" s="115"/>
      <c r="WE4" s="115"/>
      <c r="WF4" s="115"/>
      <c r="WG4" s="115"/>
      <c r="WH4" s="115"/>
      <c r="WI4" s="115"/>
      <c r="WJ4" s="115"/>
      <c r="WK4" s="115"/>
      <c r="WL4" s="115"/>
      <c r="WM4" s="115"/>
      <c r="WN4" s="115"/>
      <c r="WO4" s="115"/>
      <c r="WP4" s="115"/>
      <c r="WQ4" s="115"/>
      <c r="WR4" s="115"/>
      <c r="WS4" s="115"/>
      <c r="WT4" s="115"/>
      <c r="WU4" s="115"/>
      <c r="WV4" s="115"/>
      <c r="WW4" s="115"/>
      <c r="WX4" s="115"/>
      <c r="WY4" s="115"/>
      <c r="WZ4" s="115"/>
      <c r="XA4" s="115"/>
      <c r="XB4" s="115"/>
      <c r="XC4" s="115"/>
      <c r="XD4" s="115"/>
      <c r="XE4" s="115"/>
      <c r="XF4" s="115"/>
      <c r="XG4" s="115"/>
      <c r="XH4" s="115"/>
      <c r="XI4" s="115"/>
      <c r="XJ4" s="115"/>
      <c r="XK4" s="115"/>
      <c r="XL4" s="115"/>
      <c r="XM4" s="115"/>
      <c r="XN4" s="115"/>
      <c r="XO4" s="115"/>
      <c r="XP4" s="115"/>
      <c r="XQ4" s="115"/>
      <c r="XR4" s="115"/>
      <c r="XS4" s="115"/>
      <c r="XT4" s="115"/>
      <c r="XU4" s="115"/>
      <c r="XV4" s="115"/>
      <c r="XW4" s="115"/>
      <c r="XX4" s="115"/>
      <c r="XY4" s="115"/>
      <c r="XZ4" s="115"/>
      <c r="YA4" s="115"/>
      <c r="YB4" s="115"/>
      <c r="YC4" s="115"/>
      <c r="YD4" s="115"/>
      <c r="YE4" s="115"/>
      <c r="YF4" s="115"/>
      <c r="YG4" s="115"/>
      <c r="YH4" s="115"/>
      <c r="YI4" s="115"/>
      <c r="YJ4" s="115"/>
      <c r="YK4" s="115"/>
      <c r="YL4" s="115"/>
      <c r="YM4" s="115"/>
      <c r="YN4" s="115"/>
      <c r="YO4" s="115"/>
      <c r="YP4" s="115"/>
      <c r="YQ4" s="115"/>
      <c r="YR4" s="115"/>
      <c r="YS4" s="115"/>
      <c r="YT4" s="115"/>
      <c r="YU4" s="115"/>
      <c r="YV4" s="115"/>
      <c r="YW4" s="115"/>
      <c r="YX4" s="115"/>
      <c r="YY4" s="115"/>
      <c r="YZ4" s="115"/>
      <c r="ZA4" s="115"/>
      <c r="ZB4" s="115"/>
      <c r="ZC4" s="115"/>
      <c r="ZD4" s="115"/>
      <c r="ZE4" s="115"/>
      <c r="ZF4" s="115"/>
      <c r="ZG4" s="115"/>
      <c r="ZH4" s="115"/>
      <c r="ZI4" s="115"/>
      <c r="ZJ4" s="115"/>
      <c r="ZK4" s="115"/>
      <c r="ZL4" s="115"/>
      <c r="ZM4" s="115"/>
      <c r="ZN4" s="115"/>
      <c r="ZO4" s="115"/>
      <c r="ZP4" s="115"/>
      <c r="ZQ4" s="115"/>
      <c r="ZR4" s="115"/>
      <c r="ZS4" s="115"/>
      <c r="ZT4" s="115"/>
      <c r="ZU4" s="115"/>
      <c r="ZV4" s="115"/>
      <c r="ZW4" s="115"/>
      <c r="ZX4" s="115"/>
      <c r="ZY4" s="115"/>
      <c r="ZZ4" s="115"/>
      <c r="AAA4" s="115"/>
      <c r="AAB4" s="115"/>
      <c r="AAC4" s="115"/>
      <c r="AAD4" s="115"/>
      <c r="AAE4" s="115"/>
      <c r="AAF4" s="115"/>
      <c r="AAG4" s="115"/>
      <c r="AAH4" s="115"/>
      <c r="AAI4" s="115"/>
      <c r="AAJ4" s="115"/>
      <c r="AAK4" s="115"/>
      <c r="AAL4" s="115"/>
      <c r="AAM4" s="115"/>
      <c r="AAN4" s="115"/>
      <c r="AAO4" s="115"/>
      <c r="AAP4" s="115"/>
      <c r="AAQ4" s="115"/>
      <c r="AAR4" s="115"/>
      <c r="AAS4" s="115"/>
      <c r="AAT4" s="115"/>
      <c r="AAU4" s="115"/>
      <c r="AAV4" s="115"/>
      <c r="AAW4" s="115"/>
      <c r="AAX4" s="115"/>
      <c r="AAY4" s="115"/>
      <c r="AAZ4" s="115"/>
      <c r="ABA4" s="115"/>
      <c r="ABB4" s="115"/>
      <c r="ABC4" s="115"/>
      <c r="ABD4" s="115"/>
      <c r="ABE4" s="115"/>
      <c r="ABF4" s="115"/>
      <c r="ABG4" s="115"/>
      <c r="ABH4" s="115"/>
      <c r="ABI4" s="115"/>
      <c r="ABJ4" s="115"/>
      <c r="ABK4" s="115"/>
      <c r="ABL4" s="115"/>
      <c r="ABM4" s="115"/>
      <c r="ABN4" s="115"/>
      <c r="ABO4" s="115"/>
      <c r="ABP4" s="115"/>
      <c r="ABQ4" s="115"/>
      <c r="ABR4" s="115"/>
      <c r="ABS4" s="115"/>
      <c r="ABT4" s="115"/>
      <c r="ABU4" s="115"/>
      <c r="ABV4" s="115"/>
      <c r="ABW4" s="115"/>
      <c r="ABX4" s="115"/>
      <c r="ABY4" s="115"/>
      <c r="ABZ4" s="115"/>
      <c r="ACA4" s="115"/>
      <c r="ACB4" s="115"/>
      <c r="ACC4" s="115"/>
      <c r="ACD4" s="115"/>
      <c r="ACE4" s="115"/>
      <c r="ACF4" s="115"/>
      <c r="ACG4" s="115"/>
      <c r="ACH4" s="115"/>
      <c r="ACI4" s="115"/>
      <c r="ACJ4" s="115"/>
      <c r="ACK4" s="115"/>
      <c r="ACL4" s="115"/>
      <c r="ACM4" s="115"/>
      <c r="ACN4" s="115"/>
      <c r="ACO4" s="115"/>
      <c r="ACP4" s="115"/>
      <c r="ACQ4" s="115"/>
      <c r="ACR4" s="115"/>
      <c r="ACS4" s="115"/>
      <c r="ACT4" s="115"/>
      <c r="ACU4" s="115"/>
      <c r="ACV4" s="115"/>
      <c r="ACW4" s="115"/>
      <c r="ACX4" s="115"/>
      <c r="ACY4" s="115"/>
      <c r="ACZ4" s="115"/>
      <c r="ADA4" s="115"/>
      <c r="ADB4" s="115"/>
      <c r="ADC4" s="115"/>
      <c r="ADD4" s="115"/>
      <c r="ADE4" s="115"/>
      <c r="ADF4" s="115"/>
      <c r="ADG4" s="115"/>
      <c r="ADH4" s="115"/>
      <c r="ADI4" s="115"/>
      <c r="ADJ4" s="115"/>
      <c r="ADK4" s="115"/>
      <c r="ADL4" s="115"/>
      <c r="ADM4" s="115"/>
      <c r="ADN4" s="115"/>
      <c r="ADO4" s="115"/>
      <c r="ADP4" s="115"/>
      <c r="ADQ4" s="115"/>
      <c r="ADR4" s="115"/>
      <c r="ADS4" s="115"/>
      <c r="ADT4" s="115"/>
      <c r="ADU4" s="115"/>
      <c r="ADV4" s="115"/>
      <c r="ADW4" s="115"/>
      <c r="ADX4" s="115"/>
      <c r="ADY4" s="115"/>
      <c r="ADZ4" s="115"/>
      <c r="AEA4" s="115"/>
      <c r="AEB4" s="115"/>
      <c r="AEC4" s="115"/>
      <c r="AED4" s="115"/>
      <c r="AEE4" s="115"/>
      <c r="AEF4" s="115"/>
      <c r="AEG4" s="115"/>
      <c r="AEH4" s="115"/>
      <c r="AEI4" s="115"/>
      <c r="AEJ4" s="115"/>
      <c r="AEK4" s="115"/>
      <c r="AEL4" s="115"/>
      <c r="AEM4" s="115"/>
      <c r="AEN4" s="115"/>
      <c r="AEO4" s="115"/>
      <c r="AEP4" s="115"/>
      <c r="AEQ4" s="115"/>
      <c r="AER4" s="115"/>
      <c r="AES4" s="115"/>
      <c r="AET4" s="115"/>
      <c r="AEU4" s="115"/>
      <c r="AEV4" s="115"/>
      <c r="AEW4" s="115"/>
      <c r="AEX4" s="115"/>
      <c r="AEY4" s="115"/>
      <c r="AEZ4" s="115"/>
      <c r="AFA4" s="115"/>
      <c r="AFB4" s="115"/>
      <c r="AFC4" s="115"/>
      <c r="AFD4" s="115"/>
      <c r="AFE4" s="115"/>
      <c r="AFF4" s="115"/>
      <c r="AFG4" s="115"/>
      <c r="AFH4" s="115"/>
      <c r="AFI4" s="115"/>
      <c r="AFJ4" s="115"/>
      <c r="AFK4" s="115"/>
      <c r="AFL4" s="115"/>
      <c r="AFM4" s="115"/>
      <c r="AFN4" s="115"/>
      <c r="AFO4" s="115"/>
      <c r="AFP4" s="115"/>
      <c r="AFQ4" s="115"/>
      <c r="AFR4" s="115"/>
      <c r="AFS4" s="115"/>
      <c r="AFT4" s="115"/>
      <c r="AFU4" s="115"/>
      <c r="AFV4" s="115"/>
      <c r="AFW4" s="115"/>
      <c r="AFX4" s="115"/>
      <c r="AFY4" s="115"/>
      <c r="AFZ4" s="115"/>
      <c r="AGA4" s="115"/>
      <c r="AGB4" s="115"/>
      <c r="AGC4" s="115"/>
      <c r="AGD4" s="115"/>
      <c r="AGE4" s="115"/>
      <c r="AGF4" s="115"/>
      <c r="AGG4" s="115"/>
      <c r="AGH4" s="115"/>
      <c r="AGI4" s="115"/>
      <c r="AGJ4" s="115"/>
      <c r="AGK4" s="115"/>
      <c r="AGL4" s="115"/>
      <c r="AGM4" s="115"/>
      <c r="AGN4" s="115"/>
      <c r="AGO4" s="115"/>
      <c r="AGP4" s="115"/>
      <c r="AGQ4" s="115"/>
      <c r="AGR4" s="115"/>
      <c r="AGS4" s="115"/>
      <c r="AGT4" s="115"/>
      <c r="AGU4" s="115"/>
      <c r="AGV4" s="115"/>
      <c r="AGW4" s="115"/>
      <c r="AGX4" s="115"/>
      <c r="AGY4" s="115"/>
      <c r="AGZ4" s="115"/>
      <c r="AHA4" s="115"/>
      <c r="AHB4" s="115"/>
      <c r="AHC4" s="115"/>
      <c r="AHD4" s="115"/>
      <c r="AHE4" s="115"/>
      <c r="AHF4" s="115"/>
      <c r="AHG4" s="115"/>
      <c r="AHH4" s="115"/>
      <c r="AHI4" s="115"/>
      <c r="AHJ4" s="115"/>
      <c r="AHK4" s="115"/>
      <c r="AHL4" s="115"/>
      <c r="AHM4" s="115"/>
      <c r="AHN4" s="115"/>
      <c r="AHO4" s="115"/>
      <c r="AHP4" s="115"/>
      <c r="AHQ4" s="115"/>
      <c r="AHR4" s="115"/>
      <c r="AHS4" s="115"/>
      <c r="AHT4" s="115"/>
      <c r="AHU4" s="115"/>
      <c r="AHV4" s="115"/>
      <c r="AHW4" s="115"/>
      <c r="AHX4" s="115"/>
      <c r="AHY4" s="115"/>
      <c r="AHZ4" s="115"/>
      <c r="AIA4" s="115"/>
      <c r="AIB4" s="115"/>
      <c r="AIC4" s="115"/>
      <c r="AID4" s="115"/>
      <c r="AIE4" s="115"/>
      <c r="AIF4" s="115"/>
      <c r="AIG4" s="115"/>
      <c r="AIH4" s="115"/>
      <c r="AII4" s="115"/>
      <c r="AIJ4" s="115"/>
      <c r="AIK4" s="115"/>
      <c r="AIL4" s="115"/>
      <c r="AIM4" s="115"/>
      <c r="AIN4" s="115"/>
      <c r="AIO4" s="115"/>
      <c r="AIP4" s="115"/>
      <c r="AIQ4" s="115"/>
      <c r="AIR4" s="115"/>
      <c r="AIS4" s="115"/>
      <c r="AIT4" s="115"/>
      <c r="AIU4" s="115"/>
      <c r="AIV4" s="115"/>
      <c r="AIW4" s="115"/>
      <c r="AIX4" s="115"/>
      <c r="AIY4" s="115"/>
      <c r="AIZ4" s="115"/>
      <c r="AJA4" s="115"/>
      <c r="AJB4" s="115"/>
      <c r="AJC4" s="115"/>
      <c r="AJD4" s="115"/>
      <c r="AJE4" s="115"/>
      <c r="AJF4" s="115"/>
      <c r="AJG4" s="115"/>
      <c r="AJH4" s="115"/>
      <c r="AJI4" s="115"/>
      <c r="AJJ4" s="115"/>
      <c r="AJK4" s="115"/>
      <c r="AJL4" s="115"/>
      <c r="AJM4" s="115"/>
      <c r="AJN4" s="115"/>
      <c r="AJO4" s="115"/>
      <c r="AJP4" s="115"/>
      <c r="AJQ4" s="115"/>
      <c r="AJR4" s="115"/>
      <c r="AJS4" s="115"/>
      <c r="AJT4" s="115"/>
      <c r="AJU4" s="115"/>
      <c r="AJV4" s="115"/>
      <c r="AJW4" s="115"/>
      <c r="AJX4" s="115"/>
      <c r="AJY4" s="115"/>
      <c r="AJZ4" s="115"/>
      <c r="AKA4" s="115"/>
      <c r="AKB4" s="115"/>
      <c r="AKC4" s="115"/>
      <c r="AKD4" s="115"/>
      <c r="AKE4" s="115"/>
      <c r="AKF4" s="115"/>
      <c r="AKG4" s="115"/>
      <c r="AKH4" s="115"/>
      <c r="AKI4" s="115"/>
      <c r="AKJ4" s="115"/>
      <c r="AKK4" s="115"/>
      <c r="AKL4" s="115"/>
      <c r="AKM4" s="115"/>
      <c r="AKN4" s="115"/>
      <c r="AKO4" s="115"/>
      <c r="AKP4" s="115"/>
      <c r="AKQ4" s="115"/>
      <c r="AKR4" s="115"/>
      <c r="AKS4" s="115"/>
      <c r="AKT4" s="115"/>
      <c r="AKU4" s="115"/>
      <c r="AKV4" s="115"/>
      <c r="AKW4" s="115"/>
      <c r="AKX4" s="115"/>
      <c r="AKY4" s="115"/>
      <c r="AKZ4" s="115"/>
      <c r="ALA4" s="115"/>
      <c r="ALB4" s="115"/>
      <c r="ALC4" s="115"/>
      <c r="ALD4" s="115"/>
      <c r="ALE4" s="115"/>
      <c r="ALF4" s="115"/>
      <c r="ALG4" s="115"/>
      <c r="ALH4" s="115"/>
      <c r="ALI4" s="115"/>
      <c r="ALJ4" s="115"/>
      <c r="ALK4" s="115"/>
      <c r="ALL4" s="115"/>
      <c r="ALM4" s="115"/>
      <c r="ALN4" s="115"/>
      <c r="ALO4" s="115"/>
      <c r="ALP4" s="115"/>
      <c r="ALQ4" s="115"/>
      <c r="ALR4" s="115"/>
      <c r="ALS4" s="115"/>
      <c r="ALT4" s="115"/>
      <c r="ALU4" s="115"/>
      <c r="ALV4" s="115"/>
      <c r="ALW4" s="115"/>
      <c r="ALX4" s="115"/>
      <c r="ALY4" s="115"/>
      <c r="ALZ4" s="115"/>
      <c r="AMA4" s="115"/>
      <c r="AMB4" s="115"/>
      <c r="AMC4" s="115"/>
      <c r="AMD4" s="115"/>
      <c r="AME4" s="115"/>
      <c r="AMF4" s="115"/>
      <c r="AMG4" s="115"/>
      <c r="AMH4" s="115"/>
      <c r="AMI4" s="115"/>
      <c r="AMJ4" s="115"/>
      <c r="AMK4" s="115"/>
      <c r="AML4" s="115"/>
      <c r="AMM4" s="115"/>
      <c r="AMN4" s="115"/>
      <c r="AMO4" s="115"/>
      <c r="AMP4" s="115"/>
      <c r="AMQ4" s="115"/>
      <c r="AMR4" s="115"/>
      <c r="AMS4" s="115"/>
      <c r="AMT4" s="115"/>
      <c r="AMU4" s="115"/>
      <c r="AMV4" s="115"/>
      <c r="AMW4" s="115"/>
      <c r="AMX4" s="115"/>
      <c r="AMY4" s="115"/>
      <c r="AMZ4" s="115"/>
      <c r="ANA4" s="115"/>
      <c r="ANB4" s="115"/>
      <c r="ANC4" s="115"/>
      <c r="AND4" s="115"/>
      <c r="ANE4" s="115"/>
      <c r="ANF4" s="115"/>
      <c r="ANG4" s="115"/>
      <c r="ANH4" s="115"/>
      <c r="ANI4" s="115"/>
      <c r="ANJ4" s="115"/>
      <c r="ANK4" s="115"/>
      <c r="ANL4" s="115"/>
      <c r="ANM4" s="115"/>
      <c r="ANN4" s="115"/>
      <c r="ANO4" s="115"/>
      <c r="ANP4" s="115"/>
      <c r="ANQ4" s="115"/>
      <c r="ANR4" s="115"/>
      <c r="ANS4" s="115"/>
      <c r="ANT4" s="115"/>
      <c r="ANU4" s="115"/>
      <c r="ANV4" s="115"/>
      <c r="ANW4" s="115"/>
      <c r="ANX4" s="115"/>
      <c r="ANY4" s="115"/>
      <c r="ANZ4" s="115"/>
      <c r="AOA4" s="115"/>
      <c r="AOB4" s="115"/>
      <c r="AOC4" s="115"/>
      <c r="AOD4" s="115"/>
      <c r="AOE4" s="115"/>
      <c r="AOF4" s="115"/>
      <c r="AOG4" s="115"/>
      <c r="AOH4" s="115"/>
      <c r="AOI4" s="115"/>
      <c r="AOJ4" s="115"/>
      <c r="AOK4" s="115"/>
      <c r="AOL4" s="115"/>
      <c r="AOM4" s="115"/>
      <c r="AON4" s="115"/>
      <c r="AOO4" s="115"/>
      <c r="AOP4" s="115"/>
      <c r="AOQ4" s="115"/>
      <c r="AOR4" s="115"/>
      <c r="AOS4" s="115"/>
      <c r="AOT4" s="115"/>
      <c r="AOU4" s="115"/>
      <c r="AOV4" s="115"/>
      <c r="AOW4" s="115"/>
      <c r="AOX4" s="115"/>
      <c r="AOY4" s="115"/>
      <c r="AOZ4" s="115"/>
      <c r="APA4" s="115"/>
      <c r="APB4" s="115"/>
      <c r="APC4" s="115"/>
      <c r="APD4" s="115"/>
      <c r="APE4" s="115"/>
      <c r="APF4" s="115"/>
      <c r="APG4" s="115"/>
      <c r="APH4" s="115"/>
      <c r="API4" s="115"/>
      <c r="APJ4" s="115"/>
      <c r="APK4" s="115"/>
      <c r="APL4" s="115"/>
      <c r="APM4" s="115"/>
      <c r="APN4" s="115"/>
      <c r="APO4" s="115"/>
      <c r="APP4" s="115"/>
      <c r="APQ4" s="115"/>
      <c r="APR4" s="115"/>
      <c r="APS4" s="115"/>
      <c r="APT4" s="115"/>
      <c r="APU4" s="115"/>
      <c r="APV4" s="115"/>
      <c r="APW4" s="115"/>
      <c r="APX4" s="115"/>
      <c r="APY4" s="115"/>
      <c r="APZ4" s="115"/>
      <c r="AQA4" s="115"/>
      <c r="AQB4" s="115"/>
      <c r="AQC4" s="115"/>
      <c r="AQD4" s="115"/>
      <c r="AQE4" s="115"/>
      <c r="AQF4" s="115"/>
      <c r="AQG4" s="115"/>
      <c r="AQH4" s="115"/>
      <c r="AQI4" s="115"/>
      <c r="AQJ4" s="115"/>
      <c r="AQK4" s="115"/>
      <c r="AQL4" s="115"/>
      <c r="AQM4" s="115"/>
      <c r="AQN4" s="115"/>
      <c r="AQO4" s="115"/>
      <c r="AQP4" s="115"/>
      <c r="AQQ4" s="115"/>
      <c r="AQR4" s="115"/>
      <c r="AQS4" s="115"/>
      <c r="AQT4" s="115"/>
      <c r="AQU4" s="115"/>
      <c r="AQV4" s="115"/>
      <c r="AQW4" s="115"/>
      <c r="AQX4" s="115"/>
      <c r="AQY4" s="115"/>
      <c r="AQZ4" s="115"/>
      <c r="ARA4" s="115"/>
      <c r="ARB4" s="115"/>
      <c r="ARC4" s="115"/>
      <c r="ARD4" s="115"/>
      <c r="ARE4" s="115"/>
      <c r="ARF4" s="115"/>
      <c r="ARG4" s="115"/>
      <c r="ARH4" s="115"/>
      <c r="ARI4" s="115"/>
      <c r="ARJ4" s="115"/>
      <c r="ARK4" s="115"/>
      <c r="ARL4" s="115"/>
      <c r="ARM4" s="115"/>
      <c r="ARN4" s="115"/>
      <c r="ARO4" s="115"/>
      <c r="ARP4" s="115"/>
      <c r="ARQ4" s="115"/>
      <c r="ARR4" s="115"/>
      <c r="ARS4" s="115"/>
      <c r="ART4" s="115"/>
      <c r="ARU4" s="115"/>
      <c r="ARV4" s="115"/>
      <c r="ARW4" s="115"/>
      <c r="ARX4" s="115"/>
      <c r="ARY4" s="115"/>
      <c r="ARZ4" s="115"/>
      <c r="ASA4" s="115"/>
      <c r="ASB4" s="115"/>
      <c r="ASC4" s="115"/>
      <c r="ASD4" s="115"/>
      <c r="ASE4" s="115"/>
      <c r="ASF4" s="115"/>
      <c r="ASG4" s="115"/>
      <c r="ASH4" s="115"/>
      <c r="ASI4" s="115"/>
      <c r="ASJ4" s="115"/>
      <c r="ASK4" s="115"/>
      <c r="ASL4" s="115"/>
      <c r="ASM4" s="115"/>
      <c r="ASN4" s="115"/>
      <c r="ASO4" s="115"/>
      <c r="ASP4" s="115"/>
      <c r="ASQ4" s="115"/>
      <c r="ASR4" s="115"/>
      <c r="ASS4" s="115"/>
      <c r="AST4" s="115"/>
      <c r="ASU4" s="115"/>
      <c r="ASV4" s="115"/>
      <c r="ASW4" s="115"/>
      <c r="ASX4" s="115"/>
      <c r="ASY4" s="115"/>
      <c r="ASZ4" s="115"/>
      <c r="ATA4" s="115"/>
      <c r="ATB4" s="115"/>
      <c r="ATC4" s="115"/>
      <c r="ATD4" s="115"/>
      <c r="ATE4" s="115"/>
      <c r="ATF4" s="115"/>
      <c r="ATG4" s="115"/>
      <c r="ATH4" s="115"/>
      <c r="ATI4" s="115"/>
      <c r="ATJ4" s="115"/>
      <c r="ATK4" s="115"/>
      <c r="ATL4" s="115"/>
      <c r="ATM4" s="115"/>
      <c r="ATN4" s="115"/>
      <c r="ATO4" s="115"/>
      <c r="ATP4" s="115"/>
      <c r="ATQ4" s="115"/>
      <c r="ATR4" s="115"/>
      <c r="ATS4" s="115"/>
      <c r="ATT4" s="115"/>
      <c r="ATU4" s="115"/>
      <c r="ATV4" s="115"/>
      <c r="ATW4" s="115"/>
      <c r="ATX4" s="115"/>
      <c r="ATY4" s="115"/>
      <c r="ATZ4" s="115"/>
      <c r="AUA4" s="115"/>
      <c r="AUB4" s="115"/>
      <c r="AUC4" s="115"/>
      <c r="AUD4" s="115"/>
      <c r="AUE4" s="115"/>
      <c r="AUF4" s="115"/>
      <c r="AUG4" s="115"/>
      <c r="AUH4" s="115"/>
      <c r="AUI4" s="115"/>
      <c r="AUJ4" s="115"/>
      <c r="AUK4" s="115"/>
      <c r="AUL4" s="115"/>
      <c r="AUM4" s="115"/>
      <c r="AUN4" s="115"/>
      <c r="AUO4" s="115"/>
      <c r="AUP4" s="115"/>
      <c r="AUQ4" s="115"/>
      <c r="AUR4" s="115"/>
      <c r="AUS4" s="115"/>
      <c r="AUT4" s="115"/>
      <c r="AUU4" s="115"/>
      <c r="AUV4" s="115"/>
      <c r="AUW4" s="115"/>
      <c r="AUX4" s="115"/>
      <c r="AUY4" s="115"/>
      <c r="AUZ4" s="115"/>
      <c r="AVA4" s="115"/>
      <c r="AVB4" s="115"/>
      <c r="AVC4" s="115"/>
      <c r="AVD4" s="115"/>
      <c r="AVE4" s="115"/>
      <c r="AVF4" s="115"/>
      <c r="AVG4" s="115"/>
      <c r="AVH4" s="115"/>
      <c r="AVI4" s="115"/>
      <c r="AVJ4" s="115"/>
      <c r="AVK4" s="115"/>
      <c r="AVL4" s="115"/>
      <c r="AVM4" s="115"/>
      <c r="AVN4" s="115"/>
      <c r="AVO4" s="115"/>
      <c r="AVP4" s="115"/>
      <c r="AVQ4" s="115"/>
      <c r="AVR4" s="115"/>
      <c r="AVS4" s="115"/>
      <c r="AVT4" s="115"/>
      <c r="AVU4" s="115"/>
    </row>
    <row r="5" spans="1:1269" s="332" customFormat="1" ht="13.5" customHeight="1" x14ac:dyDescent="0.2">
      <c r="A5" s="115"/>
      <c r="B5" s="23" t="s">
        <v>187</v>
      </c>
      <c r="C5" s="135" t="s">
        <v>261</v>
      </c>
      <c r="D5" s="136">
        <f>IF(ISNA(VLOOKUP($B5,Batting!$B$6:$D$40,3,FALSE)),0,(VLOOKUP($B5,Batting!$B$6:$D$40,3,FALSE)))</f>
        <v>12</v>
      </c>
      <c r="E5" s="69">
        <f t="shared" ref="E5:E11" si="0">IF(COUNT(Y5,AD5,AI5,AN5,AS5,AX5,BC5,BH5,BM5,BR5,BW5,CB5,CG5,CL5,CQ5,CV5,DA5,DF5,DK5,DP5)=0,"-",COUNT(Y5,AD5,AI5,AN5,AS5,AX5,BC5,BH5,BM5,BR5,BW5,CB5,CG5,CL5,CQ5,CV5,DA5,DF5,DK5,DP5))</f>
        <v>12</v>
      </c>
      <c r="F5" s="138">
        <f t="shared" ref="F5:I11" si="1">SUM(Y5,AD5,AI5,AN5,AX5,AS5,BC5,BH5,BM5,BR5,BW5,CB5,CG5,CL5,CQ5,CV5,DA5,DF5,DK5,DP5,DU5,DZ5,EE5,EJ5,EO5,ET5)</f>
        <v>83</v>
      </c>
      <c r="G5" s="137">
        <f t="shared" si="1"/>
        <v>13</v>
      </c>
      <c r="H5" s="137">
        <f t="shared" si="1"/>
        <v>306</v>
      </c>
      <c r="I5" s="137">
        <f t="shared" si="1"/>
        <v>20</v>
      </c>
      <c r="J5" s="138">
        <f t="shared" ref="J5:J11" si="2">IF(I5=0,"-",F5/I5)</f>
        <v>4.1500000000000004</v>
      </c>
      <c r="K5" s="138">
        <f t="shared" ref="K5:K11" si="3">IF(F5=0,"-",H5/F5)</f>
        <v>3.6867469879518073</v>
      </c>
      <c r="L5" s="139">
        <f t="shared" ref="L5:L11" si="4">IF(I5=0,"-",H5/I5)</f>
        <v>15.3</v>
      </c>
      <c r="M5" s="140"/>
      <c r="N5" s="84">
        <v>7</v>
      </c>
      <c r="O5" s="69">
        <v>1</v>
      </c>
      <c r="P5" s="69">
        <v>13</v>
      </c>
      <c r="Q5" s="69">
        <v>6</v>
      </c>
      <c r="R5" s="91"/>
      <c r="S5" s="141">
        <f t="shared" ref="S5:S11" si="5">(I5*20)-(H5/5)</f>
        <v>338.8</v>
      </c>
      <c r="T5" s="140"/>
      <c r="U5" s="73">
        <f>IF(FC5="-",H5/F5,(FE5+H5)/(FC5+F5))</f>
        <v>4.2205071664829106</v>
      </c>
      <c r="V5" s="73">
        <f t="shared" ref="V5:V11" si="6">IF(FC5="-",IF(I5=0,H5,H5/I5),IF(FF5+I5=0,FE5+H5,(FE5+H5)/(FF5+I5)))</f>
        <v>16.789473684210527</v>
      </c>
      <c r="W5" s="74">
        <f t="shared" ref="W5:W11" si="7">IF(FC5="-",IF(F5&lt;30,FK5,((IF(V5&gt;30,1,IF(V5&gt;25,2,IF(V5&gt;20,3,IF(V5&gt;15,4,IF(V5&gt;=0,5,0))))))+(IF(U5&gt;6,1,IF(U5&gt;5.5,2,IF(U5&gt;5,3,IF(U5&gt;4.5,4,IF(U5&gt;=0,5,0)))))))/2),IF(FC5+F5&lt;30,FK5,((IF(V5&gt;30,1,IF(V5&gt;25,2,IF(V5&gt;20,3,IF(V5&gt;15,4,IF(V5&gt;=0,5,0))))))+(IF(U5&gt;6,1,IF(U5&gt;5.5,2,IF(U5&gt;5,3,IF(U5&gt;4.5,4,IF(U5&gt;=0,5,0)))))))/2))</f>
        <v>4.5</v>
      </c>
      <c r="X5" s="102"/>
      <c r="Y5" s="84">
        <v>7</v>
      </c>
      <c r="Z5" s="69">
        <v>1</v>
      </c>
      <c r="AA5" s="69">
        <v>26</v>
      </c>
      <c r="AB5" s="69">
        <v>2</v>
      </c>
      <c r="AC5" s="142"/>
      <c r="AD5" s="84"/>
      <c r="AE5" s="69"/>
      <c r="AF5" s="69"/>
      <c r="AG5" s="69"/>
      <c r="AH5" s="143"/>
      <c r="AI5" s="84">
        <v>4</v>
      </c>
      <c r="AJ5" s="69">
        <v>0</v>
      </c>
      <c r="AK5" s="69">
        <v>17</v>
      </c>
      <c r="AL5" s="69">
        <v>3</v>
      </c>
      <c r="AM5" s="82"/>
      <c r="AN5" s="84"/>
      <c r="AO5" s="69"/>
      <c r="AP5" s="69"/>
      <c r="AQ5" s="69"/>
      <c r="AR5" s="82"/>
      <c r="AS5" s="84"/>
      <c r="AT5" s="69"/>
      <c r="AU5" s="69"/>
      <c r="AV5" s="69"/>
      <c r="AW5" s="82"/>
      <c r="AX5" s="84">
        <v>4</v>
      </c>
      <c r="AY5" s="69">
        <v>0</v>
      </c>
      <c r="AZ5" s="69">
        <v>33</v>
      </c>
      <c r="BA5" s="69">
        <v>0</v>
      </c>
      <c r="BB5" s="82"/>
      <c r="BC5" s="84">
        <v>7</v>
      </c>
      <c r="BD5" s="69">
        <v>1</v>
      </c>
      <c r="BE5" s="69">
        <v>13</v>
      </c>
      <c r="BF5" s="69">
        <v>6</v>
      </c>
      <c r="BG5" s="82"/>
      <c r="BH5" s="84"/>
      <c r="BI5" s="69"/>
      <c r="BJ5" s="69"/>
      <c r="BK5" s="69"/>
      <c r="BL5" s="132"/>
      <c r="BM5" s="84"/>
      <c r="BN5" s="69"/>
      <c r="BO5" s="69"/>
      <c r="BP5" s="69"/>
      <c r="BQ5" s="132"/>
      <c r="BR5" s="84">
        <v>8</v>
      </c>
      <c r="BS5" s="69">
        <v>2</v>
      </c>
      <c r="BT5" s="69">
        <v>29</v>
      </c>
      <c r="BU5" s="69">
        <v>3</v>
      </c>
      <c r="BV5" s="132"/>
      <c r="BW5" s="84">
        <v>8</v>
      </c>
      <c r="BX5" s="69">
        <v>1</v>
      </c>
      <c r="BY5" s="69">
        <v>39</v>
      </c>
      <c r="BZ5" s="69">
        <v>2</v>
      </c>
      <c r="CA5" s="132"/>
      <c r="CB5" s="84"/>
      <c r="CC5" s="69"/>
      <c r="CD5" s="69"/>
      <c r="CE5" s="69"/>
      <c r="CF5" s="132"/>
      <c r="CG5" s="84">
        <v>6</v>
      </c>
      <c r="CH5" s="69">
        <v>1</v>
      </c>
      <c r="CI5" s="69">
        <v>19</v>
      </c>
      <c r="CJ5" s="69">
        <v>1</v>
      </c>
      <c r="CK5" s="132"/>
      <c r="CL5" s="84">
        <v>8</v>
      </c>
      <c r="CM5" s="69">
        <v>0</v>
      </c>
      <c r="CN5" s="69">
        <v>40</v>
      </c>
      <c r="CO5" s="69">
        <v>0</v>
      </c>
      <c r="CP5" s="132"/>
      <c r="CQ5" s="84">
        <v>8</v>
      </c>
      <c r="CR5" s="69">
        <v>1</v>
      </c>
      <c r="CS5" s="69">
        <v>42</v>
      </c>
      <c r="CT5" s="137">
        <v>2</v>
      </c>
      <c r="CU5" s="282"/>
      <c r="CV5" s="84">
        <v>8</v>
      </c>
      <c r="CW5" s="69">
        <v>1</v>
      </c>
      <c r="CX5" s="69">
        <v>20</v>
      </c>
      <c r="CY5" s="69">
        <v>0</v>
      </c>
      <c r="CZ5" s="132"/>
      <c r="DA5" s="84"/>
      <c r="DB5" s="69"/>
      <c r="DC5" s="69"/>
      <c r="DD5" s="69"/>
      <c r="DE5" s="142"/>
      <c r="DF5" s="84">
        <v>8</v>
      </c>
      <c r="DG5" s="69">
        <v>1</v>
      </c>
      <c r="DH5" s="69">
        <v>16</v>
      </c>
      <c r="DI5" s="69">
        <v>0</v>
      </c>
      <c r="DJ5" s="142"/>
      <c r="DK5" s="84">
        <v>7</v>
      </c>
      <c r="DL5" s="69">
        <v>4</v>
      </c>
      <c r="DM5" s="69">
        <v>12</v>
      </c>
      <c r="DN5" s="69">
        <v>1</v>
      </c>
      <c r="DO5" s="142"/>
      <c r="DP5" s="73"/>
      <c r="DQ5" s="69"/>
      <c r="DR5" s="69"/>
      <c r="DS5" s="69"/>
      <c r="DT5" s="142"/>
      <c r="DU5" s="282"/>
      <c r="DV5" s="85"/>
      <c r="DW5" s="85"/>
      <c r="DX5" s="85"/>
      <c r="DY5" s="142"/>
      <c r="DZ5" s="282"/>
      <c r="EA5" s="85"/>
      <c r="EB5" s="85"/>
      <c r="EC5" s="85"/>
      <c r="ED5" s="133"/>
      <c r="EE5" s="125"/>
      <c r="EF5" s="125"/>
      <c r="EG5" s="125"/>
      <c r="EH5" s="125"/>
      <c r="EI5" s="133"/>
      <c r="EJ5" s="125"/>
      <c r="EK5" s="125"/>
      <c r="EL5" s="125"/>
      <c r="EM5" s="125"/>
      <c r="EN5" s="133"/>
      <c r="EO5" s="125"/>
      <c r="EP5" s="125"/>
      <c r="EQ5" s="125"/>
      <c r="ER5" s="125"/>
      <c r="ES5" s="133"/>
      <c r="ET5" s="125"/>
      <c r="EU5" s="125"/>
      <c r="EV5" s="125"/>
      <c r="EW5" s="125"/>
      <c r="EX5" s="115"/>
      <c r="EY5" s="115"/>
      <c r="EZ5" s="115"/>
      <c r="FA5" s="115"/>
      <c r="FB5" s="136">
        <v>14</v>
      </c>
      <c r="FC5" s="73">
        <v>68.166666666666671</v>
      </c>
      <c r="FD5" s="136">
        <v>6</v>
      </c>
      <c r="FE5" s="136">
        <v>332</v>
      </c>
      <c r="FF5" s="136">
        <v>18</v>
      </c>
      <c r="FG5" s="138">
        <f>IF(FF5=0,"-",FC5/FF5)</f>
        <v>3.7870370370370372</v>
      </c>
      <c r="FH5" s="138">
        <f>IF(FC5=0,"-",FE5/FC5)</f>
        <v>4.8704156479217602</v>
      </c>
      <c r="FI5" s="139">
        <f>IF(FF5=0,"-",FE5/FF5)</f>
        <v>18.444444444444443</v>
      </c>
      <c r="FJ5" s="40"/>
      <c r="FK5" s="88"/>
      <c r="FL5" s="264"/>
      <c r="FM5" s="264"/>
      <c r="FN5" s="264"/>
      <c r="FO5" s="264"/>
      <c r="FP5" s="264"/>
      <c r="FQ5" s="264"/>
      <c r="FR5" s="264"/>
      <c r="FS5" s="264"/>
      <c r="FT5" s="264"/>
      <c r="FU5" s="44"/>
      <c r="FV5" s="44"/>
      <c r="FW5" s="44"/>
      <c r="FX5" s="44"/>
      <c r="FY5" s="44"/>
      <c r="FZ5" s="44"/>
      <c r="GA5" s="44"/>
      <c r="GB5" s="44"/>
      <c r="GC5" s="44"/>
      <c r="GD5" s="44"/>
      <c r="GE5" s="115"/>
      <c r="GF5" s="115"/>
      <c r="GG5" s="115"/>
      <c r="GH5" s="115"/>
      <c r="GI5" s="115"/>
      <c r="GJ5" s="115"/>
      <c r="GK5" s="115"/>
      <c r="GL5" s="115"/>
      <c r="GM5" s="115"/>
      <c r="GN5" s="115"/>
      <c r="GO5" s="115"/>
      <c r="GP5" s="115"/>
      <c r="GQ5" s="115"/>
      <c r="GR5" s="115"/>
      <c r="GS5" s="115"/>
      <c r="GT5" s="115"/>
      <c r="GU5" s="115"/>
      <c r="GV5" s="115"/>
      <c r="GW5" s="115"/>
      <c r="GX5" s="115"/>
      <c r="GY5" s="115"/>
      <c r="GZ5" s="115"/>
      <c r="HA5" s="115"/>
      <c r="HB5" s="115"/>
      <c r="HC5" s="115"/>
      <c r="HD5" s="115"/>
      <c r="HE5" s="115"/>
      <c r="HF5" s="115"/>
      <c r="HG5" s="115"/>
      <c r="HH5" s="115"/>
      <c r="HI5" s="115"/>
      <c r="HJ5" s="115"/>
      <c r="HK5" s="115"/>
      <c r="HL5" s="115"/>
      <c r="HM5" s="115"/>
      <c r="HN5" s="115"/>
      <c r="HO5" s="115"/>
      <c r="HP5" s="115"/>
      <c r="HQ5" s="115"/>
      <c r="HR5" s="115"/>
      <c r="HS5" s="115"/>
      <c r="HT5" s="115"/>
      <c r="HU5" s="115"/>
      <c r="HV5" s="115"/>
      <c r="HW5" s="115"/>
      <c r="HX5" s="115"/>
      <c r="HY5" s="115"/>
      <c r="HZ5" s="115"/>
      <c r="IA5" s="115"/>
      <c r="IB5" s="115"/>
      <c r="IC5" s="115"/>
      <c r="ID5" s="115"/>
      <c r="IE5" s="115"/>
      <c r="IF5" s="115"/>
      <c r="IG5" s="115"/>
      <c r="IH5" s="115"/>
      <c r="II5" s="115"/>
      <c r="IJ5" s="115"/>
      <c r="IK5" s="115"/>
      <c r="IL5" s="115"/>
      <c r="IM5" s="115"/>
      <c r="IN5" s="115"/>
      <c r="IO5" s="115"/>
      <c r="IP5" s="115"/>
      <c r="IQ5" s="115"/>
      <c r="IR5" s="115"/>
      <c r="IS5" s="115"/>
      <c r="IT5" s="115"/>
      <c r="IU5" s="115"/>
      <c r="IV5" s="115"/>
      <c r="IW5" s="115"/>
      <c r="IX5" s="115"/>
      <c r="IY5" s="115"/>
      <c r="IZ5" s="115"/>
      <c r="JA5" s="115"/>
      <c r="JB5" s="115"/>
      <c r="JC5" s="115"/>
      <c r="JD5" s="115"/>
      <c r="JE5" s="115"/>
      <c r="JF5" s="115"/>
      <c r="JG5" s="115"/>
      <c r="JH5" s="115"/>
      <c r="JI5" s="115"/>
      <c r="JJ5" s="115"/>
      <c r="JK5" s="115"/>
      <c r="JL5" s="115"/>
      <c r="JM5" s="115"/>
      <c r="JN5" s="115"/>
      <c r="JO5" s="115"/>
      <c r="JP5" s="115"/>
      <c r="JQ5" s="115"/>
      <c r="JR5" s="115"/>
      <c r="JS5" s="115"/>
      <c r="JT5" s="115"/>
      <c r="JU5" s="115"/>
      <c r="JV5" s="115"/>
      <c r="JW5" s="115"/>
      <c r="JX5" s="115"/>
      <c r="JY5" s="115"/>
      <c r="JZ5" s="115"/>
      <c r="KA5" s="115"/>
      <c r="KB5" s="115"/>
      <c r="KC5" s="115"/>
      <c r="KD5" s="115"/>
      <c r="KE5" s="115"/>
      <c r="KF5" s="115"/>
      <c r="KG5" s="115"/>
      <c r="KH5" s="115"/>
      <c r="KI5" s="115"/>
      <c r="KJ5" s="115"/>
      <c r="KK5" s="115"/>
      <c r="KL5" s="115"/>
      <c r="KM5" s="115"/>
      <c r="KN5" s="115"/>
      <c r="KO5" s="115"/>
      <c r="KP5" s="115"/>
      <c r="KQ5" s="115"/>
      <c r="KR5" s="115"/>
      <c r="KS5" s="115"/>
      <c r="KT5" s="115"/>
      <c r="KU5" s="115"/>
      <c r="KV5" s="115"/>
      <c r="KW5" s="115"/>
      <c r="KX5" s="115"/>
      <c r="KY5" s="115"/>
      <c r="KZ5" s="115"/>
      <c r="LA5" s="115"/>
      <c r="LB5" s="115"/>
      <c r="LC5" s="115"/>
      <c r="LD5" s="115"/>
      <c r="LE5" s="115"/>
      <c r="LF5" s="115"/>
      <c r="LG5" s="115"/>
      <c r="LH5" s="115"/>
      <c r="LI5" s="115"/>
      <c r="LJ5" s="115"/>
      <c r="LK5" s="115"/>
      <c r="LL5" s="115"/>
      <c r="LM5" s="115"/>
      <c r="LN5" s="115"/>
      <c r="LO5" s="115"/>
      <c r="LP5" s="115"/>
      <c r="LQ5" s="115"/>
      <c r="LR5" s="115"/>
      <c r="LS5" s="115"/>
      <c r="LT5" s="115"/>
      <c r="LU5" s="115"/>
      <c r="LV5" s="115"/>
      <c r="LW5" s="115"/>
      <c r="LX5" s="115"/>
      <c r="LY5" s="115"/>
      <c r="LZ5" s="115"/>
      <c r="MA5" s="115"/>
      <c r="MB5" s="115"/>
      <c r="MC5" s="115"/>
      <c r="MD5" s="115"/>
      <c r="ME5" s="115"/>
      <c r="MF5" s="115"/>
      <c r="MG5" s="115"/>
      <c r="MH5" s="115"/>
      <c r="MI5" s="115"/>
      <c r="MJ5" s="115"/>
      <c r="MK5" s="115"/>
      <c r="ML5" s="115"/>
      <c r="MM5" s="115"/>
      <c r="MN5" s="115"/>
      <c r="MO5" s="115"/>
      <c r="MP5" s="115"/>
      <c r="MQ5" s="115"/>
      <c r="MR5" s="115"/>
      <c r="MS5" s="115"/>
      <c r="MT5" s="115"/>
      <c r="MU5" s="115"/>
      <c r="MV5" s="115"/>
      <c r="MW5" s="115"/>
      <c r="MX5" s="115"/>
      <c r="MY5" s="115"/>
      <c r="MZ5" s="115"/>
      <c r="NA5" s="115"/>
      <c r="NB5" s="115"/>
      <c r="NC5" s="115"/>
      <c r="ND5" s="115"/>
      <c r="NE5" s="115"/>
      <c r="NF5" s="115"/>
      <c r="NG5" s="115"/>
      <c r="NH5" s="115"/>
      <c r="NI5" s="115"/>
      <c r="NJ5" s="115"/>
      <c r="NK5" s="115"/>
      <c r="NL5" s="115"/>
      <c r="NM5" s="115"/>
      <c r="NN5" s="115"/>
      <c r="NO5" s="115"/>
      <c r="NP5" s="115"/>
      <c r="NQ5" s="115"/>
      <c r="NR5" s="115"/>
      <c r="NS5" s="115"/>
      <c r="NT5" s="115"/>
      <c r="NU5" s="115"/>
      <c r="NV5" s="115"/>
      <c r="NW5" s="115"/>
      <c r="NX5" s="115"/>
      <c r="NY5" s="115"/>
      <c r="NZ5" s="115"/>
      <c r="OA5" s="115"/>
      <c r="OB5" s="115"/>
      <c r="OC5" s="115"/>
      <c r="OD5" s="115"/>
      <c r="OE5" s="115"/>
      <c r="OF5" s="115"/>
      <c r="OG5" s="115"/>
      <c r="OH5" s="115"/>
      <c r="OI5" s="115"/>
      <c r="OJ5" s="115"/>
      <c r="OK5" s="115"/>
      <c r="OL5" s="115"/>
      <c r="OM5" s="115"/>
      <c r="ON5" s="115"/>
      <c r="OO5" s="115"/>
      <c r="OP5" s="115"/>
      <c r="OQ5" s="115"/>
      <c r="OR5" s="115"/>
      <c r="OS5" s="115"/>
      <c r="OT5" s="115"/>
      <c r="OU5" s="115"/>
      <c r="OV5" s="115"/>
      <c r="OW5" s="115"/>
      <c r="OX5" s="115"/>
      <c r="OY5" s="115"/>
      <c r="OZ5" s="115"/>
      <c r="PA5" s="115"/>
      <c r="PB5" s="115"/>
      <c r="PC5" s="115"/>
      <c r="PD5" s="115"/>
      <c r="PE5" s="115"/>
      <c r="PF5" s="115"/>
      <c r="PG5" s="115"/>
      <c r="PH5" s="115"/>
      <c r="PI5" s="115"/>
      <c r="PJ5" s="115"/>
      <c r="PK5" s="115"/>
      <c r="PL5" s="115"/>
      <c r="PM5" s="115"/>
      <c r="PN5" s="115"/>
      <c r="PO5" s="115"/>
      <c r="PP5" s="115"/>
      <c r="PQ5" s="115"/>
      <c r="PR5" s="115"/>
      <c r="PS5" s="115"/>
      <c r="PT5" s="115"/>
      <c r="PU5" s="115"/>
      <c r="PV5" s="115"/>
      <c r="PW5" s="115"/>
      <c r="PX5" s="115"/>
      <c r="PY5" s="115"/>
      <c r="PZ5" s="115"/>
      <c r="QA5" s="115"/>
      <c r="QB5" s="115"/>
      <c r="QC5" s="115"/>
      <c r="QD5" s="115"/>
      <c r="QE5" s="115"/>
      <c r="QF5" s="115"/>
      <c r="QG5" s="115"/>
      <c r="QH5" s="115"/>
      <c r="QI5" s="115"/>
      <c r="QJ5" s="115"/>
      <c r="QK5" s="115"/>
      <c r="QL5" s="115"/>
      <c r="QM5" s="115"/>
      <c r="QN5" s="115"/>
      <c r="QO5" s="115"/>
      <c r="QP5" s="115"/>
      <c r="QQ5" s="115"/>
      <c r="QR5" s="115"/>
      <c r="QS5" s="115"/>
      <c r="QT5" s="115"/>
      <c r="QU5" s="115"/>
      <c r="QV5" s="115"/>
      <c r="QW5" s="115"/>
      <c r="QX5" s="115"/>
      <c r="QY5" s="115"/>
      <c r="QZ5" s="115"/>
      <c r="RA5" s="115"/>
      <c r="RB5" s="115"/>
      <c r="RC5" s="115"/>
      <c r="RD5" s="115"/>
      <c r="RE5" s="115"/>
      <c r="RF5" s="115"/>
      <c r="RG5" s="115"/>
      <c r="RH5" s="115"/>
      <c r="RI5" s="115"/>
      <c r="RJ5" s="115"/>
      <c r="RK5" s="115"/>
      <c r="RL5" s="115"/>
      <c r="RM5" s="115"/>
      <c r="RN5" s="115"/>
      <c r="RO5" s="115"/>
      <c r="RP5" s="115"/>
      <c r="RQ5" s="115"/>
      <c r="RR5" s="115"/>
      <c r="RS5" s="115"/>
      <c r="RT5" s="115"/>
      <c r="RU5" s="115"/>
      <c r="RV5" s="115"/>
      <c r="RW5" s="115"/>
      <c r="RX5" s="115"/>
      <c r="RY5" s="115"/>
      <c r="RZ5" s="115"/>
      <c r="SA5" s="115"/>
      <c r="SB5" s="115"/>
      <c r="SC5" s="115"/>
      <c r="SD5" s="115"/>
      <c r="SE5" s="115"/>
      <c r="SF5" s="115"/>
      <c r="SG5" s="115"/>
      <c r="SH5" s="115"/>
      <c r="SI5" s="115"/>
      <c r="SJ5" s="115"/>
      <c r="SK5" s="115"/>
      <c r="SL5" s="115"/>
      <c r="SM5" s="115"/>
      <c r="SN5" s="115"/>
      <c r="SO5" s="115"/>
      <c r="SP5" s="115"/>
      <c r="SQ5" s="115"/>
      <c r="SR5" s="115"/>
      <c r="SS5" s="115"/>
      <c r="ST5" s="115"/>
      <c r="SU5" s="115"/>
      <c r="SV5" s="115"/>
      <c r="SW5" s="115"/>
      <c r="SX5" s="115"/>
      <c r="SY5" s="115"/>
      <c r="SZ5" s="115"/>
      <c r="TA5" s="115"/>
      <c r="TB5" s="115"/>
      <c r="TC5" s="115"/>
      <c r="TD5" s="115"/>
      <c r="TE5" s="115"/>
      <c r="TF5" s="115"/>
      <c r="TG5" s="115"/>
      <c r="TH5" s="115"/>
      <c r="TI5" s="115"/>
      <c r="TJ5" s="115"/>
      <c r="TK5" s="115"/>
      <c r="TL5" s="115"/>
      <c r="TM5" s="115"/>
      <c r="TN5" s="115"/>
      <c r="TO5" s="115"/>
      <c r="TP5" s="115"/>
      <c r="TQ5" s="115"/>
      <c r="TR5" s="115"/>
      <c r="TS5" s="115"/>
      <c r="TT5" s="115"/>
      <c r="TU5" s="115"/>
      <c r="TV5" s="115"/>
      <c r="TW5" s="115"/>
      <c r="TX5" s="115"/>
      <c r="TY5" s="115"/>
      <c r="TZ5" s="115"/>
      <c r="UA5" s="115"/>
      <c r="UB5" s="115"/>
      <c r="UC5" s="115"/>
      <c r="UD5" s="115"/>
      <c r="UE5" s="115"/>
      <c r="UF5" s="115"/>
      <c r="UG5" s="115"/>
      <c r="UH5" s="115"/>
      <c r="UI5" s="115"/>
      <c r="UJ5" s="115"/>
      <c r="UK5" s="115"/>
      <c r="UL5" s="115"/>
      <c r="UM5" s="115"/>
      <c r="UN5" s="115"/>
      <c r="UO5" s="115"/>
      <c r="UP5" s="115"/>
      <c r="UQ5" s="115"/>
      <c r="UR5" s="115"/>
      <c r="US5" s="115"/>
      <c r="UT5" s="115"/>
      <c r="UU5" s="115"/>
      <c r="UV5" s="115"/>
      <c r="UW5" s="115"/>
      <c r="UX5" s="115"/>
      <c r="UY5" s="115"/>
      <c r="UZ5" s="115"/>
      <c r="VA5" s="115"/>
      <c r="VB5" s="115"/>
      <c r="VC5" s="115"/>
      <c r="VD5" s="115"/>
      <c r="VE5" s="115"/>
      <c r="VF5" s="115"/>
      <c r="VG5" s="115"/>
      <c r="VH5" s="115"/>
      <c r="VI5" s="115"/>
      <c r="VJ5" s="115"/>
      <c r="VK5" s="115"/>
      <c r="VL5" s="115"/>
      <c r="VM5" s="115"/>
      <c r="VN5" s="115"/>
      <c r="VO5" s="115"/>
      <c r="VP5" s="115"/>
      <c r="VQ5" s="115"/>
      <c r="VR5" s="115"/>
      <c r="VS5" s="115"/>
      <c r="VT5" s="115"/>
      <c r="VU5" s="115"/>
      <c r="VV5" s="115"/>
      <c r="VW5" s="115"/>
      <c r="VX5" s="115"/>
      <c r="VY5" s="115"/>
      <c r="VZ5" s="115"/>
      <c r="WA5" s="115"/>
      <c r="WB5" s="115"/>
      <c r="WC5" s="115"/>
      <c r="WD5" s="115"/>
      <c r="WE5" s="115"/>
      <c r="WF5" s="115"/>
      <c r="WG5" s="115"/>
      <c r="WH5" s="115"/>
      <c r="WI5" s="115"/>
      <c r="WJ5" s="115"/>
      <c r="WK5" s="115"/>
      <c r="WL5" s="115"/>
      <c r="WM5" s="115"/>
      <c r="WN5" s="115"/>
      <c r="WO5" s="115"/>
      <c r="WP5" s="115"/>
      <c r="WQ5" s="115"/>
      <c r="WR5" s="115"/>
      <c r="WS5" s="115"/>
      <c r="WT5" s="115"/>
      <c r="WU5" s="115"/>
      <c r="WV5" s="115"/>
      <c r="WW5" s="115"/>
      <c r="WX5" s="115"/>
      <c r="WY5" s="115"/>
      <c r="WZ5" s="115"/>
      <c r="XA5" s="115"/>
      <c r="XB5" s="115"/>
      <c r="XC5" s="115"/>
      <c r="XD5" s="115"/>
      <c r="XE5" s="115"/>
      <c r="XF5" s="115"/>
      <c r="XG5" s="115"/>
      <c r="XH5" s="115"/>
      <c r="XI5" s="115"/>
      <c r="XJ5" s="115"/>
      <c r="XK5" s="115"/>
      <c r="XL5" s="115"/>
      <c r="XM5" s="115"/>
      <c r="XN5" s="115"/>
      <c r="XO5" s="115"/>
      <c r="XP5" s="115"/>
      <c r="XQ5" s="115"/>
      <c r="XR5" s="115"/>
      <c r="XS5" s="115"/>
      <c r="XT5" s="115"/>
      <c r="XU5" s="115"/>
      <c r="XV5" s="115"/>
      <c r="XW5" s="115"/>
      <c r="XX5" s="115"/>
      <c r="XY5" s="115"/>
      <c r="XZ5" s="115"/>
      <c r="YA5" s="115"/>
      <c r="YB5" s="115"/>
      <c r="YC5" s="115"/>
      <c r="YD5" s="115"/>
      <c r="YE5" s="115"/>
      <c r="YF5" s="115"/>
      <c r="YG5" s="115"/>
      <c r="YH5" s="115"/>
      <c r="YI5" s="115"/>
      <c r="YJ5" s="115"/>
      <c r="YK5" s="115"/>
      <c r="YL5" s="115"/>
      <c r="YM5" s="115"/>
      <c r="YN5" s="115"/>
      <c r="YO5" s="115"/>
      <c r="YP5" s="115"/>
      <c r="YQ5" s="115"/>
      <c r="YR5" s="115"/>
      <c r="YS5" s="115"/>
      <c r="YT5" s="115"/>
      <c r="YU5" s="115"/>
      <c r="YV5" s="115"/>
      <c r="YW5" s="115"/>
      <c r="YX5" s="115"/>
      <c r="YY5" s="115"/>
      <c r="YZ5" s="115"/>
      <c r="ZA5" s="115"/>
      <c r="ZB5" s="115"/>
      <c r="ZC5" s="115"/>
      <c r="ZD5" s="115"/>
      <c r="ZE5" s="115"/>
      <c r="ZF5" s="115"/>
      <c r="ZG5" s="115"/>
      <c r="ZH5" s="115"/>
      <c r="ZI5" s="115"/>
      <c r="ZJ5" s="115"/>
      <c r="ZK5" s="115"/>
      <c r="ZL5" s="115"/>
      <c r="ZM5" s="115"/>
      <c r="ZN5" s="115"/>
      <c r="ZO5" s="115"/>
      <c r="ZP5" s="115"/>
      <c r="ZQ5" s="115"/>
      <c r="ZR5" s="115"/>
      <c r="ZS5" s="115"/>
      <c r="ZT5" s="115"/>
      <c r="ZU5" s="115"/>
      <c r="ZV5" s="115"/>
      <c r="ZW5" s="115"/>
      <c r="ZX5" s="115"/>
      <c r="ZY5" s="115"/>
      <c r="ZZ5" s="115"/>
      <c r="AAA5" s="115"/>
      <c r="AAB5" s="115"/>
      <c r="AAC5" s="115"/>
      <c r="AAD5" s="115"/>
      <c r="AAE5" s="115"/>
      <c r="AAF5" s="115"/>
      <c r="AAG5" s="115"/>
      <c r="AAH5" s="115"/>
      <c r="AAI5" s="115"/>
      <c r="AAJ5" s="115"/>
      <c r="AAK5" s="115"/>
      <c r="AAL5" s="115"/>
      <c r="AAM5" s="115"/>
      <c r="AAN5" s="115"/>
      <c r="AAO5" s="115"/>
      <c r="AAP5" s="115"/>
      <c r="AAQ5" s="115"/>
      <c r="AAR5" s="115"/>
      <c r="AAS5" s="115"/>
      <c r="AAT5" s="115"/>
      <c r="AAU5" s="115"/>
      <c r="AAV5" s="115"/>
      <c r="AAW5" s="115"/>
      <c r="AAX5" s="115"/>
      <c r="AAY5" s="115"/>
      <c r="AAZ5" s="115"/>
      <c r="ABA5" s="115"/>
      <c r="ABB5" s="115"/>
      <c r="ABC5" s="115"/>
      <c r="ABD5" s="115"/>
      <c r="ABE5" s="115"/>
      <c r="ABF5" s="115"/>
      <c r="ABG5" s="115"/>
      <c r="ABH5" s="115"/>
      <c r="ABI5" s="115"/>
      <c r="ABJ5" s="115"/>
      <c r="ABK5" s="115"/>
      <c r="ABL5" s="115"/>
      <c r="ABM5" s="115"/>
      <c r="ABN5" s="115"/>
      <c r="ABO5" s="115"/>
      <c r="ABP5" s="115"/>
      <c r="ABQ5" s="115"/>
      <c r="ABR5" s="115"/>
      <c r="ABS5" s="115"/>
      <c r="ABT5" s="115"/>
      <c r="ABU5" s="115"/>
      <c r="ABV5" s="115"/>
      <c r="ABW5" s="115"/>
      <c r="ABX5" s="115"/>
      <c r="ABY5" s="115"/>
      <c r="ABZ5" s="115"/>
      <c r="ACA5" s="115"/>
      <c r="ACB5" s="115"/>
      <c r="ACC5" s="115"/>
      <c r="ACD5" s="115"/>
      <c r="ACE5" s="115"/>
      <c r="ACF5" s="115"/>
      <c r="ACG5" s="115"/>
      <c r="ACH5" s="115"/>
      <c r="ACI5" s="115"/>
      <c r="ACJ5" s="115"/>
      <c r="ACK5" s="115"/>
      <c r="ACL5" s="115"/>
      <c r="ACM5" s="115"/>
      <c r="ACN5" s="115"/>
      <c r="ACO5" s="115"/>
      <c r="ACP5" s="115"/>
      <c r="ACQ5" s="115"/>
      <c r="ACR5" s="115"/>
      <c r="ACS5" s="115"/>
      <c r="ACT5" s="115"/>
      <c r="ACU5" s="115"/>
      <c r="ACV5" s="115"/>
      <c r="ACW5" s="115"/>
      <c r="ACX5" s="115"/>
      <c r="ACY5" s="115"/>
      <c r="ACZ5" s="115"/>
      <c r="ADA5" s="115"/>
      <c r="ADB5" s="115"/>
      <c r="ADC5" s="115"/>
      <c r="ADD5" s="115"/>
      <c r="ADE5" s="115"/>
      <c r="ADF5" s="115"/>
      <c r="ADG5" s="115"/>
      <c r="ADH5" s="115"/>
      <c r="ADI5" s="115"/>
      <c r="ADJ5" s="115"/>
      <c r="ADK5" s="115"/>
      <c r="ADL5" s="115"/>
      <c r="ADM5" s="115"/>
      <c r="ADN5" s="115"/>
      <c r="ADO5" s="115"/>
      <c r="ADP5" s="115"/>
      <c r="ADQ5" s="115"/>
      <c r="ADR5" s="115"/>
      <c r="ADS5" s="115"/>
      <c r="ADT5" s="115"/>
      <c r="ADU5" s="115"/>
      <c r="ADV5" s="115"/>
      <c r="ADW5" s="115"/>
      <c r="ADX5" s="115"/>
      <c r="ADY5" s="115"/>
      <c r="ADZ5" s="115"/>
      <c r="AEA5" s="115"/>
      <c r="AEB5" s="115"/>
      <c r="AEC5" s="115"/>
      <c r="AED5" s="115"/>
      <c r="AEE5" s="115"/>
      <c r="AEF5" s="115"/>
      <c r="AEG5" s="115"/>
      <c r="AEH5" s="115"/>
      <c r="AEI5" s="115"/>
      <c r="AEJ5" s="115"/>
      <c r="AEK5" s="115"/>
      <c r="AEL5" s="115"/>
      <c r="AEM5" s="115"/>
      <c r="AEN5" s="115"/>
      <c r="AEO5" s="115"/>
      <c r="AEP5" s="115"/>
      <c r="AEQ5" s="115"/>
      <c r="AER5" s="115"/>
      <c r="AES5" s="115"/>
      <c r="AET5" s="115"/>
      <c r="AEU5" s="115"/>
      <c r="AEV5" s="115"/>
      <c r="AEW5" s="115"/>
      <c r="AEX5" s="115"/>
      <c r="AEY5" s="115"/>
      <c r="AEZ5" s="115"/>
      <c r="AFA5" s="115"/>
      <c r="AFB5" s="115"/>
      <c r="AFC5" s="115"/>
      <c r="AFD5" s="115"/>
      <c r="AFE5" s="115"/>
      <c r="AFF5" s="115"/>
      <c r="AFG5" s="115"/>
      <c r="AFH5" s="115"/>
      <c r="AFI5" s="115"/>
      <c r="AFJ5" s="115"/>
      <c r="AFK5" s="115"/>
      <c r="AFL5" s="115"/>
      <c r="AFM5" s="115"/>
      <c r="AFN5" s="115"/>
      <c r="AFO5" s="115"/>
      <c r="AFP5" s="115"/>
      <c r="AFQ5" s="115"/>
      <c r="AFR5" s="115"/>
      <c r="AFS5" s="115"/>
      <c r="AFT5" s="115"/>
      <c r="AFU5" s="115"/>
      <c r="AFV5" s="115"/>
      <c r="AFW5" s="115"/>
      <c r="AFX5" s="115"/>
      <c r="AFY5" s="115"/>
      <c r="AFZ5" s="115"/>
      <c r="AGA5" s="115"/>
      <c r="AGB5" s="115"/>
      <c r="AGC5" s="115"/>
      <c r="AGD5" s="115"/>
      <c r="AGE5" s="115"/>
      <c r="AGF5" s="115"/>
      <c r="AGG5" s="115"/>
      <c r="AGH5" s="115"/>
      <c r="AGI5" s="115"/>
      <c r="AGJ5" s="115"/>
      <c r="AGK5" s="115"/>
      <c r="AGL5" s="115"/>
      <c r="AGM5" s="115"/>
      <c r="AGN5" s="115"/>
      <c r="AGO5" s="115"/>
      <c r="AGP5" s="115"/>
      <c r="AGQ5" s="115"/>
      <c r="AGR5" s="115"/>
      <c r="AGS5" s="115"/>
      <c r="AGT5" s="115"/>
      <c r="AGU5" s="115"/>
      <c r="AGV5" s="115"/>
      <c r="AGW5" s="115"/>
      <c r="AGX5" s="115"/>
      <c r="AGY5" s="115"/>
      <c r="AGZ5" s="115"/>
      <c r="AHA5" s="115"/>
      <c r="AHB5" s="115"/>
      <c r="AHC5" s="115"/>
      <c r="AHD5" s="115"/>
      <c r="AHE5" s="115"/>
      <c r="AHF5" s="115"/>
      <c r="AHG5" s="115"/>
      <c r="AHH5" s="115"/>
      <c r="AHI5" s="115"/>
      <c r="AHJ5" s="115"/>
      <c r="AHK5" s="115"/>
      <c r="AHL5" s="115"/>
      <c r="AHM5" s="115"/>
      <c r="AHN5" s="115"/>
      <c r="AHO5" s="115"/>
      <c r="AHP5" s="115"/>
      <c r="AHQ5" s="115"/>
      <c r="AHR5" s="115"/>
      <c r="AHS5" s="115"/>
      <c r="AHT5" s="115"/>
      <c r="AHU5" s="115"/>
      <c r="AHV5" s="115"/>
      <c r="AHW5" s="115"/>
      <c r="AHX5" s="115"/>
      <c r="AHY5" s="115"/>
      <c r="AHZ5" s="115"/>
      <c r="AIA5" s="115"/>
      <c r="AIB5" s="115"/>
      <c r="AIC5" s="115"/>
      <c r="AID5" s="115"/>
      <c r="AIE5" s="115"/>
      <c r="AIF5" s="115"/>
      <c r="AIG5" s="115"/>
      <c r="AIH5" s="115"/>
      <c r="AII5" s="115"/>
      <c r="AIJ5" s="115"/>
      <c r="AIK5" s="115"/>
      <c r="AIL5" s="115"/>
      <c r="AIM5" s="115"/>
      <c r="AIN5" s="115"/>
      <c r="AIO5" s="115"/>
      <c r="AIP5" s="115"/>
      <c r="AIQ5" s="115"/>
      <c r="AIR5" s="115"/>
      <c r="AIS5" s="115"/>
      <c r="AIT5" s="115"/>
      <c r="AIU5" s="115"/>
      <c r="AIV5" s="115"/>
      <c r="AIW5" s="115"/>
      <c r="AIX5" s="115"/>
      <c r="AIY5" s="115"/>
      <c r="AIZ5" s="115"/>
      <c r="AJA5" s="115"/>
      <c r="AJB5" s="115"/>
      <c r="AJC5" s="115"/>
      <c r="AJD5" s="115"/>
      <c r="AJE5" s="115"/>
      <c r="AJF5" s="115"/>
      <c r="AJG5" s="115"/>
      <c r="AJH5" s="115"/>
      <c r="AJI5" s="115"/>
      <c r="AJJ5" s="115"/>
      <c r="AJK5" s="115"/>
      <c r="AJL5" s="115"/>
      <c r="AJM5" s="115"/>
      <c r="AJN5" s="115"/>
      <c r="AJO5" s="115"/>
      <c r="AJP5" s="115"/>
      <c r="AJQ5" s="115"/>
      <c r="AJR5" s="115"/>
      <c r="AJS5" s="115"/>
      <c r="AJT5" s="115"/>
      <c r="AJU5" s="115"/>
      <c r="AJV5" s="115"/>
      <c r="AJW5" s="115"/>
      <c r="AJX5" s="115"/>
      <c r="AJY5" s="115"/>
      <c r="AJZ5" s="115"/>
      <c r="AKA5" s="115"/>
      <c r="AKB5" s="115"/>
      <c r="AKC5" s="115"/>
      <c r="AKD5" s="115"/>
      <c r="AKE5" s="115"/>
      <c r="AKF5" s="115"/>
      <c r="AKG5" s="115"/>
      <c r="AKH5" s="115"/>
      <c r="AKI5" s="115"/>
      <c r="AKJ5" s="115"/>
      <c r="AKK5" s="115"/>
      <c r="AKL5" s="115"/>
      <c r="AKM5" s="115"/>
      <c r="AKN5" s="115"/>
      <c r="AKO5" s="115"/>
      <c r="AKP5" s="115"/>
      <c r="AKQ5" s="115"/>
      <c r="AKR5" s="115"/>
      <c r="AKS5" s="115"/>
      <c r="AKT5" s="115"/>
      <c r="AKU5" s="115"/>
      <c r="AKV5" s="115"/>
      <c r="AKW5" s="115"/>
      <c r="AKX5" s="115"/>
      <c r="AKY5" s="115"/>
      <c r="AKZ5" s="115"/>
      <c r="ALA5" s="115"/>
      <c r="ALB5" s="115"/>
      <c r="ALC5" s="115"/>
      <c r="ALD5" s="115"/>
      <c r="ALE5" s="115"/>
      <c r="ALF5" s="115"/>
      <c r="ALG5" s="115"/>
      <c r="ALH5" s="115"/>
      <c r="ALI5" s="115"/>
      <c r="ALJ5" s="115"/>
      <c r="ALK5" s="115"/>
      <c r="ALL5" s="115"/>
      <c r="ALM5" s="115"/>
      <c r="ALN5" s="115"/>
      <c r="ALO5" s="115"/>
      <c r="ALP5" s="115"/>
      <c r="ALQ5" s="115"/>
      <c r="ALR5" s="115"/>
      <c r="ALS5" s="115"/>
      <c r="ALT5" s="115"/>
      <c r="ALU5" s="115"/>
      <c r="ALV5" s="115"/>
      <c r="ALW5" s="115"/>
      <c r="ALX5" s="115"/>
      <c r="ALY5" s="115"/>
      <c r="ALZ5" s="115"/>
      <c r="AMA5" s="115"/>
      <c r="AMB5" s="115"/>
      <c r="AMC5" s="115"/>
      <c r="AMD5" s="115"/>
      <c r="AME5" s="115"/>
      <c r="AMF5" s="115"/>
      <c r="AMG5" s="115"/>
      <c r="AMH5" s="115"/>
      <c r="AMI5" s="115"/>
      <c r="AMJ5" s="115"/>
      <c r="AMK5" s="115"/>
      <c r="AML5" s="115"/>
      <c r="AMM5" s="115"/>
      <c r="AMN5" s="115"/>
      <c r="AMO5" s="115"/>
      <c r="AMP5" s="115"/>
      <c r="AMQ5" s="115"/>
      <c r="AMR5" s="115"/>
      <c r="AMS5" s="115"/>
      <c r="AMT5" s="115"/>
      <c r="AMU5" s="115"/>
      <c r="AMV5" s="115"/>
      <c r="AMW5" s="115"/>
      <c r="AMX5" s="115"/>
      <c r="AMY5" s="115"/>
      <c r="AMZ5" s="115"/>
      <c r="ANA5" s="115"/>
      <c r="ANB5" s="115"/>
      <c r="ANC5" s="115"/>
      <c r="AND5" s="115"/>
      <c r="ANE5" s="115"/>
      <c r="ANF5" s="115"/>
      <c r="ANG5" s="115"/>
      <c r="ANH5" s="115"/>
      <c r="ANI5" s="115"/>
      <c r="ANJ5" s="115"/>
      <c r="ANK5" s="115"/>
      <c r="ANL5" s="115"/>
      <c r="ANM5" s="115"/>
      <c r="ANN5" s="115"/>
      <c r="ANO5" s="115"/>
      <c r="ANP5" s="115"/>
      <c r="ANQ5" s="115"/>
      <c r="ANR5" s="115"/>
      <c r="ANS5" s="115"/>
      <c r="ANT5" s="115"/>
      <c r="ANU5" s="115"/>
      <c r="ANV5" s="115"/>
      <c r="ANW5" s="115"/>
      <c r="ANX5" s="115"/>
      <c r="ANY5" s="115"/>
      <c r="ANZ5" s="115"/>
      <c r="AOA5" s="115"/>
      <c r="AOB5" s="115"/>
      <c r="AOC5" s="115"/>
      <c r="AOD5" s="115"/>
      <c r="AOE5" s="115"/>
      <c r="AOF5" s="115"/>
      <c r="AOG5" s="115"/>
      <c r="AOH5" s="115"/>
      <c r="AOI5" s="115"/>
      <c r="AOJ5" s="115"/>
      <c r="AOK5" s="115"/>
      <c r="AOL5" s="115"/>
      <c r="AOM5" s="115"/>
      <c r="AON5" s="115"/>
      <c r="AOO5" s="115"/>
      <c r="AOP5" s="115"/>
      <c r="AOQ5" s="115"/>
      <c r="AOR5" s="115"/>
      <c r="AOS5" s="115"/>
      <c r="AOT5" s="115"/>
      <c r="AOU5" s="115"/>
      <c r="AOV5" s="115"/>
      <c r="AOW5" s="115"/>
      <c r="AOX5" s="115"/>
      <c r="AOY5" s="115"/>
      <c r="AOZ5" s="115"/>
      <c r="APA5" s="115"/>
      <c r="APB5" s="115"/>
      <c r="APC5" s="115"/>
      <c r="APD5" s="115"/>
      <c r="APE5" s="115"/>
      <c r="APF5" s="115"/>
      <c r="APG5" s="115"/>
      <c r="APH5" s="115"/>
      <c r="API5" s="115"/>
      <c r="APJ5" s="115"/>
      <c r="APK5" s="115"/>
      <c r="APL5" s="115"/>
      <c r="APM5" s="115"/>
      <c r="APN5" s="115"/>
      <c r="APO5" s="115"/>
      <c r="APP5" s="115"/>
      <c r="APQ5" s="115"/>
      <c r="APR5" s="115"/>
      <c r="APS5" s="115"/>
      <c r="APT5" s="115"/>
      <c r="APU5" s="115"/>
      <c r="APV5" s="115"/>
      <c r="APW5" s="115"/>
      <c r="APX5" s="115"/>
      <c r="APY5" s="115"/>
      <c r="APZ5" s="115"/>
      <c r="AQA5" s="115"/>
      <c r="AQB5" s="115"/>
      <c r="AQC5" s="115"/>
      <c r="AQD5" s="115"/>
      <c r="AQE5" s="115"/>
      <c r="AQF5" s="115"/>
      <c r="AQG5" s="115"/>
      <c r="AQH5" s="115"/>
      <c r="AQI5" s="115"/>
      <c r="AQJ5" s="115"/>
      <c r="AQK5" s="115"/>
      <c r="AQL5" s="115"/>
      <c r="AQM5" s="115"/>
      <c r="AQN5" s="115"/>
      <c r="AQO5" s="115"/>
      <c r="AQP5" s="115"/>
      <c r="AQQ5" s="115"/>
      <c r="AQR5" s="115"/>
      <c r="AQS5" s="115"/>
      <c r="AQT5" s="115"/>
      <c r="AQU5" s="115"/>
      <c r="AQV5" s="115"/>
      <c r="AQW5" s="115"/>
      <c r="AQX5" s="115"/>
      <c r="AQY5" s="115"/>
      <c r="AQZ5" s="115"/>
      <c r="ARA5" s="115"/>
      <c r="ARB5" s="115"/>
      <c r="ARC5" s="115"/>
      <c r="ARD5" s="115"/>
      <c r="ARE5" s="115"/>
      <c r="ARF5" s="115"/>
      <c r="ARG5" s="115"/>
      <c r="ARH5" s="115"/>
      <c r="ARI5" s="115"/>
      <c r="ARJ5" s="115"/>
      <c r="ARK5" s="115"/>
      <c r="ARL5" s="115"/>
      <c r="ARM5" s="115"/>
      <c r="ARN5" s="115"/>
      <c r="ARO5" s="115"/>
      <c r="ARP5" s="115"/>
      <c r="ARQ5" s="115"/>
      <c r="ARR5" s="115"/>
      <c r="ARS5" s="115"/>
      <c r="ART5" s="115"/>
      <c r="ARU5" s="115"/>
      <c r="ARV5" s="115"/>
      <c r="ARW5" s="115"/>
      <c r="ARX5" s="115"/>
      <c r="ARY5" s="115"/>
      <c r="ARZ5" s="115"/>
      <c r="ASA5" s="115"/>
      <c r="ASB5" s="115"/>
      <c r="ASC5" s="115"/>
      <c r="ASD5" s="115"/>
      <c r="ASE5" s="115"/>
      <c r="ASF5" s="115"/>
      <c r="ASG5" s="115"/>
      <c r="ASH5" s="115"/>
      <c r="ASI5" s="115"/>
      <c r="ASJ5" s="115"/>
      <c r="ASK5" s="115"/>
      <c r="ASL5" s="115"/>
      <c r="ASM5" s="115"/>
      <c r="ASN5" s="115"/>
      <c r="ASO5" s="115"/>
      <c r="ASP5" s="115"/>
      <c r="ASQ5" s="115"/>
      <c r="ASR5" s="115"/>
      <c r="ASS5" s="115"/>
      <c r="AST5" s="115"/>
      <c r="ASU5" s="115"/>
      <c r="ASV5" s="115"/>
      <c r="ASW5" s="115"/>
      <c r="ASX5" s="115"/>
      <c r="ASY5" s="115"/>
      <c r="ASZ5" s="115"/>
      <c r="ATA5" s="115"/>
      <c r="ATB5" s="115"/>
      <c r="ATC5" s="115"/>
      <c r="ATD5" s="115"/>
      <c r="ATE5" s="115"/>
      <c r="ATF5" s="115"/>
      <c r="ATG5" s="115"/>
      <c r="ATH5" s="115"/>
      <c r="ATI5" s="115"/>
      <c r="ATJ5" s="115"/>
      <c r="ATK5" s="115"/>
      <c r="ATL5" s="115"/>
      <c r="ATM5" s="115"/>
      <c r="ATN5" s="115"/>
      <c r="ATO5" s="115"/>
      <c r="ATP5" s="115"/>
      <c r="ATQ5" s="115"/>
      <c r="ATR5" s="115"/>
      <c r="ATS5" s="115"/>
      <c r="ATT5" s="115"/>
      <c r="ATU5" s="115"/>
      <c r="ATV5" s="115"/>
      <c r="ATW5" s="115"/>
      <c r="ATX5" s="115"/>
      <c r="ATY5" s="115"/>
      <c r="ATZ5" s="115"/>
      <c r="AUA5" s="115"/>
      <c r="AUB5" s="115"/>
      <c r="AUC5" s="115"/>
      <c r="AUD5" s="115"/>
      <c r="AUE5" s="115"/>
      <c r="AUF5" s="115"/>
      <c r="AUG5" s="115"/>
      <c r="AUH5" s="115"/>
      <c r="AUI5" s="115"/>
      <c r="AUJ5" s="115"/>
      <c r="AUK5" s="115"/>
      <c r="AUL5" s="115"/>
      <c r="AUM5" s="115"/>
      <c r="AUN5" s="115"/>
      <c r="AUO5" s="115"/>
      <c r="AUP5" s="115"/>
      <c r="AUQ5" s="115"/>
      <c r="AUR5" s="115"/>
      <c r="AUS5" s="115"/>
      <c r="AUT5" s="115"/>
      <c r="AUU5" s="115"/>
      <c r="AUV5" s="115"/>
      <c r="AUW5" s="115"/>
      <c r="AUX5" s="115"/>
      <c r="AUY5" s="115"/>
      <c r="AUZ5" s="115"/>
      <c r="AVA5" s="115"/>
      <c r="AVB5" s="115"/>
      <c r="AVC5" s="115"/>
      <c r="AVD5" s="115"/>
      <c r="AVE5" s="115"/>
      <c r="AVF5" s="115"/>
      <c r="AVG5" s="115"/>
      <c r="AVH5" s="115"/>
      <c r="AVI5" s="115"/>
      <c r="AVJ5" s="115"/>
      <c r="AVK5" s="115"/>
      <c r="AVL5" s="115"/>
      <c r="AVM5" s="115"/>
      <c r="AVN5" s="115"/>
      <c r="AVO5" s="115"/>
      <c r="AVP5" s="115"/>
      <c r="AVQ5" s="115"/>
      <c r="AVR5" s="115"/>
      <c r="AVS5" s="115"/>
      <c r="AVT5" s="115"/>
      <c r="AVU5" s="115"/>
    </row>
    <row r="6" spans="1:1269" s="332" customFormat="1" ht="13.5" customHeight="1" x14ac:dyDescent="0.2">
      <c r="A6" s="115"/>
      <c r="B6" s="23" t="s">
        <v>412</v>
      </c>
      <c r="C6" s="135" t="s">
        <v>257</v>
      </c>
      <c r="D6" s="136">
        <f>IF(ISNA(VLOOKUP($B6,Batting!$B$6:$D$40,3,FALSE)),0,(VLOOKUP($B6,Batting!$B$6:$D$40,3,FALSE)))</f>
        <v>8</v>
      </c>
      <c r="E6" s="69">
        <f>IF(COUNT(Y6,AD6,AI6,AN6,AS6,AX6,BC6,BH6,BM6,BR6,BW6,CB6,CG6,CL6,CQ6,CV6,DA6,DF6,DK6,DP6)=0,"-",COUNT(Y6,AD6,AI6,AN6,AS6,AX6,BC6,BH6,BM6,BR6,BW6,CB6,CG6,CL6,CQ6,CV6,DA6,DF6,DK6,DP6))</f>
        <v>7</v>
      </c>
      <c r="F6" s="138">
        <f t="shared" ref="F6:I8" si="8">SUM(Y6,AD6,AI6,AN6,AX6,AS6,BC6,BH6,BM6,BR6,BW6,CB6,CG6,CL6,CQ6,CV6,DA6,DF6,DK6,DP6,DU6,DZ6,EE6,EJ6,EO6,ET6)</f>
        <v>39.200000000000003</v>
      </c>
      <c r="G6" s="137">
        <f t="shared" si="8"/>
        <v>4</v>
      </c>
      <c r="H6" s="137">
        <f t="shared" si="8"/>
        <v>183</v>
      </c>
      <c r="I6" s="137">
        <f t="shared" si="8"/>
        <v>11</v>
      </c>
      <c r="J6" s="138">
        <f>IF(I6=0,"-",F6/I6)</f>
        <v>3.5636363636363639</v>
      </c>
      <c r="K6" s="138">
        <f>IF(F6=0,"-",H6/F6)</f>
        <v>4.6683673469387754</v>
      </c>
      <c r="L6" s="139">
        <f>IF(I6=0,"-",H6/I6)</f>
        <v>16.636363636363637</v>
      </c>
      <c r="M6" s="140"/>
      <c r="N6" s="73">
        <v>5.2</v>
      </c>
      <c r="O6" s="374">
        <v>3</v>
      </c>
      <c r="P6" s="374">
        <v>13</v>
      </c>
      <c r="Q6" s="137">
        <v>2</v>
      </c>
      <c r="R6" s="91"/>
      <c r="S6" s="141">
        <f>(I6*20)-(H6/5)</f>
        <v>183.4</v>
      </c>
      <c r="T6" s="140"/>
      <c r="U6" s="73">
        <f>IF(FC6="-",H6/F6,(FE6+H6)/(FC6+F6))</f>
        <v>4.6683673469387754</v>
      </c>
      <c r="V6" s="73">
        <f>IF(FC6="-",IF(I6=0,H6,H6/I6),IF(FF6+I6=0,FE6+H6,(FE6+H6)/(FF6+I6)))</f>
        <v>16.636363636363637</v>
      </c>
      <c r="W6" s="74">
        <f>IF(FC6="-",IF(F6&lt;30,FK6,((IF(V6&gt;30,1,IF(V6&gt;25,2,IF(V6&gt;20,3,IF(V6&gt;15,4,IF(V6&gt;=0,5,0))))))+(IF(U6&gt;6,1,IF(U6&gt;5.5,2,IF(U6&gt;5,3,IF(U6&gt;4.5,4,IF(U6&gt;=0,5,0)))))))/2),IF(FC6+F6&lt;30,FK6,((IF(V6&gt;30,1,IF(V6&gt;25,2,IF(V6&gt;20,3,IF(V6&gt;15,4,IF(V6&gt;=0,5,0))))))+(IF(U6&gt;6,1,IF(U6&gt;5.5,2,IF(U6&gt;5,3,IF(U6&gt;4.5,4,IF(U6&gt;=0,5,0)))))))/2))</f>
        <v>4</v>
      </c>
      <c r="X6" s="102"/>
      <c r="Y6" s="84"/>
      <c r="Z6" s="69"/>
      <c r="AA6" s="69"/>
      <c r="AB6" s="69"/>
      <c r="AC6" s="142"/>
      <c r="AD6" s="84">
        <v>6</v>
      </c>
      <c r="AE6" s="69">
        <v>0</v>
      </c>
      <c r="AF6" s="69">
        <v>30</v>
      </c>
      <c r="AG6" s="69">
        <v>1</v>
      </c>
      <c r="AH6" s="143"/>
      <c r="AI6" s="84"/>
      <c r="AJ6" s="69"/>
      <c r="AK6" s="69"/>
      <c r="AL6" s="69"/>
      <c r="AM6" s="82"/>
      <c r="AN6" s="84"/>
      <c r="AO6" s="69"/>
      <c r="AP6" s="69"/>
      <c r="AQ6" s="69"/>
      <c r="AR6" s="82"/>
      <c r="AS6" s="73"/>
      <c r="AT6" s="69"/>
      <c r="AU6" s="69"/>
      <c r="AV6" s="69"/>
      <c r="AW6" s="82"/>
      <c r="AX6" s="84"/>
      <c r="AY6" s="69"/>
      <c r="AZ6" s="69"/>
      <c r="BA6" s="69"/>
      <c r="BB6" s="82"/>
      <c r="BC6" s="84"/>
      <c r="BD6" s="69"/>
      <c r="BE6" s="69"/>
      <c r="BF6" s="69"/>
      <c r="BG6" s="82"/>
      <c r="BH6" s="84"/>
      <c r="BI6" s="69"/>
      <c r="BJ6" s="69"/>
      <c r="BK6" s="69"/>
      <c r="BL6" s="132"/>
      <c r="BM6" s="84"/>
      <c r="BN6" s="69"/>
      <c r="BO6" s="69"/>
      <c r="BP6" s="69"/>
      <c r="BQ6" s="132"/>
      <c r="BR6" s="84">
        <v>3</v>
      </c>
      <c r="BS6" s="69">
        <v>0</v>
      </c>
      <c r="BT6" s="69">
        <v>18</v>
      </c>
      <c r="BU6" s="69">
        <v>2</v>
      </c>
      <c r="BV6" s="132"/>
      <c r="BW6" s="84"/>
      <c r="BX6" s="69"/>
      <c r="BY6" s="69"/>
      <c r="BZ6" s="69"/>
      <c r="CA6" s="132"/>
      <c r="CB6" s="84">
        <v>2</v>
      </c>
      <c r="CC6" s="69">
        <v>0</v>
      </c>
      <c r="CD6" s="69">
        <v>20</v>
      </c>
      <c r="CE6" s="69">
        <v>1</v>
      </c>
      <c r="CF6" s="132"/>
      <c r="CG6" s="84">
        <v>6</v>
      </c>
      <c r="CH6" s="69">
        <v>1</v>
      </c>
      <c r="CI6" s="69">
        <v>14</v>
      </c>
      <c r="CJ6" s="69">
        <v>0</v>
      </c>
      <c r="CK6" s="132"/>
      <c r="CL6" s="84"/>
      <c r="CM6" s="69"/>
      <c r="CN6" s="69"/>
      <c r="CO6" s="69"/>
      <c r="CP6" s="132"/>
      <c r="CQ6" s="73">
        <v>5.2</v>
      </c>
      <c r="CR6" s="69">
        <v>3</v>
      </c>
      <c r="CS6" s="69">
        <v>13</v>
      </c>
      <c r="CT6" s="137">
        <v>2</v>
      </c>
      <c r="CU6" s="282"/>
      <c r="CV6" s="84">
        <v>8</v>
      </c>
      <c r="CW6" s="69">
        <v>0</v>
      </c>
      <c r="CX6" s="69">
        <v>47</v>
      </c>
      <c r="CY6" s="69">
        <v>2</v>
      </c>
      <c r="CZ6" s="132"/>
      <c r="DA6" s="84"/>
      <c r="DB6" s="69"/>
      <c r="DC6" s="69"/>
      <c r="DD6" s="69"/>
      <c r="DE6" s="142"/>
      <c r="DF6" s="84"/>
      <c r="DG6" s="69"/>
      <c r="DH6" s="69"/>
      <c r="DI6" s="69"/>
      <c r="DJ6" s="142"/>
      <c r="DK6" s="84"/>
      <c r="DL6" s="137"/>
      <c r="DM6" s="137"/>
      <c r="DN6" s="137"/>
      <c r="DO6" s="142"/>
      <c r="DP6" s="84">
        <v>9</v>
      </c>
      <c r="DQ6" s="69"/>
      <c r="DR6" s="69">
        <v>41</v>
      </c>
      <c r="DS6" s="69">
        <v>3</v>
      </c>
      <c r="DT6" s="142"/>
      <c r="DU6" s="282"/>
      <c r="DV6" s="85"/>
      <c r="DW6" s="85"/>
      <c r="DX6" s="85"/>
      <c r="DY6" s="142"/>
      <c r="DZ6" s="282"/>
      <c r="EA6" s="85"/>
      <c r="EB6" s="85"/>
      <c r="EC6" s="85"/>
      <c r="ED6" s="133"/>
      <c r="EE6" s="125"/>
      <c r="EF6" s="125"/>
      <c r="EG6" s="125"/>
      <c r="EH6" s="125"/>
      <c r="EI6" s="133"/>
      <c r="EJ6" s="125"/>
      <c r="EK6" s="125"/>
      <c r="EL6" s="125"/>
      <c r="EM6" s="125"/>
      <c r="EN6" s="133"/>
      <c r="EO6" s="125"/>
      <c r="EP6" s="125"/>
      <c r="EQ6" s="125"/>
      <c r="ER6" s="125"/>
      <c r="ES6" s="133"/>
      <c r="ET6" s="125"/>
      <c r="EU6" s="125"/>
      <c r="EV6" s="125"/>
      <c r="EW6" s="125"/>
      <c r="EX6" s="115"/>
      <c r="EY6" s="115"/>
      <c r="EZ6" s="115"/>
      <c r="FA6" s="115"/>
      <c r="FB6" s="136"/>
      <c r="FC6" s="73"/>
      <c r="FD6" s="136"/>
      <c r="FE6" s="136"/>
      <c r="FF6" s="136"/>
      <c r="FG6" s="138"/>
      <c r="FH6" s="138"/>
      <c r="FI6" s="139"/>
      <c r="FJ6" s="40"/>
      <c r="FK6" s="88"/>
      <c r="FL6" s="264"/>
      <c r="FM6" s="264"/>
      <c r="FN6" s="264"/>
      <c r="FO6" s="264"/>
      <c r="FP6" s="264"/>
      <c r="FQ6" s="264"/>
      <c r="FR6" s="264"/>
      <c r="FS6" s="264"/>
      <c r="FT6" s="264"/>
      <c r="FU6" s="44"/>
      <c r="FV6" s="44"/>
      <c r="FW6" s="44"/>
      <c r="FX6" s="44"/>
      <c r="FY6" s="44"/>
      <c r="FZ6" s="44"/>
      <c r="GA6" s="44"/>
      <c r="GB6" s="44"/>
      <c r="GC6" s="44"/>
      <c r="GD6" s="44"/>
      <c r="GE6" s="115"/>
      <c r="GF6" s="115"/>
      <c r="GG6" s="115"/>
      <c r="GH6" s="115"/>
      <c r="GI6" s="115"/>
      <c r="GJ6" s="115"/>
      <c r="GK6" s="115"/>
      <c r="GL6" s="115"/>
      <c r="GM6" s="115"/>
      <c r="GN6" s="115"/>
      <c r="GO6" s="115"/>
      <c r="GP6" s="115"/>
      <c r="GQ6" s="115"/>
      <c r="GR6" s="115"/>
      <c r="GS6" s="115"/>
      <c r="GT6" s="115"/>
      <c r="GU6" s="115"/>
      <c r="GV6" s="115"/>
      <c r="GW6" s="115"/>
      <c r="GX6" s="115"/>
      <c r="GY6" s="115"/>
      <c r="GZ6" s="115"/>
      <c r="HA6" s="115"/>
      <c r="HB6" s="115"/>
      <c r="HC6" s="115"/>
      <c r="HD6" s="115"/>
      <c r="HE6" s="115"/>
      <c r="HF6" s="115"/>
      <c r="HG6" s="115"/>
      <c r="HH6" s="115"/>
      <c r="HI6" s="115"/>
      <c r="HJ6" s="115"/>
      <c r="HK6" s="115"/>
      <c r="HL6" s="115"/>
      <c r="HM6" s="115"/>
      <c r="HN6" s="115"/>
      <c r="HO6" s="115"/>
      <c r="HP6" s="115"/>
      <c r="HQ6" s="115"/>
      <c r="HR6" s="115"/>
      <c r="HS6" s="115"/>
      <c r="HT6" s="115"/>
      <c r="HU6" s="115"/>
      <c r="HV6" s="115"/>
      <c r="HW6" s="115"/>
      <c r="HX6" s="115"/>
      <c r="HY6" s="115"/>
      <c r="HZ6" s="115"/>
      <c r="IA6" s="115"/>
      <c r="IB6" s="115"/>
      <c r="IC6" s="115"/>
      <c r="ID6" s="115"/>
      <c r="IE6" s="115"/>
      <c r="IF6" s="115"/>
      <c r="IG6" s="115"/>
      <c r="IH6" s="115"/>
      <c r="II6" s="115"/>
      <c r="IJ6" s="115"/>
      <c r="IK6" s="115"/>
      <c r="IL6" s="115"/>
      <c r="IM6" s="115"/>
      <c r="IN6" s="115"/>
      <c r="IO6" s="115"/>
      <c r="IP6" s="115"/>
      <c r="IQ6" s="115"/>
      <c r="IR6" s="115"/>
      <c r="IS6" s="115"/>
      <c r="IT6" s="115"/>
      <c r="IU6" s="115"/>
      <c r="IV6" s="115"/>
      <c r="IW6" s="115"/>
      <c r="IX6" s="115"/>
      <c r="IY6" s="115"/>
      <c r="IZ6" s="115"/>
      <c r="JA6" s="115"/>
      <c r="JB6" s="115"/>
      <c r="JC6" s="115"/>
      <c r="JD6" s="115"/>
      <c r="JE6" s="115"/>
      <c r="JF6" s="115"/>
      <c r="JG6" s="115"/>
      <c r="JH6" s="115"/>
      <c r="JI6" s="115"/>
      <c r="JJ6" s="115"/>
      <c r="JK6" s="115"/>
      <c r="JL6" s="115"/>
      <c r="JM6" s="115"/>
      <c r="JN6" s="115"/>
      <c r="JO6" s="115"/>
      <c r="JP6" s="115"/>
      <c r="JQ6" s="115"/>
      <c r="JR6" s="115"/>
      <c r="JS6" s="115"/>
      <c r="JT6" s="115"/>
      <c r="JU6" s="115"/>
      <c r="JV6" s="115"/>
      <c r="JW6" s="115"/>
      <c r="JX6" s="115"/>
      <c r="JY6" s="115"/>
      <c r="JZ6" s="115"/>
      <c r="KA6" s="115"/>
      <c r="KB6" s="115"/>
      <c r="KC6" s="115"/>
      <c r="KD6" s="115"/>
      <c r="KE6" s="115"/>
      <c r="KF6" s="115"/>
      <c r="KG6" s="115"/>
      <c r="KH6" s="115"/>
      <c r="KI6" s="115"/>
      <c r="KJ6" s="115"/>
      <c r="KK6" s="115"/>
      <c r="KL6" s="115"/>
      <c r="KM6" s="115"/>
      <c r="KN6" s="115"/>
      <c r="KO6" s="115"/>
      <c r="KP6" s="115"/>
      <c r="KQ6" s="115"/>
      <c r="KR6" s="115"/>
      <c r="KS6" s="115"/>
      <c r="KT6" s="115"/>
      <c r="KU6" s="115"/>
      <c r="KV6" s="115"/>
      <c r="KW6" s="115"/>
      <c r="KX6" s="115"/>
      <c r="KY6" s="115"/>
      <c r="KZ6" s="115"/>
      <c r="LA6" s="115"/>
      <c r="LB6" s="115"/>
      <c r="LC6" s="115"/>
      <c r="LD6" s="115"/>
      <c r="LE6" s="115"/>
      <c r="LF6" s="115"/>
      <c r="LG6" s="115"/>
      <c r="LH6" s="115"/>
      <c r="LI6" s="115"/>
      <c r="LJ6" s="115"/>
      <c r="LK6" s="115"/>
      <c r="LL6" s="115"/>
      <c r="LM6" s="115"/>
      <c r="LN6" s="115"/>
      <c r="LO6" s="115"/>
      <c r="LP6" s="115"/>
      <c r="LQ6" s="115"/>
      <c r="LR6" s="115"/>
      <c r="LS6" s="115"/>
      <c r="LT6" s="115"/>
      <c r="LU6" s="115"/>
      <c r="LV6" s="115"/>
      <c r="LW6" s="115"/>
      <c r="LX6" s="115"/>
      <c r="LY6" s="115"/>
      <c r="LZ6" s="115"/>
      <c r="MA6" s="115"/>
      <c r="MB6" s="115"/>
      <c r="MC6" s="115"/>
      <c r="MD6" s="115"/>
      <c r="ME6" s="115"/>
      <c r="MF6" s="115"/>
      <c r="MG6" s="115"/>
      <c r="MH6" s="115"/>
      <c r="MI6" s="115"/>
      <c r="MJ6" s="115"/>
      <c r="MK6" s="115"/>
      <c r="ML6" s="115"/>
      <c r="MM6" s="115"/>
      <c r="MN6" s="115"/>
      <c r="MO6" s="115"/>
      <c r="MP6" s="115"/>
      <c r="MQ6" s="115"/>
      <c r="MR6" s="115"/>
      <c r="MS6" s="115"/>
      <c r="MT6" s="115"/>
      <c r="MU6" s="115"/>
      <c r="MV6" s="115"/>
      <c r="MW6" s="115"/>
      <c r="MX6" s="115"/>
      <c r="MY6" s="115"/>
      <c r="MZ6" s="115"/>
      <c r="NA6" s="115"/>
      <c r="NB6" s="115"/>
      <c r="NC6" s="115"/>
      <c r="ND6" s="115"/>
      <c r="NE6" s="115"/>
      <c r="NF6" s="115"/>
      <c r="NG6" s="115"/>
      <c r="NH6" s="115"/>
      <c r="NI6" s="115"/>
      <c r="NJ6" s="115"/>
      <c r="NK6" s="115"/>
      <c r="NL6" s="115"/>
      <c r="NM6" s="115"/>
      <c r="NN6" s="115"/>
      <c r="NO6" s="115"/>
      <c r="NP6" s="115"/>
      <c r="NQ6" s="115"/>
      <c r="NR6" s="115"/>
      <c r="NS6" s="115"/>
      <c r="NT6" s="115"/>
      <c r="NU6" s="115"/>
      <c r="NV6" s="115"/>
      <c r="NW6" s="115"/>
      <c r="NX6" s="115"/>
      <c r="NY6" s="115"/>
      <c r="NZ6" s="115"/>
      <c r="OA6" s="115"/>
      <c r="OB6" s="115"/>
      <c r="OC6" s="115"/>
      <c r="OD6" s="115"/>
      <c r="OE6" s="115"/>
      <c r="OF6" s="115"/>
      <c r="OG6" s="115"/>
      <c r="OH6" s="115"/>
      <c r="OI6" s="115"/>
      <c r="OJ6" s="115"/>
      <c r="OK6" s="115"/>
      <c r="OL6" s="115"/>
      <c r="OM6" s="115"/>
      <c r="ON6" s="115"/>
      <c r="OO6" s="115"/>
      <c r="OP6" s="115"/>
      <c r="OQ6" s="115"/>
      <c r="OR6" s="115"/>
      <c r="OS6" s="115"/>
      <c r="OT6" s="115"/>
      <c r="OU6" s="115"/>
      <c r="OV6" s="115"/>
      <c r="OW6" s="115"/>
      <c r="OX6" s="115"/>
      <c r="OY6" s="115"/>
      <c r="OZ6" s="115"/>
      <c r="PA6" s="115"/>
      <c r="PB6" s="115"/>
      <c r="PC6" s="115"/>
      <c r="PD6" s="115"/>
      <c r="PE6" s="115"/>
      <c r="PF6" s="115"/>
      <c r="PG6" s="115"/>
      <c r="PH6" s="115"/>
      <c r="PI6" s="115"/>
      <c r="PJ6" s="115"/>
      <c r="PK6" s="115"/>
      <c r="PL6" s="115"/>
      <c r="PM6" s="115"/>
      <c r="PN6" s="115"/>
      <c r="PO6" s="115"/>
      <c r="PP6" s="115"/>
      <c r="PQ6" s="115"/>
      <c r="PR6" s="115"/>
      <c r="PS6" s="115"/>
      <c r="PT6" s="115"/>
      <c r="PU6" s="115"/>
      <c r="PV6" s="115"/>
      <c r="PW6" s="115"/>
      <c r="PX6" s="115"/>
      <c r="PY6" s="115"/>
      <c r="PZ6" s="115"/>
      <c r="QA6" s="115"/>
      <c r="QB6" s="115"/>
      <c r="QC6" s="115"/>
      <c r="QD6" s="115"/>
      <c r="QE6" s="115"/>
      <c r="QF6" s="115"/>
      <c r="QG6" s="115"/>
      <c r="QH6" s="115"/>
      <c r="QI6" s="115"/>
      <c r="QJ6" s="115"/>
      <c r="QK6" s="115"/>
      <c r="QL6" s="115"/>
      <c r="QM6" s="115"/>
      <c r="QN6" s="115"/>
      <c r="QO6" s="115"/>
      <c r="QP6" s="115"/>
      <c r="QQ6" s="115"/>
      <c r="QR6" s="115"/>
      <c r="QS6" s="115"/>
      <c r="QT6" s="115"/>
      <c r="QU6" s="115"/>
      <c r="QV6" s="115"/>
      <c r="QW6" s="115"/>
      <c r="QX6" s="115"/>
      <c r="QY6" s="115"/>
      <c r="QZ6" s="115"/>
      <c r="RA6" s="115"/>
      <c r="RB6" s="115"/>
      <c r="RC6" s="115"/>
      <c r="RD6" s="115"/>
      <c r="RE6" s="115"/>
      <c r="RF6" s="115"/>
      <c r="RG6" s="115"/>
      <c r="RH6" s="115"/>
      <c r="RI6" s="115"/>
      <c r="RJ6" s="115"/>
      <c r="RK6" s="115"/>
      <c r="RL6" s="115"/>
      <c r="RM6" s="115"/>
      <c r="RN6" s="115"/>
      <c r="RO6" s="115"/>
      <c r="RP6" s="115"/>
      <c r="RQ6" s="115"/>
      <c r="RR6" s="115"/>
      <c r="RS6" s="115"/>
      <c r="RT6" s="115"/>
      <c r="RU6" s="115"/>
      <c r="RV6" s="115"/>
      <c r="RW6" s="115"/>
      <c r="RX6" s="115"/>
      <c r="RY6" s="115"/>
      <c r="RZ6" s="115"/>
      <c r="SA6" s="115"/>
      <c r="SB6" s="115"/>
      <c r="SC6" s="115"/>
      <c r="SD6" s="115"/>
      <c r="SE6" s="115"/>
      <c r="SF6" s="115"/>
      <c r="SG6" s="115"/>
      <c r="SH6" s="115"/>
      <c r="SI6" s="115"/>
      <c r="SJ6" s="115"/>
      <c r="SK6" s="115"/>
      <c r="SL6" s="115"/>
      <c r="SM6" s="115"/>
      <c r="SN6" s="115"/>
      <c r="SO6" s="115"/>
      <c r="SP6" s="115"/>
      <c r="SQ6" s="115"/>
      <c r="SR6" s="115"/>
      <c r="SS6" s="115"/>
      <c r="ST6" s="115"/>
      <c r="SU6" s="115"/>
      <c r="SV6" s="115"/>
      <c r="SW6" s="115"/>
      <c r="SX6" s="115"/>
      <c r="SY6" s="115"/>
      <c r="SZ6" s="115"/>
      <c r="TA6" s="115"/>
      <c r="TB6" s="115"/>
      <c r="TC6" s="115"/>
      <c r="TD6" s="115"/>
      <c r="TE6" s="115"/>
      <c r="TF6" s="115"/>
      <c r="TG6" s="115"/>
      <c r="TH6" s="115"/>
      <c r="TI6" s="115"/>
      <c r="TJ6" s="115"/>
      <c r="TK6" s="115"/>
      <c r="TL6" s="115"/>
      <c r="TM6" s="115"/>
      <c r="TN6" s="115"/>
      <c r="TO6" s="115"/>
      <c r="TP6" s="115"/>
      <c r="TQ6" s="115"/>
      <c r="TR6" s="115"/>
      <c r="TS6" s="115"/>
      <c r="TT6" s="115"/>
      <c r="TU6" s="115"/>
      <c r="TV6" s="115"/>
      <c r="TW6" s="115"/>
      <c r="TX6" s="115"/>
      <c r="TY6" s="115"/>
      <c r="TZ6" s="115"/>
      <c r="UA6" s="115"/>
      <c r="UB6" s="115"/>
      <c r="UC6" s="115"/>
      <c r="UD6" s="115"/>
      <c r="UE6" s="115"/>
      <c r="UF6" s="115"/>
      <c r="UG6" s="115"/>
      <c r="UH6" s="115"/>
      <c r="UI6" s="115"/>
      <c r="UJ6" s="115"/>
      <c r="UK6" s="115"/>
      <c r="UL6" s="115"/>
      <c r="UM6" s="115"/>
      <c r="UN6" s="115"/>
      <c r="UO6" s="115"/>
      <c r="UP6" s="115"/>
      <c r="UQ6" s="115"/>
      <c r="UR6" s="115"/>
      <c r="US6" s="115"/>
      <c r="UT6" s="115"/>
      <c r="UU6" s="115"/>
      <c r="UV6" s="115"/>
      <c r="UW6" s="115"/>
      <c r="UX6" s="115"/>
      <c r="UY6" s="115"/>
      <c r="UZ6" s="115"/>
      <c r="VA6" s="115"/>
      <c r="VB6" s="115"/>
      <c r="VC6" s="115"/>
      <c r="VD6" s="115"/>
      <c r="VE6" s="115"/>
      <c r="VF6" s="115"/>
      <c r="VG6" s="115"/>
      <c r="VH6" s="115"/>
      <c r="VI6" s="115"/>
      <c r="VJ6" s="115"/>
      <c r="VK6" s="115"/>
      <c r="VL6" s="115"/>
      <c r="VM6" s="115"/>
      <c r="VN6" s="115"/>
      <c r="VO6" s="115"/>
      <c r="VP6" s="115"/>
      <c r="VQ6" s="115"/>
      <c r="VR6" s="115"/>
      <c r="VS6" s="115"/>
      <c r="VT6" s="115"/>
      <c r="VU6" s="115"/>
      <c r="VV6" s="115"/>
      <c r="VW6" s="115"/>
      <c r="VX6" s="115"/>
      <c r="VY6" s="115"/>
      <c r="VZ6" s="115"/>
      <c r="WA6" s="115"/>
      <c r="WB6" s="115"/>
      <c r="WC6" s="115"/>
      <c r="WD6" s="115"/>
      <c r="WE6" s="115"/>
      <c r="WF6" s="115"/>
      <c r="WG6" s="115"/>
      <c r="WH6" s="115"/>
      <c r="WI6" s="115"/>
      <c r="WJ6" s="115"/>
      <c r="WK6" s="115"/>
      <c r="WL6" s="115"/>
      <c r="WM6" s="115"/>
      <c r="WN6" s="115"/>
      <c r="WO6" s="115"/>
      <c r="WP6" s="115"/>
      <c r="WQ6" s="115"/>
      <c r="WR6" s="115"/>
      <c r="WS6" s="115"/>
      <c r="WT6" s="115"/>
      <c r="WU6" s="115"/>
      <c r="WV6" s="115"/>
      <c r="WW6" s="115"/>
      <c r="WX6" s="115"/>
      <c r="WY6" s="115"/>
      <c r="WZ6" s="115"/>
      <c r="XA6" s="115"/>
      <c r="XB6" s="115"/>
      <c r="XC6" s="115"/>
      <c r="XD6" s="115"/>
      <c r="XE6" s="115"/>
      <c r="XF6" s="115"/>
      <c r="XG6" s="115"/>
      <c r="XH6" s="115"/>
      <c r="XI6" s="115"/>
      <c r="XJ6" s="115"/>
      <c r="XK6" s="115"/>
      <c r="XL6" s="115"/>
      <c r="XM6" s="115"/>
      <c r="XN6" s="115"/>
      <c r="XO6" s="115"/>
      <c r="XP6" s="115"/>
      <c r="XQ6" s="115"/>
      <c r="XR6" s="115"/>
      <c r="XS6" s="115"/>
      <c r="XT6" s="115"/>
      <c r="XU6" s="115"/>
      <c r="XV6" s="115"/>
      <c r="XW6" s="115"/>
      <c r="XX6" s="115"/>
      <c r="XY6" s="115"/>
      <c r="XZ6" s="115"/>
      <c r="YA6" s="115"/>
      <c r="YB6" s="115"/>
      <c r="YC6" s="115"/>
      <c r="YD6" s="115"/>
      <c r="YE6" s="115"/>
      <c r="YF6" s="115"/>
      <c r="YG6" s="115"/>
      <c r="YH6" s="115"/>
      <c r="YI6" s="115"/>
      <c r="YJ6" s="115"/>
      <c r="YK6" s="115"/>
      <c r="YL6" s="115"/>
      <c r="YM6" s="115"/>
      <c r="YN6" s="115"/>
      <c r="YO6" s="115"/>
      <c r="YP6" s="115"/>
      <c r="YQ6" s="115"/>
      <c r="YR6" s="115"/>
      <c r="YS6" s="115"/>
      <c r="YT6" s="115"/>
      <c r="YU6" s="115"/>
      <c r="YV6" s="115"/>
      <c r="YW6" s="115"/>
      <c r="YX6" s="115"/>
      <c r="YY6" s="115"/>
      <c r="YZ6" s="115"/>
      <c r="ZA6" s="115"/>
      <c r="ZB6" s="115"/>
      <c r="ZC6" s="115"/>
      <c r="ZD6" s="115"/>
      <c r="ZE6" s="115"/>
      <c r="ZF6" s="115"/>
      <c r="ZG6" s="115"/>
      <c r="ZH6" s="115"/>
      <c r="ZI6" s="115"/>
      <c r="ZJ6" s="115"/>
      <c r="ZK6" s="115"/>
      <c r="ZL6" s="115"/>
      <c r="ZM6" s="115"/>
      <c r="ZN6" s="115"/>
      <c r="ZO6" s="115"/>
      <c r="ZP6" s="115"/>
      <c r="ZQ6" s="115"/>
      <c r="ZR6" s="115"/>
      <c r="ZS6" s="115"/>
      <c r="ZT6" s="115"/>
      <c r="ZU6" s="115"/>
      <c r="ZV6" s="115"/>
      <c r="ZW6" s="115"/>
      <c r="ZX6" s="115"/>
      <c r="ZY6" s="115"/>
      <c r="ZZ6" s="115"/>
      <c r="AAA6" s="115"/>
      <c r="AAB6" s="115"/>
      <c r="AAC6" s="115"/>
      <c r="AAD6" s="115"/>
      <c r="AAE6" s="115"/>
      <c r="AAF6" s="115"/>
      <c r="AAG6" s="115"/>
      <c r="AAH6" s="115"/>
      <c r="AAI6" s="115"/>
      <c r="AAJ6" s="115"/>
      <c r="AAK6" s="115"/>
      <c r="AAL6" s="115"/>
      <c r="AAM6" s="115"/>
      <c r="AAN6" s="115"/>
      <c r="AAO6" s="115"/>
      <c r="AAP6" s="115"/>
      <c r="AAQ6" s="115"/>
      <c r="AAR6" s="115"/>
      <c r="AAS6" s="115"/>
      <c r="AAT6" s="115"/>
      <c r="AAU6" s="115"/>
      <c r="AAV6" s="115"/>
      <c r="AAW6" s="115"/>
      <c r="AAX6" s="115"/>
      <c r="AAY6" s="115"/>
      <c r="AAZ6" s="115"/>
      <c r="ABA6" s="115"/>
      <c r="ABB6" s="115"/>
      <c r="ABC6" s="115"/>
      <c r="ABD6" s="115"/>
      <c r="ABE6" s="115"/>
      <c r="ABF6" s="115"/>
      <c r="ABG6" s="115"/>
      <c r="ABH6" s="115"/>
      <c r="ABI6" s="115"/>
      <c r="ABJ6" s="115"/>
      <c r="ABK6" s="115"/>
      <c r="ABL6" s="115"/>
      <c r="ABM6" s="115"/>
      <c r="ABN6" s="115"/>
      <c r="ABO6" s="115"/>
      <c r="ABP6" s="115"/>
      <c r="ABQ6" s="115"/>
      <c r="ABR6" s="115"/>
      <c r="ABS6" s="115"/>
      <c r="ABT6" s="115"/>
      <c r="ABU6" s="115"/>
      <c r="ABV6" s="115"/>
      <c r="ABW6" s="115"/>
      <c r="ABX6" s="115"/>
      <c r="ABY6" s="115"/>
      <c r="ABZ6" s="115"/>
      <c r="ACA6" s="115"/>
      <c r="ACB6" s="115"/>
      <c r="ACC6" s="115"/>
      <c r="ACD6" s="115"/>
      <c r="ACE6" s="115"/>
      <c r="ACF6" s="115"/>
      <c r="ACG6" s="115"/>
      <c r="ACH6" s="115"/>
      <c r="ACI6" s="115"/>
      <c r="ACJ6" s="115"/>
      <c r="ACK6" s="115"/>
      <c r="ACL6" s="115"/>
      <c r="ACM6" s="115"/>
      <c r="ACN6" s="115"/>
      <c r="ACO6" s="115"/>
      <c r="ACP6" s="115"/>
      <c r="ACQ6" s="115"/>
      <c r="ACR6" s="115"/>
      <c r="ACS6" s="115"/>
      <c r="ACT6" s="115"/>
      <c r="ACU6" s="115"/>
      <c r="ACV6" s="115"/>
      <c r="ACW6" s="115"/>
      <c r="ACX6" s="115"/>
      <c r="ACY6" s="115"/>
      <c r="ACZ6" s="115"/>
      <c r="ADA6" s="115"/>
      <c r="ADB6" s="115"/>
      <c r="ADC6" s="115"/>
      <c r="ADD6" s="115"/>
      <c r="ADE6" s="115"/>
      <c r="ADF6" s="115"/>
      <c r="ADG6" s="115"/>
      <c r="ADH6" s="115"/>
      <c r="ADI6" s="115"/>
      <c r="ADJ6" s="115"/>
      <c r="ADK6" s="115"/>
      <c r="ADL6" s="115"/>
      <c r="ADM6" s="115"/>
      <c r="ADN6" s="115"/>
      <c r="ADO6" s="115"/>
      <c r="ADP6" s="115"/>
      <c r="ADQ6" s="115"/>
      <c r="ADR6" s="115"/>
      <c r="ADS6" s="115"/>
      <c r="ADT6" s="115"/>
      <c r="ADU6" s="115"/>
      <c r="ADV6" s="115"/>
      <c r="ADW6" s="115"/>
      <c r="ADX6" s="115"/>
      <c r="ADY6" s="115"/>
      <c r="ADZ6" s="115"/>
      <c r="AEA6" s="115"/>
      <c r="AEB6" s="115"/>
      <c r="AEC6" s="115"/>
      <c r="AED6" s="115"/>
      <c r="AEE6" s="115"/>
      <c r="AEF6" s="115"/>
      <c r="AEG6" s="115"/>
      <c r="AEH6" s="115"/>
      <c r="AEI6" s="115"/>
      <c r="AEJ6" s="115"/>
      <c r="AEK6" s="115"/>
      <c r="AEL6" s="115"/>
      <c r="AEM6" s="115"/>
      <c r="AEN6" s="115"/>
      <c r="AEO6" s="115"/>
      <c r="AEP6" s="115"/>
      <c r="AEQ6" s="115"/>
      <c r="AER6" s="115"/>
      <c r="AES6" s="115"/>
      <c r="AET6" s="115"/>
      <c r="AEU6" s="115"/>
      <c r="AEV6" s="115"/>
      <c r="AEW6" s="115"/>
      <c r="AEX6" s="115"/>
      <c r="AEY6" s="115"/>
      <c r="AEZ6" s="115"/>
      <c r="AFA6" s="115"/>
      <c r="AFB6" s="115"/>
      <c r="AFC6" s="115"/>
      <c r="AFD6" s="115"/>
      <c r="AFE6" s="115"/>
      <c r="AFF6" s="115"/>
      <c r="AFG6" s="115"/>
      <c r="AFH6" s="115"/>
      <c r="AFI6" s="115"/>
      <c r="AFJ6" s="115"/>
      <c r="AFK6" s="115"/>
      <c r="AFL6" s="115"/>
      <c r="AFM6" s="115"/>
      <c r="AFN6" s="115"/>
      <c r="AFO6" s="115"/>
      <c r="AFP6" s="115"/>
      <c r="AFQ6" s="115"/>
      <c r="AFR6" s="115"/>
      <c r="AFS6" s="115"/>
      <c r="AFT6" s="115"/>
      <c r="AFU6" s="115"/>
      <c r="AFV6" s="115"/>
      <c r="AFW6" s="115"/>
      <c r="AFX6" s="115"/>
      <c r="AFY6" s="115"/>
      <c r="AFZ6" s="115"/>
      <c r="AGA6" s="115"/>
      <c r="AGB6" s="115"/>
      <c r="AGC6" s="115"/>
      <c r="AGD6" s="115"/>
      <c r="AGE6" s="115"/>
      <c r="AGF6" s="115"/>
      <c r="AGG6" s="115"/>
      <c r="AGH6" s="115"/>
      <c r="AGI6" s="115"/>
      <c r="AGJ6" s="115"/>
      <c r="AGK6" s="115"/>
      <c r="AGL6" s="115"/>
      <c r="AGM6" s="115"/>
      <c r="AGN6" s="115"/>
      <c r="AGO6" s="115"/>
      <c r="AGP6" s="115"/>
      <c r="AGQ6" s="115"/>
      <c r="AGR6" s="115"/>
      <c r="AGS6" s="115"/>
      <c r="AGT6" s="115"/>
      <c r="AGU6" s="115"/>
      <c r="AGV6" s="115"/>
      <c r="AGW6" s="115"/>
      <c r="AGX6" s="115"/>
      <c r="AGY6" s="115"/>
      <c r="AGZ6" s="115"/>
      <c r="AHA6" s="115"/>
      <c r="AHB6" s="115"/>
      <c r="AHC6" s="115"/>
      <c r="AHD6" s="115"/>
      <c r="AHE6" s="115"/>
      <c r="AHF6" s="115"/>
      <c r="AHG6" s="115"/>
      <c r="AHH6" s="115"/>
      <c r="AHI6" s="115"/>
      <c r="AHJ6" s="115"/>
      <c r="AHK6" s="115"/>
      <c r="AHL6" s="115"/>
      <c r="AHM6" s="115"/>
      <c r="AHN6" s="115"/>
      <c r="AHO6" s="115"/>
      <c r="AHP6" s="115"/>
      <c r="AHQ6" s="115"/>
      <c r="AHR6" s="115"/>
      <c r="AHS6" s="115"/>
      <c r="AHT6" s="115"/>
      <c r="AHU6" s="115"/>
      <c r="AHV6" s="115"/>
      <c r="AHW6" s="115"/>
      <c r="AHX6" s="115"/>
      <c r="AHY6" s="115"/>
      <c r="AHZ6" s="115"/>
      <c r="AIA6" s="115"/>
      <c r="AIB6" s="115"/>
      <c r="AIC6" s="115"/>
      <c r="AID6" s="115"/>
      <c r="AIE6" s="115"/>
      <c r="AIF6" s="115"/>
      <c r="AIG6" s="115"/>
      <c r="AIH6" s="115"/>
      <c r="AII6" s="115"/>
      <c r="AIJ6" s="115"/>
      <c r="AIK6" s="115"/>
      <c r="AIL6" s="115"/>
      <c r="AIM6" s="115"/>
      <c r="AIN6" s="115"/>
      <c r="AIO6" s="115"/>
      <c r="AIP6" s="115"/>
      <c r="AIQ6" s="115"/>
      <c r="AIR6" s="115"/>
      <c r="AIS6" s="115"/>
      <c r="AIT6" s="115"/>
      <c r="AIU6" s="115"/>
      <c r="AIV6" s="115"/>
      <c r="AIW6" s="115"/>
      <c r="AIX6" s="115"/>
      <c r="AIY6" s="115"/>
      <c r="AIZ6" s="115"/>
      <c r="AJA6" s="115"/>
      <c r="AJB6" s="115"/>
      <c r="AJC6" s="115"/>
      <c r="AJD6" s="115"/>
      <c r="AJE6" s="115"/>
      <c r="AJF6" s="115"/>
      <c r="AJG6" s="115"/>
      <c r="AJH6" s="115"/>
      <c r="AJI6" s="115"/>
      <c r="AJJ6" s="115"/>
      <c r="AJK6" s="115"/>
      <c r="AJL6" s="115"/>
      <c r="AJM6" s="115"/>
      <c r="AJN6" s="115"/>
      <c r="AJO6" s="115"/>
      <c r="AJP6" s="115"/>
      <c r="AJQ6" s="115"/>
      <c r="AJR6" s="115"/>
      <c r="AJS6" s="115"/>
      <c r="AJT6" s="115"/>
      <c r="AJU6" s="115"/>
      <c r="AJV6" s="115"/>
      <c r="AJW6" s="115"/>
      <c r="AJX6" s="115"/>
      <c r="AJY6" s="115"/>
      <c r="AJZ6" s="115"/>
      <c r="AKA6" s="115"/>
      <c r="AKB6" s="115"/>
      <c r="AKC6" s="115"/>
      <c r="AKD6" s="115"/>
      <c r="AKE6" s="115"/>
      <c r="AKF6" s="115"/>
      <c r="AKG6" s="115"/>
      <c r="AKH6" s="115"/>
      <c r="AKI6" s="115"/>
      <c r="AKJ6" s="115"/>
      <c r="AKK6" s="115"/>
      <c r="AKL6" s="115"/>
      <c r="AKM6" s="115"/>
      <c r="AKN6" s="115"/>
      <c r="AKO6" s="115"/>
      <c r="AKP6" s="115"/>
      <c r="AKQ6" s="115"/>
      <c r="AKR6" s="115"/>
      <c r="AKS6" s="115"/>
      <c r="AKT6" s="115"/>
      <c r="AKU6" s="115"/>
      <c r="AKV6" s="115"/>
      <c r="AKW6" s="115"/>
      <c r="AKX6" s="115"/>
      <c r="AKY6" s="115"/>
      <c r="AKZ6" s="115"/>
      <c r="ALA6" s="115"/>
      <c r="ALB6" s="115"/>
      <c r="ALC6" s="115"/>
      <c r="ALD6" s="115"/>
      <c r="ALE6" s="115"/>
      <c r="ALF6" s="115"/>
      <c r="ALG6" s="115"/>
      <c r="ALH6" s="115"/>
      <c r="ALI6" s="115"/>
      <c r="ALJ6" s="115"/>
      <c r="ALK6" s="115"/>
      <c r="ALL6" s="115"/>
      <c r="ALM6" s="115"/>
      <c r="ALN6" s="115"/>
      <c r="ALO6" s="115"/>
      <c r="ALP6" s="115"/>
      <c r="ALQ6" s="115"/>
      <c r="ALR6" s="115"/>
      <c r="ALS6" s="115"/>
      <c r="ALT6" s="115"/>
      <c r="ALU6" s="115"/>
      <c r="ALV6" s="115"/>
      <c r="ALW6" s="115"/>
      <c r="ALX6" s="115"/>
      <c r="ALY6" s="115"/>
      <c r="ALZ6" s="115"/>
      <c r="AMA6" s="115"/>
      <c r="AMB6" s="115"/>
      <c r="AMC6" s="115"/>
      <c r="AMD6" s="115"/>
      <c r="AME6" s="115"/>
      <c r="AMF6" s="115"/>
      <c r="AMG6" s="115"/>
      <c r="AMH6" s="115"/>
      <c r="AMI6" s="115"/>
      <c r="AMJ6" s="115"/>
      <c r="AMK6" s="115"/>
      <c r="AML6" s="115"/>
      <c r="AMM6" s="115"/>
      <c r="AMN6" s="115"/>
      <c r="AMO6" s="115"/>
      <c r="AMP6" s="115"/>
      <c r="AMQ6" s="115"/>
      <c r="AMR6" s="115"/>
      <c r="AMS6" s="115"/>
      <c r="AMT6" s="115"/>
      <c r="AMU6" s="115"/>
      <c r="AMV6" s="115"/>
      <c r="AMW6" s="115"/>
      <c r="AMX6" s="115"/>
      <c r="AMY6" s="115"/>
      <c r="AMZ6" s="115"/>
      <c r="ANA6" s="115"/>
      <c r="ANB6" s="115"/>
      <c r="ANC6" s="115"/>
      <c r="AND6" s="115"/>
      <c r="ANE6" s="115"/>
      <c r="ANF6" s="115"/>
      <c r="ANG6" s="115"/>
      <c r="ANH6" s="115"/>
      <c r="ANI6" s="115"/>
      <c r="ANJ6" s="115"/>
      <c r="ANK6" s="115"/>
      <c r="ANL6" s="115"/>
      <c r="ANM6" s="115"/>
      <c r="ANN6" s="115"/>
      <c r="ANO6" s="115"/>
      <c r="ANP6" s="115"/>
      <c r="ANQ6" s="115"/>
      <c r="ANR6" s="115"/>
      <c r="ANS6" s="115"/>
      <c r="ANT6" s="115"/>
      <c r="ANU6" s="115"/>
      <c r="ANV6" s="115"/>
      <c r="ANW6" s="115"/>
      <c r="ANX6" s="115"/>
      <c r="ANY6" s="115"/>
      <c r="ANZ6" s="115"/>
      <c r="AOA6" s="115"/>
      <c r="AOB6" s="115"/>
      <c r="AOC6" s="115"/>
      <c r="AOD6" s="115"/>
      <c r="AOE6" s="115"/>
      <c r="AOF6" s="115"/>
      <c r="AOG6" s="115"/>
      <c r="AOH6" s="115"/>
      <c r="AOI6" s="115"/>
      <c r="AOJ6" s="115"/>
      <c r="AOK6" s="115"/>
      <c r="AOL6" s="115"/>
      <c r="AOM6" s="115"/>
      <c r="AON6" s="115"/>
      <c r="AOO6" s="115"/>
      <c r="AOP6" s="115"/>
      <c r="AOQ6" s="115"/>
      <c r="AOR6" s="115"/>
      <c r="AOS6" s="115"/>
      <c r="AOT6" s="115"/>
      <c r="AOU6" s="115"/>
      <c r="AOV6" s="115"/>
      <c r="AOW6" s="115"/>
      <c r="AOX6" s="115"/>
      <c r="AOY6" s="115"/>
      <c r="AOZ6" s="115"/>
      <c r="APA6" s="115"/>
      <c r="APB6" s="115"/>
      <c r="APC6" s="115"/>
      <c r="APD6" s="115"/>
      <c r="APE6" s="115"/>
      <c r="APF6" s="115"/>
      <c r="APG6" s="115"/>
      <c r="APH6" s="115"/>
      <c r="API6" s="115"/>
      <c r="APJ6" s="115"/>
      <c r="APK6" s="115"/>
      <c r="APL6" s="115"/>
      <c r="APM6" s="115"/>
      <c r="APN6" s="115"/>
      <c r="APO6" s="115"/>
      <c r="APP6" s="115"/>
      <c r="APQ6" s="115"/>
      <c r="APR6" s="115"/>
      <c r="APS6" s="115"/>
      <c r="APT6" s="115"/>
      <c r="APU6" s="115"/>
      <c r="APV6" s="115"/>
      <c r="APW6" s="115"/>
      <c r="APX6" s="115"/>
      <c r="APY6" s="115"/>
      <c r="APZ6" s="115"/>
      <c r="AQA6" s="115"/>
      <c r="AQB6" s="115"/>
      <c r="AQC6" s="115"/>
      <c r="AQD6" s="115"/>
      <c r="AQE6" s="115"/>
      <c r="AQF6" s="115"/>
      <c r="AQG6" s="115"/>
      <c r="AQH6" s="115"/>
      <c r="AQI6" s="115"/>
      <c r="AQJ6" s="115"/>
      <c r="AQK6" s="115"/>
      <c r="AQL6" s="115"/>
      <c r="AQM6" s="115"/>
      <c r="AQN6" s="115"/>
      <c r="AQO6" s="115"/>
      <c r="AQP6" s="115"/>
      <c r="AQQ6" s="115"/>
      <c r="AQR6" s="115"/>
      <c r="AQS6" s="115"/>
      <c r="AQT6" s="115"/>
      <c r="AQU6" s="115"/>
      <c r="AQV6" s="115"/>
      <c r="AQW6" s="115"/>
      <c r="AQX6" s="115"/>
      <c r="AQY6" s="115"/>
      <c r="AQZ6" s="115"/>
      <c r="ARA6" s="115"/>
      <c r="ARB6" s="115"/>
      <c r="ARC6" s="115"/>
      <c r="ARD6" s="115"/>
      <c r="ARE6" s="115"/>
      <c r="ARF6" s="115"/>
      <c r="ARG6" s="115"/>
      <c r="ARH6" s="115"/>
      <c r="ARI6" s="115"/>
      <c r="ARJ6" s="115"/>
      <c r="ARK6" s="115"/>
      <c r="ARL6" s="115"/>
      <c r="ARM6" s="115"/>
      <c r="ARN6" s="115"/>
      <c r="ARO6" s="115"/>
      <c r="ARP6" s="115"/>
      <c r="ARQ6" s="115"/>
      <c r="ARR6" s="115"/>
      <c r="ARS6" s="115"/>
      <c r="ART6" s="115"/>
      <c r="ARU6" s="115"/>
      <c r="ARV6" s="115"/>
      <c r="ARW6" s="115"/>
      <c r="ARX6" s="115"/>
      <c r="ARY6" s="115"/>
      <c r="ARZ6" s="115"/>
      <c r="ASA6" s="115"/>
      <c r="ASB6" s="115"/>
      <c r="ASC6" s="115"/>
      <c r="ASD6" s="115"/>
      <c r="ASE6" s="115"/>
      <c r="ASF6" s="115"/>
      <c r="ASG6" s="115"/>
      <c r="ASH6" s="115"/>
      <c r="ASI6" s="115"/>
      <c r="ASJ6" s="115"/>
      <c r="ASK6" s="115"/>
      <c r="ASL6" s="115"/>
      <c r="ASM6" s="115"/>
      <c r="ASN6" s="115"/>
      <c r="ASO6" s="115"/>
      <c r="ASP6" s="115"/>
      <c r="ASQ6" s="115"/>
      <c r="ASR6" s="115"/>
      <c r="ASS6" s="115"/>
      <c r="AST6" s="115"/>
      <c r="ASU6" s="115"/>
      <c r="ASV6" s="115"/>
      <c r="ASW6" s="115"/>
      <c r="ASX6" s="115"/>
      <c r="ASY6" s="115"/>
      <c r="ASZ6" s="115"/>
      <c r="ATA6" s="115"/>
      <c r="ATB6" s="115"/>
      <c r="ATC6" s="115"/>
      <c r="ATD6" s="115"/>
      <c r="ATE6" s="115"/>
      <c r="ATF6" s="115"/>
      <c r="ATG6" s="115"/>
      <c r="ATH6" s="115"/>
      <c r="ATI6" s="115"/>
      <c r="ATJ6" s="115"/>
      <c r="ATK6" s="115"/>
      <c r="ATL6" s="115"/>
      <c r="ATM6" s="115"/>
      <c r="ATN6" s="115"/>
      <c r="ATO6" s="115"/>
      <c r="ATP6" s="115"/>
      <c r="ATQ6" s="115"/>
      <c r="ATR6" s="115"/>
      <c r="ATS6" s="115"/>
      <c r="ATT6" s="115"/>
      <c r="ATU6" s="115"/>
      <c r="ATV6" s="115"/>
      <c r="ATW6" s="115"/>
      <c r="ATX6" s="115"/>
      <c r="ATY6" s="115"/>
      <c r="ATZ6" s="115"/>
      <c r="AUA6" s="115"/>
      <c r="AUB6" s="115"/>
      <c r="AUC6" s="115"/>
      <c r="AUD6" s="115"/>
      <c r="AUE6" s="115"/>
      <c r="AUF6" s="115"/>
      <c r="AUG6" s="115"/>
      <c r="AUH6" s="115"/>
      <c r="AUI6" s="115"/>
      <c r="AUJ6" s="115"/>
      <c r="AUK6" s="115"/>
      <c r="AUL6" s="115"/>
      <c r="AUM6" s="115"/>
      <c r="AUN6" s="115"/>
      <c r="AUO6" s="115"/>
      <c r="AUP6" s="115"/>
      <c r="AUQ6" s="115"/>
      <c r="AUR6" s="115"/>
      <c r="AUS6" s="115"/>
      <c r="AUT6" s="115"/>
      <c r="AUU6" s="115"/>
      <c r="AUV6" s="115"/>
      <c r="AUW6" s="115"/>
      <c r="AUX6" s="115"/>
      <c r="AUY6" s="115"/>
      <c r="AUZ6" s="115"/>
      <c r="AVA6" s="115"/>
      <c r="AVB6" s="115"/>
      <c r="AVC6" s="115"/>
      <c r="AVD6" s="115"/>
      <c r="AVE6" s="115"/>
      <c r="AVF6" s="115"/>
      <c r="AVG6" s="115"/>
      <c r="AVH6" s="115"/>
      <c r="AVI6" s="115"/>
      <c r="AVJ6" s="115"/>
      <c r="AVK6" s="115"/>
      <c r="AVL6" s="115"/>
      <c r="AVM6" s="115"/>
      <c r="AVN6" s="115"/>
      <c r="AVO6" s="115"/>
      <c r="AVP6" s="115"/>
      <c r="AVQ6" s="115"/>
      <c r="AVR6" s="115"/>
      <c r="AVS6" s="115"/>
      <c r="AVT6" s="115"/>
      <c r="AVU6" s="115"/>
    </row>
    <row r="7" spans="1:1269" s="332" customFormat="1" ht="13.5" customHeight="1" x14ac:dyDescent="0.2">
      <c r="A7" s="115"/>
      <c r="B7" s="23" t="s">
        <v>228</v>
      </c>
      <c r="C7" s="135" t="s">
        <v>261</v>
      </c>
      <c r="D7" s="136">
        <f>IF(ISNA(VLOOKUP($B7,Batting!$B$6:$D$40,3,FALSE)),0,(VLOOKUP($B7,Batting!$B$6:$D$40,3,FALSE)))</f>
        <v>10</v>
      </c>
      <c r="E7" s="69">
        <f>IF(COUNT(Y7,AD7,AI7,AN7,AS7,AX7,BC7,BH7,BM7,BR7,BW7,CB7,CG7,CL7,CQ7,CV7,DA7,DF7,DK7,DP7)=0,"-",COUNT(Y7,AD7,AI7,AN7,AS7,AX7,BC7,BH7,BM7,BR7,BW7,CB7,CG7,CL7,CQ7,CV7,DA7,DF7,DK7,DP7))</f>
        <v>9</v>
      </c>
      <c r="F7" s="138">
        <f>SUM(Y7,AD7,AI7,AN7,AX7,AS7,BC7,BH7,BM7,BR7,BW7,CB7,CG7,CL7,CQ7,CV7,DA7,DF7,DK7,DP7,DU7,DZ7,EE7,EJ7,EO7,ET7)</f>
        <v>52.67</v>
      </c>
      <c r="G7" s="137">
        <f>SUM(Z7,AE7,AJ7,AO7,AY7,AT7,BD7,BI7,BN7,BS7,BX7,CC7,CH7,CM7,CR7,CW7,DB7,DG7,DL7,DQ7,DV7,EA7,EF7,EK7,EP7,EU7)</f>
        <v>5</v>
      </c>
      <c r="H7" s="137">
        <f>SUM(AA7,AF7,AK7,AP7,AZ7,AU7,BE7,BJ7,BO7,BT7,BY7,CD7,CI7,CN7,CS7,CX7,DC7,DH7,DM7,DR7,DW7,EB7,EG7,EL7,EQ7,EV7)</f>
        <v>246</v>
      </c>
      <c r="I7" s="137">
        <f>SUM(AB7,AG7,AL7,AQ7,BA7,AV7,BF7,BK7,BP7,BU7,BZ7,CE7,CJ7,CO7,CT7,CY7,DD7,DI7,DN7,DS7,DX7,EC7,EH7,EM7,ER7,EW7)</f>
        <v>13</v>
      </c>
      <c r="J7" s="138">
        <f>IF(I7=0,"-",F7/I7)</f>
        <v>4.0515384615384615</v>
      </c>
      <c r="K7" s="138">
        <f>IF(F7=0,"-",H7/F7)</f>
        <v>4.6705904689576609</v>
      </c>
      <c r="L7" s="139">
        <f>IF(I7=0,"-",H7/I7)</f>
        <v>18.923076923076923</v>
      </c>
      <c r="M7" s="140"/>
      <c r="N7" s="84">
        <v>6</v>
      </c>
      <c r="O7" s="69">
        <v>0</v>
      </c>
      <c r="P7" s="69">
        <v>24</v>
      </c>
      <c r="Q7" s="69">
        <v>2</v>
      </c>
      <c r="R7" s="91"/>
      <c r="S7" s="141">
        <f>(I7*20)-(H7/5)</f>
        <v>210.8</v>
      </c>
      <c r="T7" s="140"/>
      <c r="U7" s="73">
        <f>IF(FC7="-",H7/F7,(FE7+H7)/(FC7+F7))</f>
        <v>4.5164498218281262</v>
      </c>
      <c r="V7" s="73">
        <f>IF(FC7="-",IF(I7=0,H7,H7/I7),IF(FF7+I7=0,FE7+H7,(FE7+H7)/(FF7+I7)))</f>
        <v>18.166666666666668</v>
      </c>
      <c r="W7" s="74">
        <f>IF(FC7="-",IF(F7&lt;30,FK7,((IF(V7&gt;30,1,IF(V7&gt;25,2,IF(V7&gt;20,3,IF(V7&gt;15,4,IF(V7&gt;=0,5,0))))))+(IF(U7&gt;6,1,IF(U7&gt;5.5,2,IF(U7&gt;5,3,IF(U7&gt;4.5,4,IF(U7&gt;=0,5,0)))))))/2),IF(FC7+F7&lt;30,FK7,((IF(V7&gt;30,1,IF(V7&gt;25,2,IF(V7&gt;20,3,IF(V7&gt;15,4,IF(V7&gt;=0,5,0))))))+(IF(U7&gt;6,1,IF(U7&gt;5.5,2,IF(U7&gt;5,3,IF(U7&gt;4.5,4,IF(U7&gt;=0,5,0)))))))/2))</f>
        <v>4</v>
      </c>
      <c r="X7" s="102"/>
      <c r="Y7" s="84"/>
      <c r="Z7" s="69"/>
      <c r="AA7" s="69"/>
      <c r="AB7" s="69"/>
      <c r="AC7" s="142"/>
      <c r="AD7" s="84">
        <v>2</v>
      </c>
      <c r="AE7" s="69">
        <v>0</v>
      </c>
      <c r="AF7" s="69">
        <v>5</v>
      </c>
      <c r="AG7" s="69">
        <v>0</v>
      </c>
      <c r="AH7" s="143"/>
      <c r="AI7" s="84">
        <v>6</v>
      </c>
      <c r="AJ7" s="69">
        <v>0</v>
      </c>
      <c r="AK7" s="69">
        <v>24</v>
      </c>
      <c r="AL7" s="69">
        <v>2</v>
      </c>
      <c r="AM7" s="82"/>
      <c r="AN7" s="84"/>
      <c r="AO7" s="69"/>
      <c r="AP7" s="69"/>
      <c r="AQ7" s="69"/>
      <c r="AR7" s="82"/>
      <c r="AS7" s="84">
        <v>6</v>
      </c>
      <c r="AT7" s="69">
        <v>0</v>
      </c>
      <c r="AU7" s="69">
        <v>37</v>
      </c>
      <c r="AV7" s="69">
        <v>0</v>
      </c>
      <c r="AW7" s="82"/>
      <c r="AX7" s="84">
        <v>3</v>
      </c>
      <c r="AY7" s="69">
        <v>1</v>
      </c>
      <c r="AZ7" s="69">
        <v>14</v>
      </c>
      <c r="BA7" s="69">
        <v>1</v>
      </c>
      <c r="BB7" s="82"/>
      <c r="BC7" s="84"/>
      <c r="BD7" s="69"/>
      <c r="BE7" s="69"/>
      <c r="BF7" s="69"/>
      <c r="BG7" s="82"/>
      <c r="BH7" s="84"/>
      <c r="BI7" s="69"/>
      <c r="BJ7" s="69"/>
      <c r="BK7" s="69"/>
      <c r="BL7" s="132"/>
      <c r="BM7" s="84"/>
      <c r="BN7" s="69"/>
      <c r="BO7" s="69"/>
      <c r="BP7" s="69"/>
      <c r="BQ7" s="132"/>
      <c r="BR7" s="84"/>
      <c r="BS7" s="69"/>
      <c r="BT7" s="69"/>
      <c r="BU7" s="69"/>
      <c r="BV7" s="132"/>
      <c r="BW7" s="73"/>
      <c r="BX7" s="69"/>
      <c r="BY7" s="69"/>
      <c r="BZ7" s="69"/>
      <c r="CA7" s="132"/>
      <c r="CB7" s="73"/>
      <c r="CC7" s="69"/>
      <c r="CD7" s="69"/>
      <c r="CE7" s="69"/>
      <c r="CF7" s="132"/>
      <c r="CG7" s="84">
        <v>7</v>
      </c>
      <c r="CH7" s="69">
        <v>0</v>
      </c>
      <c r="CI7" s="69">
        <v>45</v>
      </c>
      <c r="CJ7" s="69">
        <v>1</v>
      </c>
      <c r="CK7" s="132"/>
      <c r="CL7" s="84"/>
      <c r="CM7" s="69"/>
      <c r="CN7" s="69"/>
      <c r="CO7" s="69"/>
      <c r="CP7" s="132"/>
      <c r="CQ7" s="73"/>
      <c r="CR7" s="69"/>
      <c r="CS7" s="69"/>
      <c r="CT7" s="137"/>
      <c r="CU7" s="282"/>
      <c r="CV7" s="84">
        <v>8</v>
      </c>
      <c r="CW7" s="69">
        <v>3</v>
      </c>
      <c r="CX7" s="69">
        <v>15</v>
      </c>
      <c r="CY7" s="69">
        <v>3</v>
      </c>
      <c r="CZ7" s="132"/>
      <c r="DA7" s="84"/>
      <c r="DB7" s="69"/>
      <c r="DC7" s="69"/>
      <c r="DD7" s="69"/>
      <c r="DE7" s="142"/>
      <c r="DF7" s="73">
        <v>7.67</v>
      </c>
      <c r="DG7" s="69">
        <v>0</v>
      </c>
      <c r="DH7" s="69">
        <v>53</v>
      </c>
      <c r="DI7" s="69">
        <v>4</v>
      </c>
      <c r="DJ7" s="142"/>
      <c r="DK7" s="84">
        <v>4</v>
      </c>
      <c r="DL7" s="69">
        <v>1</v>
      </c>
      <c r="DM7" s="69">
        <v>24</v>
      </c>
      <c r="DN7" s="69">
        <v>0</v>
      </c>
      <c r="DO7" s="142"/>
      <c r="DP7" s="84">
        <v>9</v>
      </c>
      <c r="DQ7" s="69"/>
      <c r="DR7" s="69">
        <v>29</v>
      </c>
      <c r="DS7" s="69">
        <v>2</v>
      </c>
      <c r="DT7" s="142"/>
      <c r="DU7" s="282"/>
      <c r="DV7" s="85"/>
      <c r="DW7" s="85"/>
      <c r="DX7" s="85"/>
      <c r="DY7" s="142"/>
      <c r="DZ7" s="282"/>
      <c r="EA7" s="85"/>
      <c r="EB7" s="85"/>
      <c r="EC7" s="85"/>
      <c r="ED7" s="133"/>
      <c r="EE7" s="125"/>
      <c r="EF7" s="125"/>
      <c r="EG7" s="125"/>
      <c r="EH7" s="125"/>
      <c r="EI7" s="133"/>
      <c r="EJ7" s="125"/>
      <c r="EK7" s="125"/>
      <c r="EL7" s="125"/>
      <c r="EM7" s="125"/>
      <c r="EN7" s="133"/>
      <c r="EO7" s="125"/>
      <c r="EP7" s="125"/>
      <c r="EQ7" s="125"/>
      <c r="ER7" s="125"/>
      <c r="ES7" s="133"/>
      <c r="ET7" s="125"/>
      <c r="EU7" s="125"/>
      <c r="EV7" s="125"/>
      <c r="EW7" s="125"/>
      <c r="EX7" s="115"/>
      <c r="EY7" s="115"/>
      <c r="EZ7" s="115"/>
      <c r="FA7" s="115"/>
      <c r="FB7" s="136">
        <v>13</v>
      </c>
      <c r="FC7" s="73">
        <v>68</v>
      </c>
      <c r="FD7" s="136">
        <v>6</v>
      </c>
      <c r="FE7" s="136">
        <v>299</v>
      </c>
      <c r="FF7" s="136">
        <v>17</v>
      </c>
      <c r="FG7" s="138">
        <f>IF(FF7=0,"-",FC7/FF7)</f>
        <v>4</v>
      </c>
      <c r="FH7" s="138">
        <f>IF(FC7=0,"-",FE7/FC7)</f>
        <v>4.3970588235294121</v>
      </c>
      <c r="FI7" s="139">
        <f>IF(FF7=0,"-",FE7/FF7)</f>
        <v>17.588235294117649</v>
      </c>
      <c r="FJ7" s="40"/>
      <c r="FK7" s="88"/>
      <c r="FL7" s="264"/>
      <c r="FM7" s="264"/>
      <c r="FN7" s="264"/>
      <c r="FO7" s="264"/>
      <c r="FP7" s="264"/>
      <c r="FQ7" s="264"/>
      <c r="FR7" s="264"/>
      <c r="FS7" s="264"/>
      <c r="FT7" s="264"/>
      <c r="FU7" s="44"/>
      <c r="FV7" s="44"/>
      <c r="FW7" s="44"/>
      <c r="FX7" s="44"/>
      <c r="FY7" s="44"/>
      <c r="FZ7" s="44"/>
      <c r="GA7" s="44"/>
      <c r="GB7" s="44"/>
      <c r="GC7" s="44"/>
      <c r="GD7" s="44"/>
      <c r="GE7" s="115"/>
      <c r="GF7" s="115"/>
      <c r="GG7" s="115"/>
      <c r="GH7" s="115"/>
      <c r="GI7" s="115"/>
      <c r="GJ7" s="115"/>
      <c r="GK7" s="115"/>
      <c r="GL7" s="115"/>
      <c r="GM7" s="115"/>
      <c r="GN7" s="115"/>
      <c r="GO7" s="115"/>
      <c r="GP7" s="115"/>
      <c r="GQ7" s="115"/>
      <c r="GR7" s="115"/>
      <c r="GS7" s="115"/>
      <c r="GT7" s="115"/>
      <c r="GU7" s="115"/>
      <c r="GV7" s="115"/>
      <c r="GW7" s="115"/>
      <c r="GX7" s="115"/>
      <c r="GY7" s="115"/>
      <c r="GZ7" s="115"/>
      <c r="HA7" s="115"/>
      <c r="HB7" s="115"/>
      <c r="HC7" s="115"/>
      <c r="HD7" s="115"/>
      <c r="HE7" s="115"/>
      <c r="HF7" s="115"/>
      <c r="HG7" s="115"/>
      <c r="HH7" s="115"/>
      <c r="HI7" s="115"/>
      <c r="HJ7" s="115"/>
      <c r="HK7" s="115"/>
      <c r="HL7" s="115"/>
      <c r="HM7" s="115"/>
      <c r="HN7" s="115"/>
      <c r="HO7" s="115"/>
      <c r="HP7" s="115"/>
      <c r="HQ7" s="115"/>
      <c r="HR7" s="115"/>
      <c r="HS7" s="115"/>
      <c r="HT7" s="115"/>
      <c r="HU7" s="115"/>
      <c r="HV7" s="115"/>
      <c r="HW7" s="115"/>
      <c r="HX7" s="115"/>
      <c r="HY7" s="115"/>
      <c r="HZ7" s="115"/>
      <c r="IA7" s="115"/>
      <c r="IB7" s="115"/>
      <c r="IC7" s="115"/>
      <c r="ID7" s="115"/>
      <c r="IE7" s="115"/>
      <c r="IF7" s="115"/>
      <c r="IG7" s="115"/>
      <c r="IH7" s="115"/>
      <c r="II7" s="115"/>
      <c r="IJ7" s="115"/>
      <c r="IK7" s="115"/>
      <c r="IL7" s="115"/>
      <c r="IM7" s="115"/>
      <c r="IN7" s="115"/>
      <c r="IO7" s="115"/>
      <c r="IP7" s="115"/>
      <c r="IQ7" s="115"/>
      <c r="IR7" s="115"/>
      <c r="IS7" s="115"/>
      <c r="IT7" s="115"/>
      <c r="IU7" s="115"/>
      <c r="IV7" s="115"/>
      <c r="IW7" s="115"/>
      <c r="IX7" s="115"/>
      <c r="IY7" s="115"/>
      <c r="IZ7" s="115"/>
      <c r="JA7" s="115"/>
      <c r="JB7" s="115"/>
      <c r="JC7" s="115"/>
      <c r="JD7" s="115"/>
      <c r="JE7" s="115"/>
      <c r="JF7" s="115"/>
      <c r="JG7" s="115"/>
      <c r="JH7" s="115"/>
      <c r="JI7" s="115"/>
      <c r="JJ7" s="115"/>
      <c r="JK7" s="115"/>
      <c r="JL7" s="115"/>
      <c r="JM7" s="115"/>
      <c r="JN7" s="115"/>
      <c r="JO7" s="115"/>
      <c r="JP7" s="115"/>
      <c r="JQ7" s="115"/>
      <c r="JR7" s="115"/>
      <c r="JS7" s="115"/>
      <c r="JT7" s="115"/>
      <c r="JU7" s="115"/>
      <c r="JV7" s="115"/>
      <c r="JW7" s="115"/>
      <c r="JX7" s="115"/>
      <c r="JY7" s="115"/>
      <c r="JZ7" s="115"/>
      <c r="KA7" s="115"/>
      <c r="KB7" s="115"/>
      <c r="KC7" s="115"/>
      <c r="KD7" s="115"/>
      <c r="KE7" s="115"/>
      <c r="KF7" s="115"/>
      <c r="KG7" s="115"/>
      <c r="KH7" s="115"/>
      <c r="KI7" s="115"/>
      <c r="KJ7" s="115"/>
      <c r="KK7" s="115"/>
      <c r="KL7" s="115"/>
      <c r="KM7" s="115"/>
      <c r="KN7" s="115"/>
      <c r="KO7" s="115"/>
      <c r="KP7" s="115"/>
      <c r="KQ7" s="115"/>
      <c r="KR7" s="115"/>
      <c r="KS7" s="115"/>
      <c r="KT7" s="115"/>
      <c r="KU7" s="115"/>
      <c r="KV7" s="115"/>
      <c r="KW7" s="115"/>
      <c r="KX7" s="115"/>
      <c r="KY7" s="115"/>
      <c r="KZ7" s="115"/>
      <c r="LA7" s="115"/>
      <c r="LB7" s="115"/>
      <c r="LC7" s="115"/>
      <c r="LD7" s="115"/>
      <c r="LE7" s="115"/>
      <c r="LF7" s="115"/>
      <c r="LG7" s="115"/>
      <c r="LH7" s="115"/>
      <c r="LI7" s="115"/>
      <c r="LJ7" s="115"/>
      <c r="LK7" s="115"/>
      <c r="LL7" s="115"/>
      <c r="LM7" s="115"/>
      <c r="LN7" s="115"/>
      <c r="LO7" s="115"/>
      <c r="LP7" s="115"/>
      <c r="LQ7" s="115"/>
      <c r="LR7" s="115"/>
      <c r="LS7" s="115"/>
      <c r="LT7" s="115"/>
      <c r="LU7" s="115"/>
      <c r="LV7" s="115"/>
      <c r="LW7" s="115"/>
      <c r="LX7" s="115"/>
      <c r="LY7" s="115"/>
      <c r="LZ7" s="115"/>
      <c r="MA7" s="115"/>
      <c r="MB7" s="115"/>
      <c r="MC7" s="115"/>
      <c r="MD7" s="115"/>
      <c r="ME7" s="115"/>
      <c r="MF7" s="115"/>
      <c r="MG7" s="115"/>
      <c r="MH7" s="115"/>
      <c r="MI7" s="115"/>
      <c r="MJ7" s="115"/>
      <c r="MK7" s="115"/>
      <c r="ML7" s="115"/>
      <c r="MM7" s="115"/>
      <c r="MN7" s="115"/>
      <c r="MO7" s="115"/>
      <c r="MP7" s="115"/>
      <c r="MQ7" s="115"/>
      <c r="MR7" s="115"/>
      <c r="MS7" s="115"/>
      <c r="MT7" s="115"/>
      <c r="MU7" s="115"/>
      <c r="MV7" s="115"/>
      <c r="MW7" s="115"/>
      <c r="MX7" s="115"/>
      <c r="MY7" s="115"/>
      <c r="MZ7" s="115"/>
      <c r="NA7" s="115"/>
      <c r="NB7" s="115"/>
      <c r="NC7" s="115"/>
      <c r="ND7" s="115"/>
      <c r="NE7" s="115"/>
      <c r="NF7" s="115"/>
      <c r="NG7" s="115"/>
      <c r="NH7" s="115"/>
      <c r="NI7" s="115"/>
      <c r="NJ7" s="115"/>
      <c r="NK7" s="115"/>
      <c r="NL7" s="115"/>
      <c r="NM7" s="115"/>
      <c r="NN7" s="115"/>
      <c r="NO7" s="115"/>
      <c r="NP7" s="115"/>
      <c r="NQ7" s="115"/>
      <c r="NR7" s="115"/>
      <c r="NS7" s="115"/>
      <c r="NT7" s="115"/>
      <c r="NU7" s="115"/>
      <c r="NV7" s="115"/>
      <c r="NW7" s="115"/>
      <c r="NX7" s="115"/>
      <c r="NY7" s="115"/>
      <c r="NZ7" s="115"/>
      <c r="OA7" s="115"/>
      <c r="OB7" s="115"/>
      <c r="OC7" s="115"/>
      <c r="OD7" s="115"/>
      <c r="OE7" s="115"/>
      <c r="OF7" s="115"/>
      <c r="OG7" s="115"/>
      <c r="OH7" s="115"/>
      <c r="OI7" s="115"/>
      <c r="OJ7" s="115"/>
      <c r="OK7" s="115"/>
      <c r="OL7" s="115"/>
      <c r="OM7" s="115"/>
      <c r="ON7" s="115"/>
      <c r="OO7" s="115"/>
      <c r="OP7" s="115"/>
      <c r="OQ7" s="115"/>
      <c r="OR7" s="115"/>
      <c r="OS7" s="115"/>
      <c r="OT7" s="115"/>
      <c r="OU7" s="115"/>
      <c r="OV7" s="115"/>
      <c r="OW7" s="115"/>
      <c r="OX7" s="115"/>
      <c r="OY7" s="115"/>
      <c r="OZ7" s="115"/>
      <c r="PA7" s="115"/>
      <c r="PB7" s="115"/>
      <c r="PC7" s="115"/>
      <c r="PD7" s="115"/>
      <c r="PE7" s="115"/>
      <c r="PF7" s="115"/>
      <c r="PG7" s="115"/>
      <c r="PH7" s="115"/>
      <c r="PI7" s="115"/>
      <c r="PJ7" s="115"/>
      <c r="PK7" s="115"/>
      <c r="PL7" s="115"/>
      <c r="PM7" s="115"/>
      <c r="PN7" s="115"/>
      <c r="PO7" s="115"/>
      <c r="PP7" s="115"/>
      <c r="PQ7" s="115"/>
      <c r="PR7" s="115"/>
      <c r="PS7" s="115"/>
      <c r="PT7" s="115"/>
      <c r="PU7" s="115"/>
      <c r="PV7" s="115"/>
      <c r="PW7" s="115"/>
      <c r="PX7" s="115"/>
      <c r="PY7" s="115"/>
      <c r="PZ7" s="115"/>
      <c r="QA7" s="115"/>
      <c r="QB7" s="115"/>
      <c r="QC7" s="115"/>
      <c r="QD7" s="115"/>
      <c r="QE7" s="115"/>
      <c r="QF7" s="115"/>
      <c r="QG7" s="115"/>
      <c r="QH7" s="115"/>
      <c r="QI7" s="115"/>
      <c r="QJ7" s="115"/>
      <c r="QK7" s="115"/>
      <c r="QL7" s="115"/>
      <c r="QM7" s="115"/>
      <c r="QN7" s="115"/>
      <c r="QO7" s="115"/>
      <c r="QP7" s="115"/>
      <c r="QQ7" s="115"/>
      <c r="QR7" s="115"/>
      <c r="QS7" s="115"/>
      <c r="QT7" s="115"/>
      <c r="QU7" s="115"/>
      <c r="QV7" s="115"/>
      <c r="QW7" s="115"/>
      <c r="QX7" s="115"/>
      <c r="QY7" s="115"/>
      <c r="QZ7" s="115"/>
      <c r="RA7" s="115"/>
      <c r="RB7" s="115"/>
      <c r="RC7" s="115"/>
      <c r="RD7" s="115"/>
      <c r="RE7" s="115"/>
      <c r="RF7" s="115"/>
      <c r="RG7" s="115"/>
      <c r="RH7" s="115"/>
      <c r="RI7" s="115"/>
      <c r="RJ7" s="115"/>
      <c r="RK7" s="115"/>
      <c r="RL7" s="115"/>
      <c r="RM7" s="115"/>
      <c r="RN7" s="115"/>
      <c r="RO7" s="115"/>
      <c r="RP7" s="115"/>
      <c r="RQ7" s="115"/>
      <c r="RR7" s="115"/>
      <c r="RS7" s="115"/>
      <c r="RT7" s="115"/>
      <c r="RU7" s="115"/>
      <c r="RV7" s="115"/>
      <c r="RW7" s="115"/>
      <c r="RX7" s="115"/>
      <c r="RY7" s="115"/>
      <c r="RZ7" s="115"/>
      <c r="SA7" s="115"/>
      <c r="SB7" s="115"/>
      <c r="SC7" s="115"/>
      <c r="SD7" s="115"/>
      <c r="SE7" s="115"/>
      <c r="SF7" s="115"/>
      <c r="SG7" s="115"/>
      <c r="SH7" s="115"/>
      <c r="SI7" s="115"/>
      <c r="SJ7" s="115"/>
      <c r="SK7" s="115"/>
      <c r="SL7" s="115"/>
      <c r="SM7" s="115"/>
      <c r="SN7" s="115"/>
      <c r="SO7" s="115"/>
      <c r="SP7" s="115"/>
      <c r="SQ7" s="115"/>
      <c r="SR7" s="115"/>
      <c r="SS7" s="115"/>
      <c r="ST7" s="115"/>
      <c r="SU7" s="115"/>
      <c r="SV7" s="115"/>
      <c r="SW7" s="115"/>
      <c r="SX7" s="115"/>
      <c r="SY7" s="115"/>
      <c r="SZ7" s="115"/>
      <c r="TA7" s="115"/>
      <c r="TB7" s="115"/>
      <c r="TC7" s="115"/>
      <c r="TD7" s="115"/>
      <c r="TE7" s="115"/>
      <c r="TF7" s="115"/>
      <c r="TG7" s="115"/>
      <c r="TH7" s="115"/>
      <c r="TI7" s="115"/>
      <c r="TJ7" s="115"/>
      <c r="TK7" s="115"/>
      <c r="TL7" s="115"/>
      <c r="TM7" s="115"/>
      <c r="TN7" s="115"/>
      <c r="TO7" s="115"/>
      <c r="TP7" s="115"/>
      <c r="TQ7" s="115"/>
      <c r="TR7" s="115"/>
      <c r="TS7" s="115"/>
      <c r="TT7" s="115"/>
      <c r="TU7" s="115"/>
      <c r="TV7" s="115"/>
      <c r="TW7" s="115"/>
      <c r="TX7" s="115"/>
      <c r="TY7" s="115"/>
      <c r="TZ7" s="115"/>
      <c r="UA7" s="115"/>
      <c r="UB7" s="115"/>
      <c r="UC7" s="115"/>
      <c r="UD7" s="115"/>
      <c r="UE7" s="115"/>
      <c r="UF7" s="115"/>
      <c r="UG7" s="115"/>
      <c r="UH7" s="115"/>
      <c r="UI7" s="115"/>
      <c r="UJ7" s="115"/>
      <c r="UK7" s="115"/>
      <c r="UL7" s="115"/>
      <c r="UM7" s="115"/>
      <c r="UN7" s="115"/>
      <c r="UO7" s="115"/>
      <c r="UP7" s="115"/>
      <c r="UQ7" s="115"/>
      <c r="UR7" s="115"/>
      <c r="US7" s="115"/>
      <c r="UT7" s="115"/>
      <c r="UU7" s="115"/>
      <c r="UV7" s="115"/>
      <c r="UW7" s="115"/>
      <c r="UX7" s="115"/>
      <c r="UY7" s="115"/>
      <c r="UZ7" s="115"/>
      <c r="VA7" s="115"/>
      <c r="VB7" s="115"/>
      <c r="VC7" s="115"/>
      <c r="VD7" s="115"/>
      <c r="VE7" s="115"/>
      <c r="VF7" s="115"/>
      <c r="VG7" s="115"/>
      <c r="VH7" s="115"/>
      <c r="VI7" s="115"/>
      <c r="VJ7" s="115"/>
      <c r="VK7" s="115"/>
      <c r="VL7" s="115"/>
      <c r="VM7" s="115"/>
      <c r="VN7" s="115"/>
      <c r="VO7" s="115"/>
      <c r="VP7" s="115"/>
      <c r="VQ7" s="115"/>
      <c r="VR7" s="115"/>
      <c r="VS7" s="115"/>
      <c r="VT7" s="115"/>
      <c r="VU7" s="115"/>
      <c r="VV7" s="115"/>
      <c r="VW7" s="115"/>
      <c r="VX7" s="115"/>
      <c r="VY7" s="115"/>
      <c r="VZ7" s="115"/>
      <c r="WA7" s="115"/>
      <c r="WB7" s="115"/>
      <c r="WC7" s="115"/>
      <c r="WD7" s="115"/>
      <c r="WE7" s="115"/>
      <c r="WF7" s="115"/>
      <c r="WG7" s="115"/>
      <c r="WH7" s="115"/>
      <c r="WI7" s="115"/>
      <c r="WJ7" s="115"/>
      <c r="WK7" s="115"/>
      <c r="WL7" s="115"/>
      <c r="WM7" s="115"/>
      <c r="WN7" s="115"/>
      <c r="WO7" s="115"/>
      <c r="WP7" s="115"/>
      <c r="WQ7" s="115"/>
      <c r="WR7" s="115"/>
      <c r="WS7" s="115"/>
      <c r="WT7" s="115"/>
      <c r="WU7" s="115"/>
      <c r="WV7" s="115"/>
      <c r="WW7" s="115"/>
      <c r="WX7" s="115"/>
      <c r="WY7" s="115"/>
      <c r="WZ7" s="115"/>
      <c r="XA7" s="115"/>
      <c r="XB7" s="115"/>
      <c r="XC7" s="115"/>
      <c r="XD7" s="115"/>
      <c r="XE7" s="115"/>
      <c r="XF7" s="115"/>
      <c r="XG7" s="115"/>
      <c r="XH7" s="115"/>
      <c r="XI7" s="115"/>
      <c r="XJ7" s="115"/>
      <c r="XK7" s="115"/>
      <c r="XL7" s="115"/>
      <c r="XM7" s="115"/>
      <c r="XN7" s="115"/>
      <c r="XO7" s="115"/>
      <c r="XP7" s="115"/>
      <c r="XQ7" s="115"/>
      <c r="XR7" s="115"/>
      <c r="XS7" s="115"/>
      <c r="XT7" s="115"/>
      <c r="XU7" s="115"/>
      <c r="XV7" s="115"/>
      <c r="XW7" s="115"/>
      <c r="XX7" s="115"/>
      <c r="XY7" s="115"/>
      <c r="XZ7" s="115"/>
      <c r="YA7" s="115"/>
      <c r="YB7" s="115"/>
      <c r="YC7" s="115"/>
      <c r="YD7" s="115"/>
      <c r="YE7" s="115"/>
      <c r="YF7" s="115"/>
      <c r="YG7" s="115"/>
      <c r="YH7" s="115"/>
      <c r="YI7" s="115"/>
      <c r="YJ7" s="115"/>
      <c r="YK7" s="115"/>
      <c r="YL7" s="115"/>
      <c r="YM7" s="115"/>
      <c r="YN7" s="115"/>
      <c r="YO7" s="115"/>
      <c r="YP7" s="115"/>
      <c r="YQ7" s="115"/>
      <c r="YR7" s="115"/>
      <c r="YS7" s="115"/>
      <c r="YT7" s="115"/>
      <c r="YU7" s="115"/>
      <c r="YV7" s="115"/>
      <c r="YW7" s="115"/>
      <c r="YX7" s="115"/>
      <c r="YY7" s="115"/>
      <c r="YZ7" s="115"/>
      <c r="ZA7" s="115"/>
      <c r="ZB7" s="115"/>
      <c r="ZC7" s="115"/>
      <c r="ZD7" s="115"/>
      <c r="ZE7" s="115"/>
      <c r="ZF7" s="115"/>
      <c r="ZG7" s="115"/>
      <c r="ZH7" s="115"/>
      <c r="ZI7" s="115"/>
      <c r="ZJ7" s="115"/>
      <c r="ZK7" s="115"/>
      <c r="ZL7" s="115"/>
      <c r="ZM7" s="115"/>
      <c r="ZN7" s="115"/>
      <c r="ZO7" s="115"/>
      <c r="ZP7" s="115"/>
      <c r="ZQ7" s="115"/>
      <c r="ZR7" s="115"/>
      <c r="ZS7" s="115"/>
      <c r="ZT7" s="115"/>
      <c r="ZU7" s="115"/>
      <c r="ZV7" s="115"/>
      <c r="ZW7" s="115"/>
      <c r="ZX7" s="115"/>
      <c r="ZY7" s="115"/>
      <c r="ZZ7" s="115"/>
      <c r="AAA7" s="115"/>
      <c r="AAB7" s="115"/>
      <c r="AAC7" s="115"/>
      <c r="AAD7" s="115"/>
      <c r="AAE7" s="115"/>
      <c r="AAF7" s="115"/>
      <c r="AAG7" s="115"/>
      <c r="AAH7" s="115"/>
      <c r="AAI7" s="115"/>
      <c r="AAJ7" s="115"/>
      <c r="AAK7" s="115"/>
      <c r="AAL7" s="115"/>
      <c r="AAM7" s="115"/>
      <c r="AAN7" s="115"/>
      <c r="AAO7" s="115"/>
      <c r="AAP7" s="115"/>
      <c r="AAQ7" s="115"/>
      <c r="AAR7" s="115"/>
      <c r="AAS7" s="115"/>
      <c r="AAT7" s="115"/>
      <c r="AAU7" s="115"/>
      <c r="AAV7" s="115"/>
      <c r="AAW7" s="115"/>
      <c r="AAX7" s="115"/>
      <c r="AAY7" s="115"/>
      <c r="AAZ7" s="115"/>
      <c r="ABA7" s="115"/>
      <c r="ABB7" s="115"/>
      <c r="ABC7" s="115"/>
      <c r="ABD7" s="115"/>
      <c r="ABE7" s="115"/>
      <c r="ABF7" s="115"/>
      <c r="ABG7" s="115"/>
      <c r="ABH7" s="115"/>
      <c r="ABI7" s="115"/>
      <c r="ABJ7" s="115"/>
      <c r="ABK7" s="115"/>
      <c r="ABL7" s="115"/>
      <c r="ABM7" s="115"/>
      <c r="ABN7" s="115"/>
      <c r="ABO7" s="115"/>
      <c r="ABP7" s="115"/>
      <c r="ABQ7" s="115"/>
      <c r="ABR7" s="115"/>
      <c r="ABS7" s="115"/>
      <c r="ABT7" s="115"/>
      <c r="ABU7" s="115"/>
      <c r="ABV7" s="115"/>
      <c r="ABW7" s="115"/>
      <c r="ABX7" s="115"/>
      <c r="ABY7" s="115"/>
      <c r="ABZ7" s="115"/>
      <c r="ACA7" s="115"/>
      <c r="ACB7" s="115"/>
      <c r="ACC7" s="115"/>
      <c r="ACD7" s="115"/>
      <c r="ACE7" s="115"/>
      <c r="ACF7" s="115"/>
      <c r="ACG7" s="115"/>
      <c r="ACH7" s="115"/>
      <c r="ACI7" s="115"/>
      <c r="ACJ7" s="115"/>
      <c r="ACK7" s="115"/>
      <c r="ACL7" s="115"/>
      <c r="ACM7" s="115"/>
      <c r="ACN7" s="115"/>
      <c r="ACO7" s="115"/>
      <c r="ACP7" s="115"/>
      <c r="ACQ7" s="115"/>
      <c r="ACR7" s="115"/>
      <c r="ACS7" s="115"/>
      <c r="ACT7" s="115"/>
      <c r="ACU7" s="115"/>
      <c r="ACV7" s="115"/>
      <c r="ACW7" s="115"/>
      <c r="ACX7" s="115"/>
      <c r="ACY7" s="115"/>
      <c r="ACZ7" s="115"/>
      <c r="ADA7" s="115"/>
      <c r="ADB7" s="115"/>
      <c r="ADC7" s="115"/>
      <c r="ADD7" s="115"/>
      <c r="ADE7" s="115"/>
      <c r="ADF7" s="115"/>
      <c r="ADG7" s="115"/>
      <c r="ADH7" s="115"/>
      <c r="ADI7" s="115"/>
      <c r="ADJ7" s="115"/>
      <c r="ADK7" s="115"/>
      <c r="ADL7" s="115"/>
      <c r="ADM7" s="115"/>
      <c r="ADN7" s="115"/>
      <c r="ADO7" s="115"/>
      <c r="ADP7" s="115"/>
      <c r="ADQ7" s="115"/>
      <c r="ADR7" s="115"/>
      <c r="ADS7" s="115"/>
      <c r="ADT7" s="115"/>
      <c r="ADU7" s="115"/>
      <c r="ADV7" s="115"/>
      <c r="ADW7" s="115"/>
      <c r="ADX7" s="115"/>
      <c r="ADY7" s="115"/>
      <c r="ADZ7" s="115"/>
      <c r="AEA7" s="115"/>
      <c r="AEB7" s="115"/>
      <c r="AEC7" s="115"/>
      <c r="AED7" s="115"/>
      <c r="AEE7" s="115"/>
      <c r="AEF7" s="115"/>
      <c r="AEG7" s="115"/>
      <c r="AEH7" s="115"/>
      <c r="AEI7" s="115"/>
      <c r="AEJ7" s="115"/>
      <c r="AEK7" s="115"/>
      <c r="AEL7" s="115"/>
      <c r="AEM7" s="115"/>
      <c r="AEN7" s="115"/>
      <c r="AEO7" s="115"/>
      <c r="AEP7" s="115"/>
      <c r="AEQ7" s="115"/>
      <c r="AER7" s="115"/>
      <c r="AES7" s="115"/>
      <c r="AET7" s="115"/>
      <c r="AEU7" s="115"/>
      <c r="AEV7" s="115"/>
      <c r="AEW7" s="115"/>
      <c r="AEX7" s="115"/>
      <c r="AEY7" s="115"/>
      <c r="AEZ7" s="115"/>
      <c r="AFA7" s="115"/>
      <c r="AFB7" s="115"/>
      <c r="AFC7" s="115"/>
      <c r="AFD7" s="115"/>
      <c r="AFE7" s="115"/>
      <c r="AFF7" s="115"/>
      <c r="AFG7" s="115"/>
      <c r="AFH7" s="115"/>
      <c r="AFI7" s="115"/>
      <c r="AFJ7" s="115"/>
      <c r="AFK7" s="115"/>
      <c r="AFL7" s="115"/>
      <c r="AFM7" s="115"/>
      <c r="AFN7" s="115"/>
      <c r="AFO7" s="115"/>
      <c r="AFP7" s="115"/>
      <c r="AFQ7" s="115"/>
      <c r="AFR7" s="115"/>
      <c r="AFS7" s="115"/>
      <c r="AFT7" s="115"/>
      <c r="AFU7" s="115"/>
      <c r="AFV7" s="115"/>
      <c r="AFW7" s="115"/>
      <c r="AFX7" s="115"/>
      <c r="AFY7" s="115"/>
      <c r="AFZ7" s="115"/>
      <c r="AGA7" s="115"/>
      <c r="AGB7" s="115"/>
      <c r="AGC7" s="115"/>
      <c r="AGD7" s="115"/>
      <c r="AGE7" s="115"/>
      <c r="AGF7" s="115"/>
      <c r="AGG7" s="115"/>
      <c r="AGH7" s="115"/>
      <c r="AGI7" s="115"/>
      <c r="AGJ7" s="115"/>
      <c r="AGK7" s="115"/>
      <c r="AGL7" s="115"/>
      <c r="AGM7" s="115"/>
      <c r="AGN7" s="115"/>
      <c r="AGO7" s="115"/>
      <c r="AGP7" s="115"/>
      <c r="AGQ7" s="115"/>
      <c r="AGR7" s="115"/>
      <c r="AGS7" s="115"/>
      <c r="AGT7" s="115"/>
      <c r="AGU7" s="115"/>
      <c r="AGV7" s="115"/>
      <c r="AGW7" s="115"/>
      <c r="AGX7" s="115"/>
      <c r="AGY7" s="115"/>
      <c r="AGZ7" s="115"/>
      <c r="AHA7" s="115"/>
      <c r="AHB7" s="115"/>
      <c r="AHC7" s="115"/>
      <c r="AHD7" s="115"/>
      <c r="AHE7" s="115"/>
      <c r="AHF7" s="115"/>
      <c r="AHG7" s="115"/>
      <c r="AHH7" s="115"/>
      <c r="AHI7" s="115"/>
      <c r="AHJ7" s="115"/>
      <c r="AHK7" s="115"/>
      <c r="AHL7" s="115"/>
      <c r="AHM7" s="115"/>
      <c r="AHN7" s="115"/>
      <c r="AHO7" s="115"/>
      <c r="AHP7" s="115"/>
      <c r="AHQ7" s="115"/>
      <c r="AHR7" s="115"/>
      <c r="AHS7" s="115"/>
      <c r="AHT7" s="115"/>
      <c r="AHU7" s="115"/>
      <c r="AHV7" s="115"/>
      <c r="AHW7" s="115"/>
      <c r="AHX7" s="115"/>
      <c r="AHY7" s="115"/>
      <c r="AHZ7" s="115"/>
      <c r="AIA7" s="115"/>
      <c r="AIB7" s="115"/>
      <c r="AIC7" s="115"/>
      <c r="AID7" s="115"/>
      <c r="AIE7" s="115"/>
      <c r="AIF7" s="115"/>
      <c r="AIG7" s="115"/>
      <c r="AIH7" s="115"/>
      <c r="AII7" s="115"/>
      <c r="AIJ7" s="115"/>
      <c r="AIK7" s="115"/>
      <c r="AIL7" s="115"/>
      <c r="AIM7" s="115"/>
      <c r="AIN7" s="115"/>
      <c r="AIO7" s="115"/>
      <c r="AIP7" s="115"/>
      <c r="AIQ7" s="115"/>
      <c r="AIR7" s="115"/>
      <c r="AIS7" s="115"/>
      <c r="AIT7" s="115"/>
      <c r="AIU7" s="115"/>
      <c r="AIV7" s="115"/>
      <c r="AIW7" s="115"/>
      <c r="AIX7" s="115"/>
      <c r="AIY7" s="115"/>
      <c r="AIZ7" s="115"/>
      <c r="AJA7" s="115"/>
      <c r="AJB7" s="115"/>
      <c r="AJC7" s="115"/>
      <c r="AJD7" s="115"/>
      <c r="AJE7" s="115"/>
      <c r="AJF7" s="115"/>
      <c r="AJG7" s="115"/>
      <c r="AJH7" s="115"/>
      <c r="AJI7" s="115"/>
      <c r="AJJ7" s="115"/>
      <c r="AJK7" s="115"/>
      <c r="AJL7" s="115"/>
      <c r="AJM7" s="115"/>
      <c r="AJN7" s="115"/>
      <c r="AJO7" s="115"/>
      <c r="AJP7" s="115"/>
      <c r="AJQ7" s="115"/>
      <c r="AJR7" s="115"/>
      <c r="AJS7" s="115"/>
      <c r="AJT7" s="115"/>
      <c r="AJU7" s="115"/>
      <c r="AJV7" s="115"/>
      <c r="AJW7" s="115"/>
      <c r="AJX7" s="115"/>
      <c r="AJY7" s="115"/>
      <c r="AJZ7" s="115"/>
      <c r="AKA7" s="115"/>
      <c r="AKB7" s="115"/>
      <c r="AKC7" s="115"/>
      <c r="AKD7" s="115"/>
      <c r="AKE7" s="115"/>
      <c r="AKF7" s="115"/>
      <c r="AKG7" s="115"/>
      <c r="AKH7" s="115"/>
      <c r="AKI7" s="115"/>
      <c r="AKJ7" s="115"/>
      <c r="AKK7" s="115"/>
      <c r="AKL7" s="115"/>
      <c r="AKM7" s="115"/>
      <c r="AKN7" s="115"/>
      <c r="AKO7" s="115"/>
      <c r="AKP7" s="115"/>
      <c r="AKQ7" s="115"/>
      <c r="AKR7" s="115"/>
      <c r="AKS7" s="115"/>
      <c r="AKT7" s="115"/>
      <c r="AKU7" s="115"/>
      <c r="AKV7" s="115"/>
      <c r="AKW7" s="115"/>
      <c r="AKX7" s="115"/>
      <c r="AKY7" s="115"/>
      <c r="AKZ7" s="115"/>
      <c r="ALA7" s="115"/>
      <c r="ALB7" s="115"/>
      <c r="ALC7" s="115"/>
      <c r="ALD7" s="115"/>
      <c r="ALE7" s="115"/>
      <c r="ALF7" s="115"/>
      <c r="ALG7" s="115"/>
      <c r="ALH7" s="115"/>
      <c r="ALI7" s="115"/>
      <c r="ALJ7" s="115"/>
      <c r="ALK7" s="115"/>
      <c r="ALL7" s="115"/>
      <c r="ALM7" s="115"/>
      <c r="ALN7" s="115"/>
      <c r="ALO7" s="115"/>
      <c r="ALP7" s="115"/>
      <c r="ALQ7" s="115"/>
      <c r="ALR7" s="115"/>
      <c r="ALS7" s="115"/>
      <c r="ALT7" s="115"/>
      <c r="ALU7" s="115"/>
      <c r="ALV7" s="115"/>
      <c r="ALW7" s="115"/>
      <c r="ALX7" s="115"/>
      <c r="ALY7" s="115"/>
      <c r="ALZ7" s="115"/>
      <c r="AMA7" s="115"/>
      <c r="AMB7" s="115"/>
      <c r="AMC7" s="115"/>
      <c r="AMD7" s="115"/>
      <c r="AME7" s="115"/>
      <c r="AMF7" s="115"/>
      <c r="AMG7" s="115"/>
      <c r="AMH7" s="115"/>
      <c r="AMI7" s="115"/>
      <c r="AMJ7" s="115"/>
      <c r="AMK7" s="115"/>
      <c r="AML7" s="115"/>
      <c r="AMM7" s="115"/>
      <c r="AMN7" s="115"/>
      <c r="AMO7" s="115"/>
      <c r="AMP7" s="115"/>
      <c r="AMQ7" s="115"/>
      <c r="AMR7" s="115"/>
      <c r="AMS7" s="115"/>
      <c r="AMT7" s="115"/>
      <c r="AMU7" s="115"/>
      <c r="AMV7" s="115"/>
      <c r="AMW7" s="115"/>
      <c r="AMX7" s="115"/>
      <c r="AMY7" s="115"/>
      <c r="AMZ7" s="115"/>
      <c r="ANA7" s="115"/>
      <c r="ANB7" s="115"/>
      <c r="ANC7" s="115"/>
      <c r="AND7" s="115"/>
      <c r="ANE7" s="115"/>
      <c r="ANF7" s="115"/>
      <c r="ANG7" s="115"/>
      <c r="ANH7" s="115"/>
      <c r="ANI7" s="115"/>
      <c r="ANJ7" s="115"/>
      <c r="ANK7" s="115"/>
      <c r="ANL7" s="115"/>
      <c r="ANM7" s="115"/>
      <c r="ANN7" s="115"/>
      <c r="ANO7" s="115"/>
      <c r="ANP7" s="115"/>
      <c r="ANQ7" s="115"/>
      <c r="ANR7" s="115"/>
      <c r="ANS7" s="115"/>
      <c r="ANT7" s="115"/>
      <c r="ANU7" s="115"/>
      <c r="ANV7" s="115"/>
      <c r="ANW7" s="115"/>
      <c r="ANX7" s="115"/>
      <c r="ANY7" s="115"/>
      <c r="ANZ7" s="115"/>
      <c r="AOA7" s="115"/>
      <c r="AOB7" s="115"/>
      <c r="AOC7" s="115"/>
      <c r="AOD7" s="115"/>
      <c r="AOE7" s="115"/>
      <c r="AOF7" s="115"/>
      <c r="AOG7" s="115"/>
      <c r="AOH7" s="115"/>
      <c r="AOI7" s="115"/>
      <c r="AOJ7" s="115"/>
      <c r="AOK7" s="115"/>
      <c r="AOL7" s="115"/>
      <c r="AOM7" s="115"/>
      <c r="AON7" s="115"/>
      <c r="AOO7" s="115"/>
      <c r="AOP7" s="115"/>
      <c r="AOQ7" s="115"/>
      <c r="AOR7" s="115"/>
      <c r="AOS7" s="115"/>
      <c r="AOT7" s="115"/>
      <c r="AOU7" s="115"/>
      <c r="AOV7" s="115"/>
      <c r="AOW7" s="115"/>
      <c r="AOX7" s="115"/>
      <c r="AOY7" s="115"/>
      <c r="AOZ7" s="115"/>
      <c r="APA7" s="115"/>
      <c r="APB7" s="115"/>
      <c r="APC7" s="115"/>
      <c r="APD7" s="115"/>
      <c r="APE7" s="115"/>
      <c r="APF7" s="115"/>
      <c r="APG7" s="115"/>
      <c r="APH7" s="115"/>
      <c r="API7" s="115"/>
      <c r="APJ7" s="115"/>
      <c r="APK7" s="115"/>
      <c r="APL7" s="115"/>
      <c r="APM7" s="115"/>
      <c r="APN7" s="115"/>
      <c r="APO7" s="115"/>
      <c r="APP7" s="115"/>
      <c r="APQ7" s="115"/>
      <c r="APR7" s="115"/>
      <c r="APS7" s="115"/>
      <c r="APT7" s="115"/>
      <c r="APU7" s="115"/>
      <c r="APV7" s="115"/>
      <c r="APW7" s="115"/>
      <c r="APX7" s="115"/>
      <c r="APY7" s="115"/>
      <c r="APZ7" s="115"/>
      <c r="AQA7" s="115"/>
      <c r="AQB7" s="115"/>
      <c r="AQC7" s="115"/>
      <c r="AQD7" s="115"/>
      <c r="AQE7" s="115"/>
      <c r="AQF7" s="115"/>
      <c r="AQG7" s="115"/>
      <c r="AQH7" s="115"/>
      <c r="AQI7" s="115"/>
      <c r="AQJ7" s="115"/>
      <c r="AQK7" s="115"/>
      <c r="AQL7" s="115"/>
      <c r="AQM7" s="115"/>
      <c r="AQN7" s="115"/>
      <c r="AQO7" s="115"/>
      <c r="AQP7" s="115"/>
      <c r="AQQ7" s="115"/>
      <c r="AQR7" s="115"/>
      <c r="AQS7" s="115"/>
      <c r="AQT7" s="115"/>
      <c r="AQU7" s="115"/>
      <c r="AQV7" s="115"/>
      <c r="AQW7" s="115"/>
      <c r="AQX7" s="115"/>
      <c r="AQY7" s="115"/>
      <c r="AQZ7" s="115"/>
      <c r="ARA7" s="115"/>
      <c r="ARB7" s="115"/>
      <c r="ARC7" s="115"/>
      <c r="ARD7" s="115"/>
      <c r="ARE7" s="115"/>
      <c r="ARF7" s="115"/>
      <c r="ARG7" s="115"/>
      <c r="ARH7" s="115"/>
      <c r="ARI7" s="115"/>
      <c r="ARJ7" s="115"/>
      <c r="ARK7" s="115"/>
      <c r="ARL7" s="115"/>
      <c r="ARM7" s="115"/>
      <c r="ARN7" s="115"/>
      <c r="ARO7" s="115"/>
      <c r="ARP7" s="115"/>
      <c r="ARQ7" s="115"/>
      <c r="ARR7" s="115"/>
      <c r="ARS7" s="115"/>
      <c r="ART7" s="115"/>
      <c r="ARU7" s="115"/>
      <c r="ARV7" s="115"/>
      <c r="ARW7" s="115"/>
      <c r="ARX7" s="115"/>
      <c r="ARY7" s="115"/>
      <c r="ARZ7" s="115"/>
      <c r="ASA7" s="115"/>
      <c r="ASB7" s="115"/>
      <c r="ASC7" s="115"/>
      <c r="ASD7" s="115"/>
      <c r="ASE7" s="115"/>
      <c r="ASF7" s="115"/>
      <c r="ASG7" s="115"/>
      <c r="ASH7" s="115"/>
      <c r="ASI7" s="115"/>
      <c r="ASJ7" s="115"/>
      <c r="ASK7" s="115"/>
      <c r="ASL7" s="115"/>
      <c r="ASM7" s="115"/>
      <c r="ASN7" s="115"/>
      <c r="ASO7" s="115"/>
      <c r="ASP7" s="115"/>
      <c r="ASQ7" s="115"/>
      <c r="ASR7" s="115"/>
      <c r="ASS7" s="115"/>
      <c r="AST7" s="115"/>
      <c r="ASU7" s="115"/>
      <c r="ASV7" s="115"/>
      <c r="ASW7" s="115"/>
      <c r="ASX7" s="115"/>
      <c r="ASY7" s="115"/>
      <c r="ASZ7" s="115"/>
      <c r="ATA7" s="115"/>
      <c r="ATB7" s="115"/>
      <c r="ATC7" s="115"/>
      <c r="ATD7" s="115"/>
      <c r="ATE7" s="115"/>
      <c r="ATF7" s="115"/>
      <c r="ATG7" s="115"/>
      <c r="ATH7" s="115"/>
      <c r="ATI7" s="115"/>
      <c r="ATJ7" s="115"/>
      <c r="ATK7" s="115"/>
      <c r="ATL7" s="115"/>
      <c r="ATM7" s="115"/>
      <c r="ATN7" s="115"/>
      <c r="ATO7" s="115"/>
      <c r="ATP7" s="115"/>
      <c r="ATQ7" s="115"/>
      <c r="ATR7" s="115"/>
      <c r="ATS7" s="115"/>
      <c r="ATT7" s="115"/>
      <c r="ATU7" s="115"/>
      <c r="ATV7" s="115"/>
      <c r="ATW7" s="115"/>
      <c r="ATX7" s="115"/>
      <c r="ATY7" s="115"/>
      <c r="ATZ7" s="115"/>
      <c r="AUA7" s="115"/>
      <c r="AUB7" s="115"/>
      <c r="AUC7" s="115"/>
      <c r="AUD7" s="115"/>
      <c r="AUE7" s="115"/>
      <c r="AUF7" s="115"/>
      <c r="AUG7" s="115"/>
      <c r="AUH7" s="115"/>
      <c r="AUI7" s="115"/>
      <c r="AUJ7" s="115"/>
      <c r="AUK7" s="115"/>
      <c r="AUL7" s="115"/>
      <c r="AUM7" s="115"/>
      <c r="AUN7" s="115"/>
      <c r="AUO7" s="115"/>
      <c r="AUP7" s="115"/>
      <c r="AUQ7" s="115"/>
      <c r="AUR7" s="115"/>
      <c r="AUS7" s="115"/>
      <c r="AUT7" s="115"/>
      <c r="AUU7" s="115"/>
      <c r="AUV7" s="115"/>
      <c r="AUW7" s="115"/>
      <c r="AUX7" s="115"/>
      <c r="AUY7" s="115"/>
      <c r="AUZ7" s="115"/>
      <c r="AVA7" s="115"/>
      <c r="AVB7" s="115"/>
      <c r="AVC7" s="115"/>
      <c r="AVD7" s="115"/>
      <c r="AVE7" s="115"/>
      <c r="AVF7" s="115"/>
      <c r="AVG7" s="115"/>
      <c r="AVH7" s="115"/>
      <c r="AVI7" s="115"/>
      <c r="AVJ7" s="115"/>
      <c r="AVK7" s="115"/>
      <c r="AVL7" s="115"/>
      <c r="AVM7" s="115"/>
      <c r="AVN7" s="115"/>
      <c r="AVO7" s="115"/>
      <c r="AVP7" s="115"/>
      <c r="AVQ7" s="115"/>
      <c r="AVR7" s="115"/>
      <c r="AVS7" s="115"/>
      <c r="AVT7" s="115"/>
      <c r="AVU7" s="115"/>
    </row>
    <row r="8" spans="1:1269" s="332" customFormat="1" ht="13.5" customHeight="1" x14ac:dyDescent="0.2">
      <c r="A8" s="115"/>
      <c r="B8" s="23" t="s">
        <v>138</v>
      </c>
      <c r="C8" s="135" t="s">
        <v>262</v>
      </c>
      <c r="D8" s="136">
        <f>IF(ISNA(VLOOKUP($B8,Batting!$B$6:$D$40,3,FALSE)),0,(VLOOKUP($B8,Batting!$B$6:$D$40,3,FALSE)))</f>
        <v>18</v>
      </c>
      <c r="E8" s="69">
        <f>IF(COUNT(Y8,AD8,AI8,AN8,AS8,AX8,BC8,BH8,BM8,BR8,BW8,CB8,CG8,CL8,CQ8,CV8,DA8,DF8,DK8,DP8)=0,"-",COUNT(Y8,AD8,AI8,AN8,AS8,AX8,BC8,BH8,BM8,BR8,BW8,CB8,CG8,CL8,CQ8,CV8,DA8,DF8,DK8,DP8))</f>
        <v>18</v>
      </c>
      <c r="F8" s="137">
        <f t="shared" si="8"/>
        <v>115</v>
      </c>
      <c r="G8" s="137">
        <f t="shared" si="8"/>
        <v>13</v>
      </c>
      <c r="H8" s="137">
        <f t="shared" si="8"/>
        <v>466</v>
      </c>
      <c r="I8" s="137">
        <f t="shared" si="8"/>
        <v>24</v>
      </c>
      <c r="J8" s="138">
        <f>IF(I8=0,"-",F8/I8)</f>
        <v>4.791666666666667</v>
      </c>
      <c r="K8" s="138">
        <f>IF(F8=0,"-",H8/F8)</f>
        <v>4.052173913043478</v>
      </c>
      <c r="L8" s="139">
        <f>IF(I8=0,"-",H8/I8)</f>
        <v>19.416666666666668</v>
      </c>
      <c r="M8" s="140"/>
      <c r="N8" s="84">
        <v>12</v>
      </c>
      <c r="O8" s="371">
        <v>3</v>
      </c>
      <c r="P8" s="371">
        <v>34</v>
      </c>
      <c r="Q8" s="371">
        <v>5</v>
      </c>
      <c r="R8" s="91"/>
      <c r="S8" s="141">
        <f>(I8*20)-(H8/5)</f>
        <v>386.8</v>
      </c>
      <c r="T8" s="140"/>
      <c r="U8" s="73">
        <f>IF(FC8="-",H8/F8,(FE8+H8)/(FC8+F8))</f>
        <v>4.1030345800988002</v>
      </c>
      <c r="V8" s="73">
        <f>IF(FC8="-",IF(I8=0,H8,H8/I8),IF(FF8+I8=0,FE8+H8,(FE8+H8)/(FF8+I8)))</f>
        <v>20.617021276595743</v>
      </c>
      <c r="W8" s="74">
        <f>IF(FC8="-",IF(F8&lt;30,FK8,((IF(V8&gt;30,1,IF(V8&gt;25,2,IF(V8&gt;20,3,IF(V8&gt;15,4,IF(V8&gt;=0,5,0))))))+(IF(U8&gt;6,1,IF(U8&gt;5.5,2,IF(U8&gt;5,3,IF(U8&gt;4.5,4,IF(U8&gt;=0,5,0)))))))/2),IF(FC8+F8&lt;30,FK8,((IF(V8&gt;30,1,IF(V8&gt;25,2,IF(V8&gt;20,3,IF(V8&gt;15,4,IF(V8&gt;=0,5,0))))))+(IF(U8&gt;6,1,IF(U8&gt;5.5,2,IF(U8&gt;5,3,IF(U8&gt;4.5,4,IF(U8&gt;=0,5,0)))))))/2))</f>
        <v>4</v>
      </c>
      <c r="X8" s="102"/>
      <c r="Y8" s="84">
        <v>2</v>
      </c>
      <c r="Z8" s="69">
        <v>0</v>
      </c>
      <c r="AA8" s="69">
        <v>13</v>
      </c>
      <c r="AB8" s="69">
        <v>1</v>
      </c>
      <c r="AC8" s="142"/>
      <c r="AD8" s="84">
        <v>3</v>
      </c>
      <c r="AE8" s="69">
        <v>0</v>
      </c>
      <c r="AF8" s="69">
        <v>7</v>
      </c>
      <c r="AG8" s="69">
        <v>0</v>
      </c>
      <c r="AH8" s="143"/>
      <c r="AI8" s="84">
        <v>7</v>
      </c>
      <c r="AJ8" s="69">
        <v>2</v>
      </c>
      <c r="AK8" s="69">
        <v>14</v>
      </c>
      <c r="AL8" s="69">
        <v>1</v>
      </c>
      <c r="AM8" s="82"/>
      <c r="AN8" s="84">
        <v>5</v>
      </c>
      <c r="AO8" s="69">
        <v>0</v>
      </c>
      <c r="AP8" s="69">
        <v>9</v>
      </c>
      <c r="AQ8" s="69">
        <v>1</v>
      </c>
      <c r="AR8" s="82"/>
      <c r="AS8" s="84">
        <v>6</v>
      </c>
      <c r="AT8" s="69">
        <v>0</v>
      </c>
      <c r="AU8" s="69">
        <v>37</v>
      </c>
      <c r="AV8" s="69">
        <v>3</v>
      </c>
      <c r="AW8" s="82"/>
      <c r="AX8" s="84">
        <v>5</v>
      </c>
      <c r="AY8" s="69">
        <v>1</v>
      </c>
      <c r="AZ8" s="69">
        <v>13</v>
      </c>
      <c r="BA8" s="69">
        <v>0</v>
      </c>
      <c r="BB8" s="82"/>
      <c r="BC8" s="136"/>
      <c r="BD8" s="69"/>
      <c r="BE8" s="69"/>
      <c r="BF8" s="69"/>
      <c r="BG8" s="82"/>
      <c r="BH8" s="84"/>
      <c r="BI8" s="69"/>
      <c r="BJ8" s="69"/>
      <c r="BK8" s="69"/>
      <c r="BL8" s="132"/>
      <c r="BM8" s="84">
        <v>8</v>
      </c>
      <c r="BN8" s="69">
        <v>0</v>
      </c>
      <c r="BO8" s="69">
        <v>40</v>
      </c>
      <c r="BP8" s="69">
        <v>2</v>
      </c>
      <c r="BQ8" s="132"/>
      <c r="BR8" s="84">
        <v>8</v>
      </c>
      <c r="BS8" s="69">
        <v>0</v>
      </c>
      <c r="BT8" s="69">
        <v>38</v>
      </c>
      <c r="BU8" s="69">
        <v>1</v>
      </c>
      <c r="BV8" s="132"/>
      <c r="BW8" s="84">
        <v>12</v>
      </c>
      <c r="BX8" s="69">
        <v>3</v>
      </c>
      <c r="BY8" s="69">
        <v>34</v>
      </c>
      <c r="BZ8" s="69">
        <v>5</v>
      </c>
      <c r="CA8" s="132"/>
      <c r="CB8" s="84">
        <v>8</v>
      </c>
      <c r="CC8" s="69">
        <v>1</v>
      </c>
      <c r="CD8" s="69">
        <v>31</v>
      </c>
      <c r="CE8" s="69">
        <v>0</v>
      </c>
      <c r="CF8" s="132"/>
      <c r="CG8" s="84">
        <v>2</v>
      </c>
      <c r="CH8" s="69">
        <v>0</v>
      </c>
      <c r="CI8" s="69">
        <v>8</v>
      </c>
      <c r="CJ8" s="69">
        <v>1</v>
      </c>
      <c r="CK8" s="132"/>
      <c r="CL8" s="84">
        <v>8</v>
      </c>
      <c r="CM8" s="69">
        <v>1</v>
      </c>
      <c r="CN8" s="69">
        <v>46</v>
      </c>
      <c r="CO8" s="69">
        <v>1</v>
      </c>
      <c r="CP8" s="132"/>
      <c r="CQ8" s="84">
        <v>8</v>
      </c>
      <c r="CR8" s="69">
        <v>1</v>
      </c>
      <c r="CS8" s="69">
        <v>23</v>
      </c>
      <c r="CT8" s="137">
        <v>2</v>
      </c>
      <c r="CU8" s="282"/>
      <c r="CV8" s="136">
        <v>8</v>
      </c>
      <c r="CW8" s="69">
        <v>1</v>
      </c>
      <c r="CX8" s="69">
        <v>49</v>
      </c>
      <c r="CY8" s="69">
        <v>2</v>
      </c>
      <c r="CZ8" s="132"/>
      <c r="DA8" s="136">
        <v>7</v>
      </c>
      <c r="DB8" s="69">
        <v>0</v>
      </c>
      <c r="DC8" s="69">
        <v>52</v>
      </c>
      <c r="DD8" s="69">
        <v>1</v>
      </c>
      <c r="DE8" s="87"/>
      <c r="DF8" s="84">
        <v>8</v>
      </c>
      <c r="DG8" s="69">
        <v>2</v>
      </c>
      <c r="DH8" s="69">
        <v>28</v>
      </c>
      <c r="DI8" s="69">
        <v>0</v>
      </c>
      <c r="DJ8" s="87"/>
      <c r="DK8" s="84">
        <v>3</v>
      </c>
      <c r="DL8" s="137">
        <v>1</v>
      </c>
      <c r="DM8" s="137">
        <v>5</v>
      </c>
      <c r="DN8" s="137">
        <v>1</v>
      </c>
      <c r="DO8" s="87"/>
      <c r="DP8" s="84">
        <v>7</v>
      </c>
      <c r="DQ8" s="69"/>
      <c r="DR8" s="69">
        <v>19</v>
      </c>
      <c r="DS8" s="69">
        <v>2</v>
      </c>
      <c r="DT8" s="87"/>
      <c r="DU8" s="282"/>
      <c r="DV8" s="85"/>
      <c r="DW8" s="85"/>
      <c r="DX8" s="85"/>
      <c r="DY8" s="142"/>
      <c r="DZ8" s="282"/>
      <c r="EA8" s="85"/>
      <c r="EB8" s="85"/>
      <c r="EC8" s="85"/>
      <c r="ED8" s="133"/>
      <c r="EE8" s="125"/>
      <c r="EF8" s="125"/>
      <c r="EG8" s="125"/>
      <c r="EH8" s="125"/>
      <c r="EI8" s="133"/>
      <c r="EJ8" s="125"/>
      <c r="EK8" s="125"/>
      <c r="EL8" s="125"/>
      <c r="EM8" s="125"/>
      <c r="EN8" s="133"/>
      <c r="EO8" s="125"/>
      <c r="EP8" s="125"/>
      <c r="EQ8" s="125"/>
      <c r="ER8" s="125"/>
      <c r="ES8" s="133"/>
      <c r="ET8" s="125"/>
      <c r="EU8" s="125"/>
      <c r="EV8" s="125"/>
      <c r="EW8" s="125"/>
      <c r="EX8" s="115"/>
      <c r="EY8" s="115"/>
      <c r="EZ8" s="115"/>
      <c r="FA8" s="115"/>
      <c r="FB8" s="136">
        <v>34</v>
      </c>
      <c r="FC8" s="73">
        <v>121.16666666666666</v>
      </c>
      <c r="FD8" s="136">
        <v>12</v>
      </c>
      <c r="FE8" s="136">
        <v>503</v>
      </c>
      <c r="FF8" s="136">
        <v>23</v>
      </c>
      <c r="FG8" s="138">
        <f>IF(FF8=0,"-",FC8/FF8)</f>
        <v>5.2681159420289854</v>
      </c>
      <c r="FH8" s="138">
        <f>IF(FC8=0,"-",FE8/FC8)</f>
        <v>4.1513067400275103</v>
      </c>
      <c r="FI8" s="139">
        <f>IF(FF8=0,"-",FE8/FF8)</f>
        <v>21.869565217391305</v>
      </c>
      <c r="FJ8" s="115"/>
      <c r="FK8" s="88"/>
      <c r="FL8" s="264"/>
      <c r="FM8" s="264"/>
      <c r="FN8" s="264"/>
      <c r="FO8" s="264"/>
      <c r="FP8" s="264"/>
      <c r="FQ8" s="264"/>
      <c r="FR8" s="264"/>
      <c r="FS8" s="264"/>
      <c r="FT8" s="264"/>
      <c r="FU8" s="44"/>
      <c r="FV8" s="44"/>
      <c r="FW8" s="44"/>
      <c r="FX8" s="44"/>
      <c r="FY8" s="44"/>
      <c r="FZ8" s="44"/>
      <c r="GA8" s="44"/>
      <c r="GB8" s="44"/>
      <c r="GC8" s="44"/>
      <c r="GD8" s="44"/>
      <c r="GE8" s="115"/>
      <c r="GF8" s="115"/>
      <c r="GG8" s="115"/>
      <c r="GH8" s="115"/>
      <c r="GI8" s="115"/>
      <c r="GJ8" s="115"/>
      <c r="GK8" s="115"/>
      <c r="GL8" s="115"/>
      <c r="GM8" s="115"/>
      <c r="GN8" s="115"/>
      <c r="GO8" s="115"/>
      <c r="GP8" s="115"/>
      <c r="GQ8" s="115"/>
      <c r="GR8" s="115"/>
      <c r="GS8" s="115"/>
      <c r="GT8" s="115"/>
      <c r="GU8" s="115"/>
      <c r="GV8" s="115"/>
      <c r="GW8" s="115"/>
      <c r="GX8" s="115"/>
      <c r="GY8" s="115"/>
      <c r="GZ8" s="115"/>
      <c r="HA8" s="115"/>
      <c r="HB8" s="115"/>
      <c r="HC8" s="115"/>
      <c r="HD8" s="115"/>
      <c r="HE8" s="115"/>
      <c r="HF8" s="115"/>
      <c r="HG8" s="115"/>
      <c r="HH8" s="115"/>
      <c r="HI8" s="115"/>
      <c r="HJ8" s="115"/>
      <c r="HK8" s="115"/>
      <c r="HL8" s="115"/>
      <c r="HM8" s="115"/>
      <c r="HN8" s="115"/>
      <c r="HO8" s="115"/>
      <c r="HP8" s="115"/>
      <c r="HQ8" s="115"/>
      <c r="HR8" s="115"/>
      <c r="HS8" s="115"/>
      <c r="HT8" s="115"/>
      <c r="HU8" s="115"/>
      <c r="HV8" s="115"/>
      <c r="HW8" s="115"/>
      <c r="HX8" s="115"/>
      <c r="HY8" s="115"/>
      <c r="HZ8" s="115"/>
      <c r="IA8" s="115"/>
      <c r="IB8" s="115"/>
      <c r="IC8" s="115"/>
      <c r="ID8" s="115"/>
      <c r="IE8" s="115"/>
      <c r="IF8" s="115"/>
      <c r="IG8" s="115"/>
      <c r="IH8" s="115"/>
      <c r="II8" s="115"/>
      <c r="IJ8" s="115"/>
      <c r="IK8" s="115"/>
      <c r="IL8" s="115"/>
      <c r="IM8" s="115"/>
      <c r="IN8" s="115"/>
      <c r="IO8" s="115"/>
      <c r="IP8" s="115"/>
      <c r="IQ8" s="115"/>
      <c r="IR8" s="115"/>
      <c r="IS8" s="115"/>
      <c r="IT8" s="115"/>
      <c r="IU8" s="115"/>
      <c r="IV8" s="115"/>
      <c r="IW8" s="115"/>
      <c r="IX8" s="115"/>
      <c r="IY8" s="115"/>
      <c r="IZ8" s="115"/>
      <c r="JA8" s="115"/>
      <c r="JB8" s="115"/>
      <c r="JC8" s="115"/>
      <c r="JD8" s="115"/>
      <c r="JE8" s="115"/>
      <c r="JF8" s="115"/>
      <c r="JG8" s="115"/>
      <c r="JH8" s="115"/>
      <c r="JI8" s="115"/>
      <c r="JJ8" s="115"/>
      <c r="JK8" s="115"/>
      <c r="JL8" s="115"/>
      <c r="JM8" s="115"/>
      <c r="JN8" s="115"/>
      <c r="JO8" s="115"/>
      <c r="JP8" s="115"/>
      <c r="JQ8" s="115"/>
      <c r="JR8" s="115"/>
      <c r="JS8" s="115"/>
      <c r="JT8" s="115"/>
      <c r="JU8" s="115"/>
      <c r="JV8" s="115"/>
      <c r="JW8" s="115"/>
      <c r="JX8" s="115"/>
      <c r="JY8" s="115"/>
      <c r="JZ8" s="115"/>
      <c r="KA8" s="115"/>
      <c r="KB8" s="115"/>
      <c r="KC8" s="115"/>
      <c r="KD8" s="115"/>
      <c r="KE8" s="115"/>
      <c r="KF8" s="115"/>
      <c r="KG8" s="115"/>
      <c r="KH8" s="115"/>
      <c r="KI8" s="115"/>
      <c r="KJ8" s="115"/>
      <c r="KK8" s="115"/>
      <c r="KL8" s="115"/>
      <c r="KM8" s="115"/>
      <c r="KN8" s="115"/>
      <c r="KO8" s="115"/>
      <c r="KP8" s="115"/>
      <c r="KQ8" s="115"/>
      <c r="KR8" s="115"/>
      <c r="KS8" s="115"/>
      <c r="KT8" s="115"/>
      <c r="KU8" s="115"/>
      <c r="KV8" s="115"/>
      <c r="KW8" s="115"/>
      <c r="KX8" s="115"/>
      <c r="KY8" s="115"/>
      <c r="KZ8" s="115"/>
      <c r="LA8" s="115"/>
      <c r="LB8" s="115"/>
      <c r="LC8" s="115"/>
      <c r="LD8" s="115"/>
      <c r="LE8" s="115"/>
      <c r="LF8" s="115"/>
      <c r="LG8" s="115"/>
      <c r="LH8" s="115"/>
      <c r="LI8" s="115"/>
      <c r="LJ8" s="115"/>
      <c r="LK8" s="115"/>
      <c r="LL8" s="115"/>
      <c r="LM8" s="115"/>
      <c r="LN8" s="115"/>
      <c r="LO8" s="115"/>
      <c r="LP8" s="115"/>
      <c r="LQ8" s="115"/>
      <c r="LR8" s="115"/>
      <c r="LS8" s="115"/>
      <c r="LT8" s="115"/>
      <c r="LU8" s="115"/>
      <c r="LV8" s="115"/>
      <c r="LW8" s="115"/>
      <c r="LX8" s="115"/>
      <c r="LY8" s="115"/>
      <c r="LZ8" s="115"/>
      <c r="MA8" s="115"/>
      <c r="MB8" s="115"/>
      <c r="MC8" s="115"/>
      <c r="MD8" s="115"/>
      <c r="ME8" s="115"/>
      <c r="MF8" s="115"/>
      <c r="MG8" s="115"/>
      <c r="MH8" s="115"/>
      <c r="MI8" s="115"/>
      <c r="MJ8" s="115"/>
      <c r="MK8" s="115"/>
      <c r="ML8" s="115"/>
      <c r="MM8" s="115"/>
      <c r="MN8" s="115"/>
      <c r="MO8" s="115"/>
      <c r="MP8" s="115"/>
      <c r="MQ8" s="115"/>
      <c r="MR8" s="115"/>
      <c r="MS8" s="115"/>
      <c r="MT8" s="115"/>
      <c r="MU8" s="115"/>
      <c r="MV8" s="115"/>
      <c r="MW8" s="115"/>
      <c r="MX8" s="115"/>
      <c r="MY8" s="115"/>
      <c r="MZ8" s="115"/>
      <c r="NA8" s="115"/>
      <c r="NB8" s="115"/>
      <c r="NC8" s="115"/>
      <c r="ND8" s="115"/>
      <c r="NE8" s="115"/>
      <c r="NF8" s="115"/>
      <c r="NG8" s="115"/>
      <c r="NH8" s="115"/>
      <c r="NI8" s="115"/>
      <c r="NJ8" s="115"/>
      <c r="NK8" s="115"/>
      <c r="NL8" s="115"/>
      <c r="NM8" s="115"/>
      <c r="NN8" s="115"/>
      <c r="NO8" s="115"/>
      <c r="NP8" s="115"/>
      <c r="NQ8" s="115"/>
      <c r="NR8" s="115"/>
      <c r="NS8" s="115"/>
      <c r="NT8" s="115"/>
      <c r="NU8" s="115"/>
      <c r="NV8" s="115"/>
      <c r="NW8" s="115"/>
      <c r="NX8" s="115"/>
      <c r="NY8" s="115"/>
      <c r="NZ8" s="115"/>
      <c r="OA8" s="115"/>
      <c r="OB8" s="115"/>
      <c r="OC8" s="115"/>
      <c r="OD8" s="115"/>
      <c r="OE8" s="115"/>
      <c r="OF8" s="115"/>
      <c r="OG8" s="115"/>
      <c r="OH8" s="115"/>
      <c r="OI8" s="115"/>
      <c r="OJ8" s="115"/>
      <c r="OK8" s="115"/>
      <c r="OL8" s="115"/>
      <c r="OM8" s="115"/>
      <c r="ON8" s="115"/>
      <c r="OO8" s="115"/>
      <c r="OP8" s="115"/>
      <c r="OQ8" s="115"/>
      <c r="OR8" s="115"/>
      <c r="OS8" s="115"/>
      <c r="OT8" s="115"/>
      <c r="OU8" s="115"/>
      <c r="OV8" s="115"/>
      <c r="OW8" s="115"/>
      <c r="OX8" s="115"/>
      <c r="OY8" s="115"/>
      <c r="OZ8" s="115"/>
      <c r="PA8" s="115"/>
      <c r="PB8" s="115"/>
      <c r="PC8" s="115"/>
      <c r="PD8" s="115"/>
      <c r="PE8" s="115"/>
      <c r="PF8" s="115"/>
      <c r="PG8" s="115"/>
      <c r="PH8" s="115"/>
      <c r="PI8" s="115"/>
      <c r="PJ8" s="115"/>
      <c r="PK8" s="115"/>
      <c r="PL8" s="115"/>
      <c r="PM8" s="115"/>
      <c r="PN8" s="115"/>
      <c r="PO8" s="115"/>
      <c r="PP8" s="115"/>
      <c r="PQ8" s="115"/>
      <c r="PR8" s="115"/>
      <c r="PS8" s="115"/>
      <c r="PT8" s="115"/>
      <c r="PU8" s="115"/>
      <c r="PV8" s="115"/>
      <c r="PW8" s="115"/>
      <c r="PX8" s="115"/>
      <c r="PY8" s="115"/>
      <c r="PZ8" s="115"/>
      <c r="QA8" s="115"/>
      <c r="QB8" s="115"/>
      <c r="QC8" s="115"/>
      <c r="QD8" s="115"/>
      <c r="QE8" s="115"/>
      <c r="QF8" s="115"/>
      <c r="QG8" s="115"/>
      <c r="QH8" s="115"/>
      <c r="QI8" s="115"/>
      <c r="QJ8" s="115"/>
      <c r="QK8" s="115"/>
      <c r="QL8" s="115"/>
      <c r="QM8" s="115"/>
      <c r="QN8" s="115"/>
      <c r="QO8" s="115"/>
      <c r="QP8" s="115"/>
      <c r="QQ8" s="115"/>
      <c r="QR8" s="115"/>
      <c r="QS8" s="115"/>
      <c r="QT8" s="115"/>
      <c r="QU8" s="115"/>
      <c r="QV8" s="115"/>
      <c r="QW8" s="115"/>
      <c r="QX8" s="115"/>
      <c r="QY8" s="115"/>
      <c r="QZ8" s="115"/>
      <c r="RA8" s="115"/>
      <c r="RB8" s="115"/>
      <c r="RC8" s="115"/>
      <c r="RD8" s="115"/>
      <c r="RE8" s="115"/>
      <c r="RF8" s="115"/>
      <c r="RG8" s="115"/>
      <c r="RH8" s="115"/>
      <c r="RI8" s="115"/>
      <c r="RJ8" s="115"/>
      <c r="RK8" s="115"/>
      <c r="RL8" s="115"/>
      <c r="RM8" s="115"/>
      <c r="RN8" s="115"/>
      <c r="RO8" s="115"/>
      <c r="RP8" s="115"/>
      <c r="RQ8" s="115"/>
      <c r="RR8" s="115"/>
      <c r="RS8" s="115"/>
      <c r="RT8" s="115"/>
      <c r="RU8" s="115"/>
      <c r="RV8" s="115"/>
      <c r="RW8" s="115"/>
      <c r="RX8" s="115"/>
      <c r="RY8" s="115"/>
      <c r="RZ8" s="115"/>
      <c r="SA8" s="115"/>
      <c r="SB8" s="115"/>
      <c r="SC8" s="115"/>
      <c r="SD8" s="115"/>
      <c r="SE8" s="115"/>
      <c r="SF8" s="115"/>
      <c r="SG8" s="115"/>
      <c r="SH8" s="115"/>
      <c r="SI8" s="115"/>
      <c r="SJ8" s="115"/>
      <c r="SK8" s="115"/>
      <c r="SL8" s="115"/>
      <c r="SM8" s="115"/>
      <c r="SN8" s="115"/>
      <c r="SO8" s="115"/>
      <c r="SP8" s="115"/>
      <c r="SQ8" s="115"/>
      <c r="SR8" s="115"/>
      <c r="SS8" s="115"/>
      <c r="ST8" s="115"/>
      <c r="SU8" s="115"/>
      <c r="SV8" s="115"/>
      <c r="SW8" s="115"/>
      <c r="SX8" s="115"/>
      <c r="SY8" s="115"/>
      <c r="SZ8" s="115"/>
      <c r="TA8" s="115"/>
      <c r="TB8" s="115"/>
      <c r="TC8" s="115"/>
      <c r="TD8" s="115"/>
      <c r="TE8" s="115"/>
      <c r="TF8" s="115"/>
      <c r="TG8" s="115"/>
      <c r="TH8" s="115"/>
      <c r="TI8" s="115"/>
      <c r="TJ8" s="115"/>
      <c r="TK8" s="115"/>
      <c r="TL8" s="115"/>
      <c r="TM8" s="115"/>
      <c r="TN8" s="115"/>
      <c r="TO8" s="115"/>
      <c r="TP8" s="115"/>
      <c r="TQ8" s="115"/>
      <c r="TR8" s="115"/>
      <c r="TS8" s="115"/>
      <c r="TT8" s="115"/>
      <c r="TU8" s="115"/>
      <c r="TV8" s="115"/>
      <c r="TW8" s="115"/>
      <c r="TX8" s="115"/>
      <c r="TY8" s="115"/>
      <c r="TZ8" s="115"/>
      <c r="UA8" s="115"/>
      <c r="UB8" s="115"/>
      <c r="UC8" s="115"/>
      <c r="UD8" s="115"/>
      <c r="UE8" s="115"/>
      <c r="UF8" s="115"/>
      <c r="UG8" s="115"/>
      <c r="UH8" s="115"/>
      <c r="UI8" s="115"/>
      <c r="UJ8" s="115"/>
      <c r="UK8" s="115"/>
      <c r="UL8" s="115"/>
      <c r="UM8" s="115"/>
      <c r="UN8" s="115"/>
      <c r="UO8" s="115"/>
      <c r="UP8" s="115"/>
      <c r="UQ8" s="115"/>
      <c r="UR8" s="115"/>
      <c r="US8" s="115"/>
      <c r="UT8" s="115"/>
      <c r="UU8" s="115"/>
      <c r="UV8" s="115"/>
      <c r="UW8" s="115"/>
      <c r="UX8" s="115"/>
      <c r="UY8" s="115"/>
      <c r="UZ8" s="115"/>
      <c r="VA8" s="115"/>
      <c r="VB8" s="115"/>
      <c r="VC8" s="115"/>
      <c r="VD8" s="115"/>
      <c r="VE8" s="115"/>
      <c r="VF8" s="115"/>
      <c r="VG8" s="115"/>
      <c r="VH8" s="115"/>
      <c r="VI8" s="115"/>
      <c r="VJ8" s="115"/>
      <c r="VK8" s="115"/>
      <c r="VL8" s="115"/>
      <c r="VM8" s="115"/>
      <c r="VN8" s="115"/>
      <c r="VO8" s="115"/>
      <c r="VP8" s="115"/>
      <c r="VQ8" s="115"/>
      <c r="VR8" s="115"/>
      <c r="VS8" s="115"/>
      <c r="VT8" s="115"/>
      <c r="VU8" s="115"/>
      <c r="VV8" s="115"/>
      <c r="VW8" s="115"/>
      <c r="VX8" s="115"/>
      <c r="VY8" s="115"/>
      <c r="VZ8" s="115"/>
      <c r="WA8" s="115"/>
      <c r="WB8" s="115"/>
      <c r="WC8" s="115"/>
      <c r="WD8" s="115"/>
      <c r="WE8" s="115"/>
      <c r="WF8" s="115"/>
      <c r="WG8" s="115"/>
      <c r="WH8" s="115"/>
      <c r="WI8" s="115"/>
      <c r="WJ8" s="115"/>
      <c r="WK8" s="115"/>
      <c r="WL8" s="115"/>
      <c r="WM8" s="115"/>
      <c r="WN8" s="115"/>
      <c r="WO8" s="115"/>
      <c r="WP8" s="115"/>
      <c r="WQ8" s="115"/>
      <c r="WR8" s="115"/>
      <c r="WS8" s="115"/>
      <c r="WT8" s="115"/>
      <c r="WU8" s="115"/>
      <c r="WV8" s="115"/>
      <c r="WW8" s="115"/>
      <c r="WX8" s="115"/>
      <c r="WY8" s="115"/>
      <c r="WZ8" s="115"/>
      <c r="XA8" s="115"/>
      <c r="XB8" s="115"/>
      <c r="XC8" s="115"/>
      <c r="XD8" s="115"/>
      <c r="XE8" s="115"/>
      <c r="XF8" s="115"/>
      <c r="XG8" s="115"/>
      <c r="XH8" s="115"/>
      <c r="XI8" s="115"/>
      <c r="XJ8" s="115"/>
      <c r="XK8" s="115"/>
      <c r="XL8" s="115"/>
      <c r="XM8" s="115"/>
      <c r="XN8" s="115"/>
      <c r="XO8" s="115"/>
      <c r="XP8" s="115"/>
      <c r="XQ8" s="115"/>
      <c r="XR8" s="115"/>
      <c r="XS8" s="115"/>
      <c r="XT8" s="115"/>
      <c r="XU8" s="115"/>
      <c r="XV8" s="115"/>
      <c r="XW8" s="115"/>
      <c r="XX8" s="115"/>
      <c r="XY8" s="115"/>
      <c r="XZ8" s="115"/>
      <c r="YA8" s="115"/>
      <c r="YB8" s="115"/>
      <c r="YC8" s="115"/>
      <c r="YD8" s="115"/>
      <c r="YE8" s="115"/>
      <c r="YF8" s="115"/>
      <c r="YG8" s="115"/>
      <c r="YH8" s="115"/>
      <c r="YI8" s="115"/>
      <c r="YJ8" s="115"/>
      <c r="YK8" s="115"/>
      <c r="YL8" s="115"/>
      <c r="YM8" s="115"/>
      <c r="YN8" s="115"/>
      <c r="YO8" s="115"/>
      <c r="YP8" s="115"/>
      <c r="YQ8" s="115"/>
      <c r="YR8" s="115"/>
      <c r="YS8" s="115"/>
      <c r="YT8" s="115"/>
      <c r="YU8" s="115"/>
      <c r="YV8" s="115"/>
      <c r="YW8" s="115"/>
      <c r="YX8" s="115"/>
      <c r="YY8" s="115"/>
      <c r="YZ8" s="115"/>
      <c r="ZA8" s="115"/>
      <c r="ZB8" s="115"/>
      <c r="ZC8" s="115"/>
      <c r="ZD8" s="115"/>
      <c r="ZE8" s="115"/>
      <c r="ZF8" s="115"/>
      <c r="ZG8" s="115"/>
      <c r="ZH8" s="115"/>
      <c r="ZI8" s="115"/>
      <c r="ZJ8" s="115"/>
      <c r="ZK8" s="115"/>
      <c r="ZL8" s="115"/>
      <c r="ZM8" s="115"/>
      <c r="ZN8" s="115"/>
      <c r="ZO8" s="115"/>
      <c r="ZP8" s="115"/>
      <c r="ZQ8" s="115"/>
      <c r="ZR8" s="115"/>
      <c r="ZS8" s="115"/>
      <c r="ZT8" s="115"/>
      <c r="ZU8" s="115"/>
      <c r="ZV8" s="115"/>
      <c r="ZW8" s="115"/>
      <c r="ZX8" s="115"/>
      <c r="ZY8" s="115"/>
      <c r="ZZ8" s="115"/>
      <c r="AAA8" s="115"/>
      <c r="AAB8" s="115"/>
      <c r="AAC8" s="115"/>
      <c r="AAD8" s="115"/>
      <c r="AAE8" s="115"/>
      <c r="AAF8" s="115"/>
      <c r="AAG8" s="115"/>
      <c r="AAH8" s="115"/>
      <c r="AAI8" s="115"/>
      <c r="AAJ8" s="115"/>
      <c r="AAK8" s="115"/>
      <c r="AAL8" s="115"/>
      <c r="AAM8" s="115"/>
      <c r="AAN8" s="115"/>
      <c r="AAO8" s="115"/>
      <c r="AAP8" s="115"/>
      <c r="AAQ8" s="115"/>
      <c r="AAR8" s="115"/>
      <c r="AAS8" s="115"/>
      <c r="AAT8" s="115"/>
      <c r="AAU8" s="115"/>
      <c r="AAV8" s="115"/>
      <c r="AAW8" s="115"/>
      <c r="AAX8" s="115"/>
      <c r="AAY8" s="115"/>
      <c r="AAZ8" s="115"/>
      <c r="ABA8" s="115"/>
      <c r="ABB8" s="115"/>
      <c r="ABC8" s="115"/>
      <c r="ABD8" s="115"/>
      <c r="ABE8" s="115"/>
      <c r="ABF8" s="115"/>
      <c r="ABG8" s="115"/>
      <c r="ABH8" s="115"/>
      <c r="ABI8" s="115"/>
      <c r="ABJ8" s="115"/>
      <c r="ABK8" s="115"/>
      <c r="ABL8" s="115"/>
      <c r="ABM8" s="115"/>
      <c r="ABN8" s="115"/>
      <c r="ABO8" s="115"/>
      <c r="ABP8" s="115"/>
      <c r="ABQ8" s="115"/>
      <c r="ABR8" s="115"/>
      <c r="ABS8" s="115"/>
      <c r="ABT8" s="115"/>
      <c r="ABU8" s="115"/>
      <c r="ABV8" s="115"/>
      <c r="ABW8" s="115"/>
      <c r="ABX8" s="115"/>
      <c r="ABY8" s="115"/>
      <c r="ABZ8" s="115"/>
      <c r="ACA8" s="115"/>
      <c r="ACB8" s="115"/>
      <c r="ACC8" s="115"/>
      <c r="ACD8" s="115"/>
      <c r="ACE8" s="115"/>
      <c r="ACF8" s="115"/>
      <c r="ACG8" s="115"/>
      <c r="ACH8" s="115"/>
      <c r="ACI8" s="115"/>
      <c r="ACJ8" s="115"/>
      <c r="ACK8" s="115"/>
      <c r="ACL8" s="115"/>
      <c r="ACM8" s="115"/>
      <c r="ACN8" s="115"/>
      <c r="ACO8" s="115"/>
      <c r="ACP8" s="115"/>
      <c r="ACQ8" s="115"/>
      <c r="ACR8" s="115"/>
      <c r="ACS8" s="115"/>
      <c r="ACT8" s="115"/>
      <c r="ACU8" s="115"/>
      <c r="ACV8" s="115"/>
      <c r="ACW8" s="115"/>
      <c r="ACX8" s="115"/>
      <c r="ACY8" s="115"/>
      <c r="ACZ8" s="115"/>
      <c r="ADA8" s="115"/>
      <c r="ADB8" s="115"/>
      <c r="ADC8" s="115"/>
      <c r="ADD8" s="115"/>
      <c r="ADE8" s="115"/>
      <c r="ADF8" s="115"/>
      <c r="ADG8" s="115"/>
      <c r="ADH8" s="115"/>
      <c r="ADI8" s="115"/>
      <c r="ADJ8" s="115"/>
      <c r="ADK8" s="115"/>
      <c r="ADL8" s="115"/>
      <c r="ADM8" s="115"/>
      <c r="ADN8" s="115"/>
      <c r="ADO8" s="115"/>
      <c r="ADP8" s="115"/>
      <c r="ADQ8" s="115"/>
      <c r="ADR8" s="115"/>
      <c r="ADS8" s="115"/>
      <c r="ADT8" s="115"/>
      <c r="ADU8" s="115"/>
      <c r="ADV8" s="115"/>
      <c r="ADW8" s="115"/>
      <c r="ADX8" s="115"/>
      <c r="ADY8" s="115"/>
      <c r="ADZ8" s="115"/>
      <c r="AEA8" s="115"/>
      <c r="AEB8" s="115"/>
      <c r="AEC8" s="115"/>
      <c r="AED8" s="115"/>
      <c r="AEE8" s="115"/>
      <c r="AEF8" s="115"/>
      <c r="AEG8" s="115"/>
      <c r="AEH8" s="115"/>
      <c r="AEI8" s="115"/>
      <c r="AEJ8" s="115"/>
      <c r="AEK8" s="115"/>
      <c r="AEL8" s="115"/>
      <c r="AEM8" s="115"/>
      <c r="AEN8" s="115"/>
      <c r="AEO8" s="115"/>
      <c r="AEP8" s="115"/>
      <c r="AEQ8" s="115"/>
      <c r="AER8" s="115"/>
      <c r="AES8" s="115"/>
      <c r="AET8" s="115"/>
      <c r="AEU8" s="115"/>
      <c r="AEV8" s="115"/>
      <c r="AEW8" s="115"/>
      <c r="AEX8" s="115"/>
      <c r="AEY8" s="115"/>
      <c r="AEZ8" s="115"/>
      <c r="AFA8" s="115"/>
      <c r="AFB8" s="115"/>
      <c r="AFC8" s="115"/>
      <c r="AFD8" s="115"/>
      <c r="AFE8" s="115"/>
      <c r="AFF8" s="115"/>
      <c r="AFG8" s="115"/>
      <c r="AFH8" s="115"/>
      <c r="AFI8" s="115"/>
      <c r="AFJ8" s="115"/>
      <c r="AFK8" s="115"/>
      <c r="AFL8" s="115"/>
      <c r="AFM8" s="115"/>
      <c r="AFN8" s="115"/>
      <c r="AFO8" s="115"/>
      <c r="AFP8" s="115"/>
      <c r="AFQ8" s="115"/>
      <c r="AFR8" s="115"/>
      <c r="AFS8" s="115"/>
      <c r="AFT8" s="115"/>
      <c r="AFU8" s="115"/>
      <c r="AFV8" s="115"/>
      <c r="AFW8" s="115"/>
      <c r="AFX8" s="115"/>
      <c r="AFY8" s="115"/>
      <c r="AFZ8" s="115"/>
      <c r="AGA8" s="115"/>
      <c r="AGB8" s="115"/>
      <c r="AGC8" s="115"/>
      <c r="AGD8" s="115"/>
      <c r="AGE8" s="115"/>
      <c r="AGF8" s="115"/>
      <c r="AGG8" s="115"/>
      <c r="AGH8" s="115"/>
      <c r="AGI8" s="115"/>
      <c r="AGJ8" s="115"/>
      <c r="AGK8" s="115"/>
      <c r="AGL8" s="115"/>
      <c r="AGM8" s="115"/>
      <c r="AGN8" s="115"/>
      <c r="AGO8" s="115"/>
      <c r="AGP8" s="115"/>
      <c r="AGQ8" s="115"/>
      <c r="AGR8" s="115"/>
      <c r="AGS8" s="115"/>
      <c r="AGT8" s="115"/>
      <c r="AGU8" s="115"/>
      <c r="AGV8" s="115"/>
      <c r="AGW8" s="115"/>
      <c r="AGX8" s="115"/>
      <c r="AGY8" s="115"/>
      <c r="AGZ8" s="115"/>
      <c r="AHA8" s="115"/>
      <c r="AHB8" s="115"/>
      <c r="AHC8" s="115"/>
      <c r="AHD8" s="115"/>
      <c r="AHE8" s="115"/>
      <c r="AHF8" s="115"/>
      <c r="AHG8" s="115"/>
      <c r="AHH8" s="115"/>
      <c r="AHI8" s="115"/>
      <c r="AHJ8" s="115"/>
      <c r="AHK8" s="115"/>
      <c r="AHL8" s="115"/>
      <c r="AHM8" s="115"/>
      <c r="AHN8" s="115"/>
      <c r="AHO8" s="115"/>
      <c r="AHP8" s="115"/>
      <c r="AHQ8" s="115"/>
      <c r="AHR8" s="115"/>
      <c r="AHS8" s="115"/>
      <c r="AHT8" s="115"/>
      <c r="AHU8" s="115"/>
      <c r="AHV8" s="115"/>
      <c r="AHW8" s="115"/>
      <c r="AHX8" s="115"/>
      <c r="AHY8" s="115"/>
      <c r="AHZ8" s="115"/>
      <c r="AIA8" s="115"/>
      <c r="AIB8" s="115"/>
      <c r="AIC8" s="115"/>
      <c r="AID8" s="115"/>
      <c r="AIE8" s="115"/>
      <c r="AIF8" s="115"/>
      <c r="AIG8" s="115"/>
      <c r="AIH8" s="115"/>
      <c r="AII8" s="115"/>
      <c r="AIJ8" s="115"/>
      <c r="AIK8" s="115"/>
      <c r="AIL8" s="115"/>
      <c r="AIM8" s="115"/>
      <c r="AIN8" s="115"/>
      <c r="AIO8" s="115"/>
      <c r="AIP8" s="115"/>
      <c r="AIQ8" s="115"/>
      <c r="AIR8" s="115"/>
      <c r="AIS8" s="115"/>
      <c r="AIT8" s="115"/>
      <c r="AIU8" s="115"/>
      <c r="AIV8" s="115"/>
      <c r="AIW8" s="115"/>
      <c r="AIX8" s="115"/>
      <c r="AIY8" s="115"/>
      <c r="AIZ8" s="115"/>
      <c r="AJA8" s="115"/>
      <c r="AJB8" s="115"/>
      <c r="AJC8" s="115"/>
      <c r="AJD8" s="115"/>
      <c r="AJE8" s="115"/>
      <c r="AJF8" s="115"/>
      <c r="AJG8" s="115"/>
      <c r="AJH8" s="115"/>
      <c r="AJI8" s="115"/>
      <c r="AJJ8" s="115"/>
      <c r="AJK8" s="115"/>
      <c r="AJL8" s="115"/>
      <c r="AJM8" s="115"/>
      <c r="AJN8" s="115"/>
      <c r="AJO8" s="115"/>
      <c r="AJP8" s="115"/>
      <c r="AJQ8" s="115"/>
      <c r="AJR8" s="115"/>
      <c r="AJS8" s="115"/>
      <c r="AJT8" s="115"/>
      <c r="AJU8" s="115"/>
      <c r="AJV8" s="115"/>
      <c r="AJW8" s="115"/>
      <c r="AJX8" s="115"/>
      <c r="AJY8" s="115"/>
      <c r="AJZ8" s="115"/>
      <c r="AKA8" s="115"/>
      <c r="AKB8" s="115"/>
      <c r="AKC8" s="115"/>
      <c r="AKD8" s="115"/>
      <c r="AKE8" s="115"/>
      <c r="AKF8" s="115"/>
      <c r="AKG8" s="115"/>
      <c r="AKH8" s="115"/>
      <c r="AKI8" s="115"/>
      <c r="AKJ8" s="115"/>
      <c r="AKK8" s="115"/>
      <c r="AKL8" s="115"/>
      <c r="AKM8" s="115"/>
      <c r="AKN8" s="115"/>
      <c r="AKO8" s="115"/>
      <c r="AKP8" s="115"/>
      <c r="AKQ8" s="115"/>
      <c r="AKR8" s="115"/>
      <c r="AKS8" s="115"/>
      <c r="AKT8" s="115"/>
      <c r="AKU8" s="115"/>
      <c r="AKV8" s="115"/>
      <c r="AKW8" s="115"/>
      <c r="AKX8" s="115"/>
      <c r="AKY8" s="115"/>
      <c r="AKZ8" s="115"/>
      <c r="ALA8" s="115"/>
      <c r="ALB8" s="115"/>
      <c r="ALC8" s="115"/>
      <c r="ALD8" s="115"/>
      <c r="ALE8" s="115"/>
      <c r="ALF8" s="115"/>
      <c r="ALG8" s="115"/>
      <c r="ALH8" s="115"/>
      <c r="ALI8" s="115"/>
      <c r="ALJ8" s="115"/>
      <c r="ALK8" s="115"/>
      <c r="ALL8" s="115"/>
      <c r="ALM8" s="115"/>
      <c r="ALN8" s="115"/>
      <c r="ALO8" s="115"/>
      <c r="ALP8" s="115"/>
      <c r="ALQ8" s="115"/>
      <c r="ALR8" s="115"/>
      <c r="ALS8" s="115"/>
      <c r="ALT8" s="115"/>
      <c r="ALU8" s="115"/>
      <c r="ALV8" s="115"/>
      <c r="ALW8" s="115"/>
      <c r="ALX8" s="115"/>
      <c r="ALY8" s="115"/>
      <c r="ALZ8" s="115"/>
      <c r="AMA8" s="115"/>
      <c r="AMB8" s="115"/>
      <c r="AMC8" s="115"/>
      <c r="AMD8" s="115"/>
      <c r="AME8" s="115"/>
      <c r="AMF8" s="115"/>
      <c r="AMG8" s="115"/>
      <c r="AMH8" s="115"/>
      <c r="AMI8" s="115"/>
      <c r="AMJ8" s="115"/>
      <c r="AMK8" s="115"/>
      <c r="AML8" s="115"/>
      <c r="AMM8" s="115"/>
      <c r="AMN8" s="115"/>
      <c r="AMO8" s="115"/>
      <c r="AMP8" s="115"/>
      <c r="AMQ8" s="115"/>
      <c r="AMR8" s="115"/>
      <c r="AMS8" s="115"/>
      <c r="AMT8" s="115"/>
      <c r="AMU8" s="115"/>
      <c r="AMV8" s="115"/>
      <c r="AMW8" s="115"/>
      <c r="AMX8" s="115"/>
      <c r="AMY8" s="115"/>
      <c r="AMZ8" s="115"/>
      <c r="ANA8" s="115"/>
      <c r="ANB8" s="115"/>
      <c r="ANC8" s="115"/>
      <c r="AND8" s="115"/>
      <c r="ANE8" s="115"/>
      <c r="ANF8" s="115"/>
      <c r="ANG8" s="115"/>
      <c r="ANH8" s="115"/>
      <c r="ANI8" s="115"/>
      <c r="ANJ8" s="115"/>
      <c r="ANK8" s="115"/>
      <c r="ANL8" s="115"/>
      <c r="ANM8" s="115"/>
      <c r="ANN8" s="115"/>
      <c r="ANO8" s="115"/>
      <c r="ANP8" s="115"/>
      <c r="ANQ8" s="115"/>
      <c r="ANR8" s="115"/>
      <c r="ANS8" s="115"/>
      <c r="ANT8" s="115"/>
      <c r="ANU8" s="115"/>
      <c r="ANV8" s="115"/>
      <c r="ANW8" s="115"/>
      <c r="ANX8" s="115"/>
      <c r="ANY8" s="115"/>
      <c r="ANZ8" s="115"/>
      <c r="AOA8" s="115"/>
      <c r="AOB8" s="115"/>
      <c r="AOC8" s="115"/>
      <c r="AOD8" s="115"/>
      <c r="AOE8" s="115"/>
      <c r="AOF8" s="115"/>
      <c r="AOG8" s="115"/>
      <c r="AOH8" s="115"/>
      <c r="AOI8" s="115"/>
      <c r="AOJ8" s="115"/>
      <c r="AOK8" s="115"/>
      <c r="AOL8" s="115"/>
      <c r="AOM8" s="115"/>
      <c r="AON8" s="115"/>
      <c r="AOO8" s="115"/>
      <c r="AOP8" s="115"/>
      <c r="AOQ8" s="115"/>
      <c r="AOR8" s="115"/>
      <c r="AOS8" s="115"/>
      <c r="AOT8" s="115"/>
      <c r="AOU8" s="115"/>
      <c r="AOV8" s="115"/>
      <c r="AOW8" s="115"/>
      <c r="AOX8" s="115"/>
      <c r="AOY8" s="115"/>
      <c r="AOZ8" s="115"/>
      <c r="APA8" s="115"/>
      <c r="APB8" s="115"/>
      <c r="APC8" s="115"/>
      <c r="APD8" s="115"/>
      <c r="APE8" s="115"/>
      <c r="APF8" s="115"/>
      <c r="APG8" s="115"/>
      <c r="APH8" s="115"/>
      <c r="API8" s="115"/>
      <c r="APJ8" s="115"/>
      <c r="APK8" s="115"/>
      <c r="APL8" s="115"/>
      <c r="APM8" s="115"/>
      <c r="APN8" s="115"/>
      <c r="APO8" s="115"/>
      <c r="APP8" s="115"/>
      <c r="APQ8" s="115"/>
      <c r="APR8" s="115"/>
      <c r="APS8" s="115"/>
      <c r="APT8" s="115"/>
      <c r="APU8" s="115"/>
      <c r="APV8" s="115"/>
      <c r="APW8" s="115"/>
      <c r="APX8" s="115"/>
      <c r="APY8" s="115"/>
      <c r="APZ8" s="115"/>
      <c r="AQA8" s="115"/>
      <c r="AQB8" s="115"/>
      <c r="AQC8" s="115"/>
      <c r="AQD8" s="115"/>
      <c r="AQE8" s="115"/>
      <c r="AQF8" s="115"/>
      <c r="AQG8" s="115"/>
      <c r="AQH8" s="115"/>
      <c r="AQI8" s="115"/>
      <c r="AQJ8" s="115"/>
      <c r="AQK8" s="115"/>
      <c r="AQL8" s="115"/>
      <c r="AQM8" s="115"/>
      <c r="AQN8" s="115"/>
      <c r="AQO8" s="115"/>
      <c r="AQP8" s="115"/>
      <c r="AQQ8" s="115"/>
      <c r="AQR8" s="115"/>
      <c r="AQS8" s="115"/>
      <c r="AQT8" s="115"/>
      <c r="AQU8" s="115"/>
      <c r="AQV8" s="115"/>
      <c r="AQW8" s="115"/>
      <c r="AQX8" s="115"/>
      <c r="AQY8" s="115"/>
      <c r="AQZ8" s="115"/>
      <c r="ARA8" s="115"/>
      <c r="ARB8" s="115"/>
      <c r="ARC8" s="115"/>
      <c r="ARD8" s="115"/>
      <c r="ARE8" s="115"/>
      <c r="ARF8" s="115"/>
      <c r="ARG8" s="115"/>
      <c r="ARH8" s="115"/>
      <c r="ARI8" s="115"/>
      <c r="ARJ8" s="115"/>
      <c r="ARK8" s="115"/>
      <c r="ARL8" s="115"/>
      <c r="ARM8" s="115"/>
      <c r="ARN8" s="115"/>
      <c r="ARO8" s="115"/>
      <c r="ARP8" s="115"/>
      <c r="ARQ8" s="115"/>
      <c r="ARR8" s="115"/>
      <c r="ARS8" s="115"/>
      <c r="ART8" s="115"/>
      <c r="ARU8" s="115"/>
      <c r="ARV8" s="115"/>
      <c r="ARW8" s="115"/>
      <c r="ARX8" s="115"/>
      <c r="ARY8" s="115"/>
      <c r="ARZ8" s="115"/>
      <c r="ASA8" s="115"/>
      <c r="ASB8" s="115"/>
      <c r="ASC8" s="115"/>
      <c r="ASD8" s="115"/>
      <c r="ASE8" s="115"/>
      <c r="ASF8" s="115"/>
      <c r="ASG8" s="115"/>
      <c r="ASH8" s="115"/>
      <c r="ASI8" s="115"/>
      <c r="ASJ8" s="115"/>
      <c r="ASK8" s="115"/>
      <c r="ASL8" s="115"/>
      <c r="ASM8" s="115"/>
      <c r="ASN8" s="115"/>
      <c r="ASO8" s="115"/>
      <c r="ASP8" s="115"/>
      <c r="ASQ8" s="115"/>
      <c r="ASR8" s="115"/>
      <c r="ASS8" s="115"/>
      <c r="AST8" s="115"/>
      <c r="ASU8" s="115"/>
      <c r="ASV8" s="115"/>
      <c r="ASW8" s="115"/>
      <c r="ASX8" s="115"/>
      <c r="ASY8" s="115"/>
      <c r="ASZ8" s="115"/>
      <c r="ATA8" s="115"/>
      <c r="ATB8" s="115"/>
      <c r="ATC8" s="115"/>
      <c r="ATD8" s="115"/>
      <c r="ATE8" s="115"/>
      <c r="ATF8" s="115"/>
      <c r="ATG8" s="115"/>
      <c r="ATH8" s="115"/>
      <c r="ATI8" s="115"/>
      <c r="ATJ8" s="115"/>
      <c r="ATK8" s="115"/>
      <c r="ATL8" s="115"/>
      <c r="ATM8" s="115"/>
      <c r="ATN8" s="115"/>
      <c r="ATO8" s="115"/>
      <c r="ATP8" s="115"/>
      <c r="ATQ8" s="115"/>
      <c r="ATR8" s="115"/>
      <c r="ATS8" s="115"/>
      <c r="ATT8" s="115"/>
      <c r="ATU8" s="115"/>
      <c r="ATV8" s="115"/>
      <c r="ATW8" s="115"/>
      <c r="ATX8" s="115"/>
      <c r="ATY8" s="115"/>
      <c r="ATZ8" s="115"/>
      <c r="AUA8" s="115"/>
      <c r="AUB8" s="115"/>
      <c r="AUC8" s="115"/>
      <c r="AUD8" s="115"/>
      <c r="AUE8" s="115"/>
      <c r="AUF8" s="115"/>
      <c r="AUG8" s="115"/>
      <c r="AUH8" s="115"/>
      <c r="AUI8" s="115"/>
      <c r="AUJ8" s="115"/>
      <c r="AUK8" s="115"/>
      <c r="AUL8" s="115"/>
      <c r="AUM8" s="115"/>
      <c r="AUN8" s="115"/>
      <c r="AUO8" s="115"/>
      <c r="AUP8" s="115"/>
      <c r="AUQ8" s="115"/>
      <c r="AUR8" s="115"/>
      <c r="AUS8" s="115"/>
      <c r="AUT8" s="115"/>
      <c r="AUU8" s="115"/>
      <c r="AUV8" s="115"/>
      <c r="AUW8" s="115"/>
      <c r="AUX8" s="115"/>
      <c r="AUY8" s="115"/>
      <c r="AUZ8" s="115"/>
      <c r="AVA8" s="115"/>
      <c r="AVB8" s="115"/>
      <c r="AVC8" s="115"/>
      <c r="AVD8" s="115"/>
      <c r="AVE8" s="115"/>
      <c r="AVF8" s="115"/>
      <c r="AVG8" s="115"/>
      <c r="AVH8" s="115"/>
      <c r="AVI8" s="115"/>
      <c r="AVJ8" s="115"/>
      <c r="AVK8" s="115"/>
      <c r="AVL8" s="115"/>
      <c r="AVM8" s="115"/>
      <c r="AVN8" s="115"/>
      <c r="AVO8" s="115"/>
      <c r="AVP8" s="115"/>
      <c r="AVQ8" s="115"/>
      <c r="AVR8" s="115"/>
      <c r="AVS8" s="115"/>
      <c r="AVT8" s="115"/>
      <c r="AVU8" s="115"/>
    </row>
    <row r="9" spans="1:1269" s="332" customFormat="1" ht="13.5" customHeight="1" x14ac:dyDescent="0.2">
      <c r="A9" s="115"/>
      <c r="B9" s="23" t="s">
        <v>49</v>
      </c>
      <c r="C9" s="135" t="s">
        <v>261</v>
      </c>
      <c r="D9" s="136">
        <f>IF(ISNA(VLOOKUP($B9,Batting!$B$6:$D$40,3,FALSE)),0,(VLOOKUP($B9,Batting!$B$6:$D$40,3,FALSE)))</f>
        <v>10</v>
      </c>
      <c r="E9" s="69">
        <f t="shared" si="0"/>
        <v>10</v>
      </c>
      <c r="F9" s="138">
        <f t="shared" si="1"/>
        <v>70</v>
      </c>
      <c r="G9" s="137">
        <f t="shared" si="1"/>
        <v>12</v>
      </c>
      <c r="H9" s="137">
        <f t="shared" si="1"/>
        <v>251</v>
      </c>
      <c r="I9" s="137">
        <f t="shared" si="1"/>
        <v>10</v>
      </c>
      <c r="J9" s="138">
        <f t="shared" si="2"/>
        <v>7</v>
      </c>
      <c r="K9" s="138">
        <f t="shared" si="3"/>
        <v>3.5857142857142859</v>
      </c>
      <c r="L9" s="139">
        <f t="shared" si="4"/>
        <v>25.1</v>
      </c>
      <c r="M9" s="140"/>
      <c r="N9" s="84">
        <v>8</v>
      </c>
      <c r="O9" s="69">
        <v>3</v>
      </c>
      <c r="P9" s="69">
        <v>27</v>
      </c>
      <c r="Q9" s="69">
        <v>3</v>
      </c>
      <c r="R9" s="91"/>
      <c r="S9" s="141">
        <f t="shared" si="5"/>
        <v>149.80000000000001</v>
      </c>
      <c r="T9" s="140"/>
      <c r="U9" s="73">
        <f t="shared" ref="U9:U11" si="9">IF(FC9="-",H9/F9,(FE9+H9)/(FC9+F9))</f>
        <v>4.0507177033492816</v>
      </c>
      <c r="V9" s="73">
        <f t="shared" si="6"/>
        <v>20.44927536231884</v>
      </c>
      <c r="W9" s="74">
        <f t="shared" si="7"/>
        <v>4</v>
      </c>
      <c r="X9" s="102"/>
      <c r="Y9" s="84">
        <v>4</v>
      </c>
      <c r="Z9" s="69">
        <v>2</v>
      </c>
      <c r="AA9" s="69">
        <v>4</v>
      </c>
      <c r="AB9" s="69">
        <v>0</v>
      </c>
      <c r="AC9" s="142"/>
      <c r="AD9" s="84"/>
      <c r="AE9" s="69"/>
      <c r="AF9" s="69"/>
      <c r="AG9" s="69"/>
      <c r="AH9" s="143"/>
      <c r="AI9" s="84">
        <v>6</v>
      </c>
      <c r="AJ9" s="69">
        <v>1</v>
      </c>
      <c r="AK9" s="69">
        <v>19</v>
      </c>
      <c r="AL9" s="69">
        <v>0</v>
      </c>
      <c r="AM9" s="82"/>
      <c r="AN9" s="84">
        <v>8</v>
      </c>
      <c r="AO9" s="69">
        <v>1</v>
      </c>
      <c r="AP9" s="69">
        <v>26</v>
      </c>
      <c r="AQ9" s="69">
        <v>0</v>
      </c>
      <c r="AR9" s="144"/>
      <c r="AS9" s="84"/>
      <c r="AT9" s="69"/>
      <c r="AU9" s="69"/>
      <c r="AV9" s="69"/>
      <c r="AW9" s="144"/>
      <c r="AX9" s="84">
        <v>11</v>
      </c>
      <c r="AY9" s="69">
        <v>1</v>
      </c>
      <c r="AZ9" s="69">
        <v>40</v>
      </c>
      <c r="BA9" s="69">
        <v>3</v>
      </c>
      <c r="BB9" s="82"/>
      <c r="BC9" s="84">
        <v>8</v>
      </c>
      <c r="BD9" s="69">
        <v>3</v>
      </c>
      <c r="BE9" s="69">
        <v>27</v>
      </c>
      <c r="BF9" s="69">
        <v>3</v>
      </c>
      <c r="BG9" s="144"/>
      <c r="BH9" s="84"/>
      <c r="BI9" s="69"/>
      <c r="BJ9" s="69"/>
      <c r="BK9" s="69"/>
      <c r="BL9" s="145"/>
      <c r="BM9" s="84">
        <v>6</v>
      </c>
      <c r="BN9" s="69">
        <v>1</v>
      </c>
      <c r="BO9" s="69">
        <v>18</v>
      </c>
      <c r="BP9" s="69">
        <v>2</v>
      </c>
      <c r="BQ9" s="132"/>
      <c r="BR9" s="84">
        <v>6</v>
      </c>
      <c r="BS9" s="69">
        <v>0</v>
      </c>
      <c r="BT9" s="69">
        <v>28</v>
      </c>
      <c r="BU9" s="69">
        <v>1</v>
      </c>
      <c r="BV9" s="145"/>
      <c r="BW9" s="84">
        <v>9</v>
      </c>
      <c r="BX9" s="69">
        <v>1</v>
      </c>
      <c r="BY9" s="69">
        <v>25</v>
      </c>
      <c r="BZ9" s="69">
        <v>0</v>
      </c>
      <c r="CA9" s="145"/>
      <c r="CB9" s="84">
        <v>6</v>
      </c>
      <c r="CC9" s="69">
        <v>2</v>
      </c>
      <c r="CD9" s="69">
        <v>25</v>
      </c>
      <c r="CE9" s="69">
        <v>1</v>
      </c>
      <c r="CF9" s="132"/>
      <c r="CG9" s="84"/>
      <c r="CH9" s="69"/>
      <c r="CI9" s="69"/>
      <c r="CJ9" s="69"/>
      <c r="CK9" s="145"/>
      <c r="CL9" s="84"/>
      <c r="CM9" s="69"/>
      <c r="CN9" s="69"/>
      <c r="CO9" s="69"/>
      <c r="CP9" s="145"/>
      <c r="CQ9" s="84"/>
      <c r="CR9" s="69"/>
      <c r="CS9" s="69"/>
      <c r="CT9" s="137"/>
      <c r="CU9" s="282"/>
      <c r="CV9" s="73"/>
      <c r="CW9" s="69"/>
      <c r="CX9" s="69"/>
      <c r="CY9" s="69"/>
      <c r="CZ9" s="132"/>
      <c r="DA9" s="84"/>
      <c r="DB9" s="69"/>
      <c r="DC9" s="69"/>
      <c r="DD9" s="69"/>
      <c r="DE9" s="142"/>
      <c r="DF9" s="84"/>
      <c r="DG9" s="69"/>
      <c r="DH9" s="69"/>
      <c r="DI9" s="69"/>
      <c r="DJ9" s="142"/>
      <c r="DK9" s="84"/>
      <c r="DL9" s="69"/>
      <c r="DM9" s="69"/>
      <c r="DN9" s="69"/>
      <c r="DO9" s="142"/>
      <c r="DP9" s="84">
        <v>6</v>
      </c>
      <c r="DQ9" s="69"/>
      <c r="DR9" s="69">
        <v>39</v>
      </c>
      <c r="DS9" s="69">
        <v>0</v>
      </c>
      <c r="DT9" s="142"/>
      <c r="DU9" s="282"/>
      <c r="DV9" s="85"/>
      <c r="DW9" s="85"/>
      <c r="DX9" s="85"/>
      <c r="DY9" s="142"/>
      <c r="DZ9" s="282"/>
      <c r="EA9" s="85"/>
      <c r="EB9" s="85"/>
      <c r="EC9" s="85"/>
      <c r="ED9" s="133"/>
      <c r="EE9" s="125"/>
      <c r="EF9" s="125"/>
      <c r="EG9" s="125"/>
      <c r="EH9" s="125"/>
      <c r="EI9" s="133"/>
      <c r="EJ9" s="125"/>
      <c r="EK9" s="125"/>
      <c r="EL9" s="125"/>
      <c r="EM9" s="125"/>
      <c r="EN9" s="133"/>
      <c r="EO9" s="125"/>
      <c r="EP9" s="125"/>
      <c r="EQ9" s="125"/>
      <c r="ER9" s="125"/>
      <c r="ES9" s="133"/>
      <c r="ET9" s="125"/>
      <c r="EU9" s="125"/>
      <c r="EV9" s="125"/>
      <c r="EW9" s="125"/>
      <c r="EX9" s="115"/>
      <c r="EY9" s="115"/>
      <c r="EZ9" s="115"/>
      <c r="FA9" s="115"/>
      <c r="FB9" s="136">
        <v>47</v>
      </c>
      <c r="FC9" s="73">
        <v>278.33333333333337</v>
      </c>
      <c r="FD9" s="136">
        <v>42</v>
      </c>
      <c r="FE9" s="136">
        <v>1160</v>
      </c>
      <c r="FF9" s="136">
        <v>59</v>
      </c>
      <c r="FG9" s="138">
        <f t="shared" ref="FG9:FG11" si="10">IF(FF9=0,"-",FC9/FF9)</f>
        <v>4.7175141242937864</v>
      </c>
      <c r="FH9" s="138">
        <f t="shared" ref="FH9:FH11" si="11">IF(FC9=0,"-",FE9/FC9)</f>
        <v>4.1676646706586817</v>
      </c>
      <c r="FI9" s="139">
        <f t="shared" ref="FI9:FI11" si="12">IF(FF9=0,"-",FE9/FF9)</f>
        <v>19.661016949152543</v>
      </c>
      <c r="FJ9" s="115"/>
      <c r="FK9" s="74"/>
      <c r="FL9" s="264"/>
      <c r="FM9" s="264"/>
      <c r="FN9" s="264"/>
      <c r="FO9" s="264"/>
      <c r="FP9" s="264"/>
      <c r="FQ9" s="264"/>
      <c r="FR9" s="264"/>
      <c r="FS9" s="264"/>
      <c r="FT9" s="26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115"/>
      <c r="GF9" s="115"/>
      <c r="GG9" s="115"/>
      <c r="GH9" s="115"/>
      <c r="GI9" s="115"/>
      <c r="GJ9" s="115"/>
      <c r="GK9" s="115"/>
      <c r="GL9" s="115"/>
      <c r="GM9" s="115"/>
      <c r="GN9" s="115"/>
      <c r="GO9" s="115"/>
      <c r="GP9" s="115"/>
      <c r="GQ9" s="115"/>
      <c r="GR9" s="115"/>
      <c r="GS9" s="115"/>
      <c r="GT9" s="115"/>
      <c r="GU9" s="115"/>
      <c r="GV9" s="115"/>
      <c r="GW9" s="115"/>
      <c r="GX9" s="115"/>
      <c r="GY9" s="115"/>
      <c r="GZ9" s="115"/>
      <c r="HA9" s="115"/>
      <c r="HB9" s="115"/>
      <c r="HC9" s="115"/>
      <c r="HD9" s="115"/>
      <c r="HE9" s="115"/>
      <c r="HF9" s="115"/>
      <c r="HG9" s="115"/>
      <c r="HH9" s="115"/>
      <c r="HI9" s="115"/>
      <c r="HJ9" s="115"/>
      <c r="HK9" s="115"/>
      <c r="HL9" s="115"/>
      <c r="HM9" s="115"/>
      <c r="HN9" s="115"/>
      <c r="HO9" s="115"/>
      <c r="HP9" s="115"/>
      <c r="HQ9" s="115"/>
      <c r="HR9" s="115"/>
      <c r="HS9" s="115"/>
      <c r="HT9" s="115"/>
      <c r="HU9" s="115"/>
      <c r="HV9" s="115"/>
      <c r="HW9" s="115"/>
      <c r="HX9" s="115"/>
      <c r="HY9" s="115"/>
      <c r="HZ9" s="115"/>
      <c r="IA9" s="115"/>
      <c r="IB9" s="115"/>
      <c r="IC9" s="115"/>
      <c r="ID9" s="115"/>
      <c r="IE9" s="115"/>
      <c r="IF9" s="115"/>
      <c r="IG9" s="115"/>
      <c r="IH9" s="115"/>
      <c r="II9" s="115"/>
      <c r="IJ9" s="115"/>
      <c r="IK9" s="115"/>
      <c r="IL9" s="115"/>
      <c r="IM9" s="115"/>
      <c r="IN9" s="115"/>
      <c r="IO9" s="115"/>
      <c r="IP9" s="115"/>
      <c r="IQ9" s="115"/>
      <c r="IR9" s="115"/>
      <c r="IS9" s="115"/>
      <c r="IT9" s="115"/>
      <c r="IU9" s="115"/>
      <c r="IV9" s="115"/>
      <c r="IW9" s="115"/>
      <c r="IX9" s="115"/>
      <c r="IY9" s="115"/>
      <c r="IZ9" s="115"/>
      <c r="JA9" s="115"/>
      <c r="JB9" s="115"/>
      <c r="JC9" s="115"/>
      <c r="JD9" s="115"/>
      <c r="JE9" s="115"/>
      <c r="JF9" s="115"/>
      <c r="JG9" s="115"/>
      <c r="JH9" s="115"/>
      <c r="JI9" s="115"/>
      <c r="JJ9" s="115"/>
      <c r="JK9" s="115"/>
      <c r="JL9" s="115"/>
      <c r="JM9" s="115"/>
      <c r="JN9" s="115"/>
      <c r="JO9" s="115"/>
      <c r="JP9" s="115"/>
      <c r="JQ9" s="115"/>
      <c r="JR9" s="115"/>
      <c r="JS9" s="115"/>
      <c r="JT9" s="115"/>
      <c r="JU9" s="115"/>
      <c r="JV9" s="115"/>
      <c r="JW9" s="115"/>
      <c r="JX9" s="115"/>
      <c r="JY9" s="115"/>
      <c r="JZ9" s="115"/>
      <c r="KA9" s="115"/>
      <c r="KB9" s="115"/>
      <c r="KC9" s="115"/>
      <c r="KD9" s="115"/>
      <c r="KE9" s="115"/>
      <c r="KF9" s="115"/>
      <c r="KG9" s="115"/>
      <c r="KH9" s="115"/>
      <c r="KI9" s="115"/>
      <c r="KJ9" s="115"/>
      <c r="KK9" s="115"/>
      <c r="KL9" s="115"/>
      <c r="KM9" s="115"/>
      <c r="KN9" s="115"/>
      <c r="KO9" s="115"/>
      <c r="KP9" s="115"/>
      <c r="KQ9" s="115"/>
      <c r="KR9" s="115"/>
      <c r="KS9" s="115"/>
      <c r="KT9" s="115"/>
      <c r="KU9" s="115"/>
      <c r="KV9" s="115"/>
      <c r="KW9" s="115"/>
      <c r="KX9" s="115"/>
      <c r="KY9" s="115"/>
      <c r="KZ9" s="115"/>
      <c r="LA9" s="115"/>
      <c r="LB9" s="115"/>
      <c r="LC9" s="115"/>
      <c r="LD9" s="115"/>
      <c r="LE9" s="115"/>
      <c r="LF9" s="115"/>
      <c r="LG9" s="115"/>
      <c r="LH9" s="115"/>
      <c r="LI9" s="115"/>
      <c r="LJ9" s="115"/>
      <c r="LK9" s="115"/>
      <c r="LL9" s="115"/>
      <c r="LM9" s="115"/>
      <c r="LN9" s="115"/>
      <c r="LO9" s="115"/>
      <c r="LP9" s="115"/>
      <c r="LQ9" s="115"/>
      <c r="LR9" s="115"/>
      <c r="LS9" s="115"/>
      <c r="LT9" s="115"/>
      <c r="LU9" s="115"/>
      <c r="LV9" s="115"/>
      <c r="LW9" s="115"/>
      <c r="LX9" s="115"/>
      <c r="LY9" s="115"/>
      <c r="LZ9" s="115"/>
      <c r="MA9" s="115"/>
      <c r="MB9" s="115"/>
      <c r="MC9" s="115"/>
      <c r="MD9" s="115"/>
      <c r="ME9" s="115"/>
      <c r="MF9" s="115"/>
      <c r="MG9" s="115"/>
      <c r="MH9" s="115"/>
      <c r="MI9" s="115"/>
      <c r="MJ9" s="115"/>
      <c r="MK9" s="115"/>
      <c r="ML9" s="115"/>
      <c r="MM9" s="115"/>
      <c r="MN9" s="115"/>
      <c r="MO9" s="115"/>
      <c r="MP9" s="115"/>
      <c r="MQ9" s="115"/>
      <c r="MR9" s="115"/>
      <c r="MS9" s="115"/>
      <c r="MT9" s="115"/>
      <c r="MU9" s="115"/>
      <c r="MV9" s="115"/>
      <c r="MW9" s="115"/>
      <c r="MX9" s="115"/>
      <c r="MY9" s="115"/>
      <c r="MZ9" s="115"/>
      <c r="NA9" s="115"/>
      <c r="NB9" s="115"/>
      <c r="NC9" s="115"/>
      <c r="ND9" s="115"/>
      <c r="NE9" s="115"/>
      <c r="NF9" s="115"/>
      <c r="NG9" s="115"/>
      <c r="NH9" s="115"/>
      <c r="NI9" s="115"/>
      <c r="NJ9" s="115"/>
      <c r="NK9" s="115"/>
      <c r="NL9" s="115"/>
      <c r="NM9" s="115"/>
      <c r="NN9" s="115"/>
      <c r="NO9" s="115"/>
      <c r="NP9" s="115"/>
      <c r="NQ9" s="115"/>
      <c r="NR9" s="115"/>
      <c r="NS9" s="115"/>
      <c r="NT9" s="115"/>
      <c r="NU9" s="115"/>
      <c r="NV9" s="115"/>
      <c r="NW9" s="115"/>
      <c r="NX9" s="115"/>
      <c r="NY9" s="115"/>
      <c r="NZ9" s="115"/>
      <c r="OA9" s="115"/>
      <c r="OB9" s="115"/>
      <c r="OC9" s="115"/>
      <c r="OD9" s="115"/>
      <c r="OE9" s="115"/>
      <c r="OF9" s="115"/>
      <c r="OG9" s="115"/>
      <c r="OH9" s="115"/>
      <c r="OI9" s="115"/>
      <c r="OJ9" s="115"/>
      <c r="OK9" s="115"/>
      <c r="OL9" s="115"/>
      <c r="OM9" s="115"/>
      <c r="ON9" s="115"/>
      <c r="OO9" s="115"/>
      <c r="OP9" s="115"/>
      <c r="OQ9" s="115"/>
      <c r="OR9" s="115"/>
      <c r="OS9" s="115"/>
      <c r="OT9" s="115"/>
      <c r="OU9" s="115"/>
      <c r="OV9" s="115"/>
      <c r="OW9" s="115"/>
      <c r="OX9" s="115"/>
      <c r="OY9" s="115"/>
      <c r="OZ9" s="115"/>
      <c r="PA9" s="115"/>
      <c r="PB9" s="115"/>
      <c r="PC9" s="115"/>
      <c r="PD9" s="115"/>
      <c r="PE9" s="115"/>
      <c r="PF9" s="115"/>
      <c r="PG9" s="115"/>
      <c r="PH9" s="115"/>
      <c r="PI9" s="115"/>
      <c r="PJ9" s="115"/>
      <c r="PK9" s="115"/>
      <c r="PL9" s="115"/>
      <c r="PM9" s="115"/>
      <c r="PN9" s="115"/>
      <c r="PO9" s="115"/>
      <c r="PP9" s="115"/>
      <c r="PQ9" s="115"/>
      <c r="PR9" s="115"/>
      <c r="PS9" s="115"/>
      <c r="PT9" s="115"/>
      <c r="PU9" s="115"/>
      <c r="PV9" s="115"/>
      <c r="PW9" s="115"/>
      <c r="PX9" s="115"/>
      <c r="PY9" s="115"/>
      <c r="PZ9" s="115"/>
      <c r="QA9" s="115"/>
      <c r="QB9" s="115"/>
      <c r="QC9" s="115"/>
      <c r="QD9" s="115"/>
      <c r="QE9" s="115"/>
      <c r="QF9" s="115"/>
      <c r="QG9" s="115"/>
      <c r="QH9" s="115"/>
      <c r="QI9" s="115"/>
      <c r="QJ9" s="115"/>
      <c r="QK9" s="115"/>
      <c r="QL9" s="115"/>
      <c r="QM9" s="115"/>
      <c r="QN9" s="115"/>
      <c r="QO9" s="115"/>
      <c r="QP9" s="115"/>
      <c r="QQ9" s="115"/>
      <c r="QR9" s="115"/>
      <c r="QS9" s="115"/>
      <c r="QT9" s="115"/>
      <c r="QU9" s="115"/>
      <c r="QV9" s="115"/>
      <c r="QW9" s="115"/>
      <c r="QX9" s="115"/>
      <c r="QY9" s="115"/>
      <c r="QZ9" s="115"/>
      <c r="RA9" s="115"/>
      <c r="RB9" s="115"/>
      <c r="RC9" s="115"/>
      <c r="RD9" s="115"/>
      <c r="RE9" s="115"/>
      <c r="RF9" s="115"/>
      <c r="RG9" s="115"/>
      <c r="RH9" s="115"/>
      <c r="RI9" s="115"/>
      <c r="RJ9" s="115"/>
      <c r="RK9" s="115"/>
      <c r="RL9" s="115"/>
      <c r="RM9" s="115"/>
      <c r="RN9" s="115"/>
      <c r="RO9" s="115"/>
      <c r="RP9" s="115"/>
      <c r="RQ9" s="115"/>
      <c r="RR9" s="115"/>
      <c r="RS9" s="115"/>
      <c r="RT9" s="115"/>
      <c r="RU9" s="115"/>
      <c r="RV9" s="115"/>
      <c r="RW9" s="115"/>
      <c r="RX9" s="115"/>
      <c r="RY9" s="115"/>
      <c r="RZ9" s="115"/>
      <c r="SA9" s="115"/>
      <c r="SB9" s="115"/>
      <c r="SC9" s="115"/>
      <c r="SD9" s="115"/>
      <c r="SE9" s="115"/>
      <c r="SF9" s="115"/>
      <c r="SG9" s="115"/>
      <c r="SH9" s="115"/>
      <c r="SI9" s="115"/>
      <c r="SJ9" s="115"/>
      <c r="SK9" s="115"/>
      <c r="SL9" s="115"/>
      <c r="SM9" s="115"/>
      <c r="SN9" s="115"/>
      <c r="SO9" s="115"/>
      <c r="SP9" s="115"/>
      <c r="SQ9" s="115"/>
      <c r="SR9" s="115"/>
      <c r="SS9" s="115"/>
      <c r="ST9" s="115"/>
      <c r="SU9" s="115"/>
      <c r="SV9" s="115"/>
      <c r="SW9" s="115"/>
      <c r="SX9" s="115"/>
      <c r="SY9" s="115"/>
      <c r="SZ9" s="115"/>
      <c r="TA9" s="115"/>
      <c r="TB9" s="115"/>
      <c r="TC9" s="115"/>
      <c r="TD9" s="115"/>
      <c r="TE9" s="115"/>
      <c r="TF9" s="115"/>
      <c r="TG9" s="115"/>
      <c r="TH9" s="115"/>
      <c r="TI9" s="115"/>
      <c r="TJ9" s="115"/>
      <c r="TK9" s="115"/>
      <c r="TL9" s="115"/>
      <c r="TM9" s="115"/>
      <c r="TN9" s="115"/>
      <c r="TO9" s="115"/>
      <c r="TP9" s="115"/>
      <c r="TQ9" s="115"/>
      <c r="TR9" s="115"/>
      <c r="TS9" s="115"/>
      <c r="TT9" s="115"/>
      <c r="TU9" s="115"/>
      <c r="TV9" s="115"/>
      <c r="TW9" s="115"/>
      <c r="TX9" s="115"/>
      <c r="TY9" s="115"/>
      <c r="TZ9" s="115"/>
      <c r="UA9" s="115"/>
      <c r="UB9" s="115"/>
      <c r="UC9" s="115"/>
      <c r="UD9" s="115"/>
      <c r="UE9" s="115"/>
      <c r="UF9" s="115"/>
      <c r="UG9" s="115"/>
      <c r="UH9" s="115"/>
      <c r="UI9" s="115"/>
      <c r="UJ9" s="115"/>
      <c r="UK9" s="115"/>
      <c r="UL9" s="115"/>
      <c r="UM9" s="115"/>
      <c r="UN9" s="115"/>
      <c r="UO9" s="115"/>
      <c r="UP9" s="115"/>
      <c r="UQ9" s="115"/>
      <c r="UR9" s="115"/>
      <c r="US9" s="115"/>
      <c r="UT9" s="115"/>
      <c r="UU9" s="115"/>
      <c r="UV9" s="115"/>
      <c r="UW9" s="115"/>
      <c r="UX9" s="115"/>
      <c r="UY9" s="115"/>
      <c r="UZ9" s="115"/>
      <c r="VA9" s="115"/>
      <c r="VB9" s="115"/>
      <c r="VC9" s="115"/>
      <c r="VD9" s="115"/>
      <c r="VE9" s="115"/>
      <c r="VF9" s="115"/>
      <c r="VG9" s="115"/>
      <c r="VH9" s="115"/>
      <c r="VI9" s="115"/>
      <c r="VJ9" s="115"/>
      <c r="VK9" s="115"/>
      <c r="VL9" s="115"/>
      <c r="VM9" s="115"/>
      <c r="VN9" s="115"/>
      <c r="VO9" s="115"/>
      <c r="VP9" s="115"/>
      <c r="VQ9" s="115"/>
      <c r="VR9" s="115"/>
      <c r="VS9" s="115"/>
      <c r="VT9" s="115"/>
      <c r="VU9" s="115"/>
      <c r="VV9" s="115"/>
      <c r="VW9" s="115"/>
      <c r="VX9" s="115"/>
      <c r="VY9" s="115"/>
      <c r="VZ9" s="115"/>
      <c r="WA9" s="115"/>
      <c r="WB9" s="115"/>
      <c r="WC9" s="115"/>
      <c r="WD9" s="115"/>
      <c r="WE9" s="115"/>
      <c r="WF9" s="115"/>
      <c r="WG9" s="115"/>
      <c r="WH9" s="115"/>
      <c r="WI9" s="115"/>
      <c r="WJ9" s="115"/>
      <c r="WK9" s="115"/>
      <c r="WL9" s="115"/>
      <c r="WM9" s="115"/>
      <c r="WN9" s="115"/>
      <c r="WO9" s="115"/>
      <c r="WP9" s="115"/>
      <c r="WQ9" s="115"/>
      <c r="WR9" s="115"/>
      <c r="WS9" s="115"/>
      <c r="WT9" s="115"/>
      <c r="WU9" s="115"/>
      <c r="WV9" s="115"/>
      <c r="WW9" s="115"/>
      <c r="WX9" s="115"/>
      <c r="WY9" s="115"/>
      <c r="WZ9" s="115"/>
      <c r="XA9" s="115"/>
      <c r="XB9" s="115"/>
      <c r="XC9" s="115"/>
      <c r="XD9" s="115"/>
      <c r="XE9" s="115"/>
      <c r="XF9" s="115"/>
      <c r="XG9" s="115"/>
      <c r="XH9" s="115"/>
      <c r="XI9" s="115"/>
      <c r="XJ9" s="115"/>
      <c r="XK9" s="115"/>
      <c r="XL9" s="115"/>
      <c r="XM9" s="115"/>
      <c r="XN9" s="115"/>
      <c r="XO9" s="115"/>
      <c r="XP9" s="115"/>
      <c r="XQ9" s="115"/>
      <c r="XR9" s="115"/>
      <c r="XS9" s="115"/>
      <c r="XT9" s="115"/>
      <c r="XU9" s="115"/>
      <c r="XV9" s="115"/>
      <c r="XW9" s="115"/>
      <c r="XX9" s="115"/>
      <c r="XY9" s="115"/>
      <c r="XZ9" s="115"/>
      <c r="YA9" s="115"/>
      <c r="YB9" s="115"/>
      <c r="YC9" s="115"/>
      <c r="YD9" s="115"/>
      <c r="YE9" s="115"/>
      <c r="YF9" s="115"/>
      <c r="YG9" s="115"/>
      <c r="YH9" s="115"/>
      <c r="YI9" s="115"/>
      <c r="YJ9" s="115"/>
      <c r="YK9" s="115"/>
      <c r="YL9" s="115"/>
      <c r="YM9" s="115"/>
      <c r="YN9" s="115"/>
      <c r="YO9" s="115"/>
      <c r="YP9" s="115"/>
      <c r="YQ9" s="115"/>
      <c r="YR9" s="115"/>
      <c r="YS9" s="115"/>
      <c r="YT9" s="115"/>
      <c r="YU9" s="115"/>
      <c r="YV9" s="115"/>
      <c r="YW9" s="115"/>
      <c r="YX9" s="115"/>
      <c r="YY9" s="115"/>
      <c r="YZ9" s="115"/>
      <c r="ZA9" s="115"/>
      <c r="ZB9" s="115"/>
      <c r="ZC9" s="115"/>
      <c r="ZD9" s="115"/>
      <c r="ZE9" s="115"/>
      <c r="ZF9" s="115"/>
      <c r="ZG9" s="115"/>
      <c r="ZH9" s="115"/>
      <c r="ZI9" s="115"/>
      <c r="ZJ9" s="115"/>
      <c r="ZK9" s="115"/>
      <c r="ZL9" s="115"/>
      <c r="ZM9" s="115"/>
      <c r="ZN9" s="115"/>
      <c r="ZO9" s="115"/>
      <c r="ZP9" s="115"/>
      <c r="ZQ9" s="115"/>
      <c r="ZR9" s="115"/>
      <c r="ZS9" s="115"/>
      <c r="ZT9" s="115"/>
      <c r="ZU9" s="115"/>
      <c r="ZV9" s="115"/>
      <c r="ZW9" s="115"/>
      <c r="ZX9" s="115"/>
      <c r="ZY9" s="115"/>
      <c r="ZZ9" s="115"/>
      <c r="AAA9" s="115"/>
      <c r="AAB9" s="115"/>
      <c r="AAC9" s="115"/>
      <c r="AAD9" s="115"/>
      <c r="AAE9" s="115"/>
      <c r="AAF9" s="115"/>
      <c r="AAG9" s="115"/>
      <c r="AAH9" s="115"/>
      <c r="AAI9" s="115"/>
      <c r="AAJ9" s="115"/>
      <c r="AAK9" s="115"/>
      <c r="AAL9" s="115"/>
      <c r="AAM9" s="115"/>
      <c r="AAN9" s="115"/>
      <c r="AAO9" s="115"/>
      <c r="AAP9" s="115"/>
      <c r="AAQ9" s="115"/>
      <c r="AAR9" s="115"/>
      <c r="AAS9" s="115"/>
      <c r="AAT9" s="115"/>
      <c r="AAU9" s="115"/>
      <c r="AAV9" s="115"/>
      <c r="AAW9" s="115"/>
      <c r="AAX9" s="115"/>
      <c r="AAY9" s="115"/>
      <c r="AAZ9" s="115"/>
      <c r="ABA9" s="115"/>
      <c r="ABB9" s="115"/>
      <c r="ABC9" s="115"/>
      <c r="ABD9" s="115"/>
      <c r="ABE9" s="115"/>
      <c r="ABF9" s="115"/>
      <c r="ABG9" s="115"/>
      <c r="ABH9" s="115"/>
      <c r="ABI9" s="115"/>
      <c r="ABJ9" s="115"/>
      <c r="ABK9" s="115"/>
      <c r="ABL9" s="115"/>
      <c r="ABM9" s="115"/>
      <c r="ABN9" s="115"/>
      <c r="ABO9" s="115"/>
      <c r="ABP9" s="115"/>
      <c r="ABQ9" s="115"/>
      <c r="ABR9" s="115"/>
      <c r="ABS9" s="115"/>
      <c r="ABT9" s="115"/>
      <c r="ABU9" s="115"/>
      <c r="ABV9" s="115"/>
      <c r="ABW9" s="115"/>
      <c r="ABX9" s="115"/>
      <c r="ABY9" s="115"/>
      <c r="ABZ9" s="115"/>
      <c r="ACA9" s="115"/>
      <c r="ACB9" s="115"/>
      <c r="ACC9" s="115"/>
      <c r="ACD9" s="115"/>
      <c r="ACE9" s="115"/>
      <c r="ACF9" s="115"/>
      <c r="ACG9" s="115"/>
      <c r="ACH9" s="115"/>
      <c r="ACI9" s="115"/>
      <c r="ACJ9" s="115"/>
      <c r="ACK9" s="115"/>
      <c r="ACL9" s="115"/>
      <c r="ACM9" s="115"/>
      <c r="ACN9" s="115"/>
      <c r="ACO9" s="115"/>
      <c r="ACP9" s="115"/>
      <c r="ACQ9" s="115"/>
      <c r="ACR9" s="115"/>
      <c r="ACS9" s="115"/>
      <c r="ACT9" s="115"/>
      <c r="ACU9" s="115"/>
      <c r="ACV9" s="115"/>
      <c r="ACW9" s="115"/>
      <c r="ACX9" s="115"/>
      <c r="ACY9" s="115"/>
      <c r="ACZ9" s="115"/>
      <c r="ADA9" s="115"/>
      <c r="ADB9" s="115"/>
      <c r="ADC9" s="115"/>
      <c r="ADD9" s="115"/>
      <c r="ADE9" s="115"/>
      <c r="ADF9" s="115"/>
      <c r="ADG9" s="115"/>
      <c r="ADH9" s="115"/>
      <c r="ADI9" s="115"/>
      <c r="ADJ9" s="115"/>
      <c r="ADK9" s="115"/>
      <c r="ADL9" s="115"/>
      <c r="ADM9" s="115"/>
      <c r="ADN9" s="115"/>
      <c r="ADO9" s="115"/>
      <c r="ADP9" s="115"/>
      <c r="ADQ9" s="115"/>
      <c r="ADR9" s="115"/>
      <c r="ADS9" s="115"/>
      <c r="ADT9" s="115"/>
      <c r="ADU9" s="115"/>
      <c r="ADV9" s="115"/>
      <c r="ADW9" s="115"/>
      <c r="ADX9" s="115"/>
      <c r="ADY9" s="115"/>
      <c r="ADZ9" s="115"/>
      <c r="AEA9" s="115"/>
      <c r="AEB9" s="115"/>
      <c r="AEC9" s="115"/>
      <c r="AED9" s="115"/>
      <c r="AEE9" s="115"/>
      <c r="AEF9" s="115"/>
      <c r="AEG9" s="115"/>
      <c r="AEH9" s="115"/>
      <c r="AEI9" s="115"/>
      <c r="AEJ9" s="115"/>
      <c r="AEK9" s="115"/>
      <c r="AEL9" s="115"/>
      <c r="AEM9" s="115"/>
      <c r="AEN9" s="115"/>
      <c r="AEO9" s="115"/>
      <c r="AEP9" s="115"/>
      <c r="AEQ9" s="115"/>
      <c r="AER9" s="115"/>
      <c r="AES9" s="115"/>
      <c r="AET9" s="115"/>
      <c r="AEU9" s="115"/>
      <c r="AEV9" s="115"/>
      <c r="AEW9" s="115"/>
      <c r="AEX9" s="115"/>
      <c r="AEY9" s="115"/>
      <c r="AEZ9" s="115"/>
      <c r="AFA9" s="115"/>
      <c r="AFB9" s="115"/>
      <c r="AFC9" s="115"/>
      <c r="AFD9" s="115"/>
      <c r="AFE9" s="115"/>
      <c r="AFF9" s="115"/>
      <c r="AFG9" s="115"/>
      <c r="AFH9" s="115"/>
      <c r="AFI9" s="115"/>
      <c r="AFJ9" s="115"/>
      <c r="AFK9" s="115"/>
      <c r="AFL9" s="115"/>
      <c r="AFM9" s="115"/>
      <c r="AFN9" s="115"/>
      <c r="AFO9" s="115"/>
      <c r="AFP9" s="115"/>
      <c r="AFQ9" s="115"/>
      <c r="AFR9" s="115"/>
      <c r="AFS9" s="115"/>
      <c r="AFT9" s="115"/>
      <c r="AFU9" s="115"/>
      <c r="AFV9" s="115"/>
      <c r="AFW9" s="115"/>
      <c r="AFX9" s="115"/>
      <c r="AFY9" s="115"/>
      <c r="AFZ9" s="115"/>
      <c r="AGA9" s="115"/>
      <c r="AGB9" s="115"/>
      <c r="AGC9" s="115"/>
      <c r="AGD9" s="115"/>
      <c r="AGE9" s="115"/>
      <c r="AGF9" s="115"/>
      <c r="AGG9" s="115"/>
      <c r="AGH9" s="115"/>
      <c r="AGI9" s="115"/>
      <c r="AGJ9" s="115"/>
      <c r="AGK9" s="115"/>
      <c r="AGL9" s="115"/>
      <c r="AGM9" s="115"/>
      <c r="AGN9" s="115"/>
      <c r="AGO9" s="115"/>
      <c r="AGP9" s="115"/>
      <c r="AGQ9" s="115"/>
      <c r="AGR9" s="115"/>
      <c r="AGS9" s="115"/>
      <c r="AGT9" s="115"/>
      <c r="AGU9" s="115"/>
      <c r="AGV9" s="115"/>
      <c r="AGW9" s="115"/>
      <c r="AGX9" s="115"/>
      <c r="AGY9" s="115"/>
      <c r="AGZ9" s="115"/>
      <c r="AHA9" s="115"/>
      <c r="AHB9" s="115"/>
      <c r="AHC9" s="115"/>
      <c r="AHD9" s="115"/>
      <c r="AHE9" s="115"/>
      <c r="AHF9" s="115"/>
      <c r="AHG9" s="115"/>
      <c r="AHH9" s="115"/>
      <c r="AHI9" s="115"/>
      <c r="AHJ9" s="115"/>
      <c r="AHK9" s="115"/>
      <c r="AHL9" s="115"/>
      <c r="AHM9" s="115"/>
      <c r="AHN9" s="115"/>
      <c r="AHO9" s="115"/>
      <c r="AHP9" s="115"/>
      <c r="AHQ9" s="115"/>
      <c r="AHR9" s="115"/>
      <c r="AHS9" s="115"/>
      <c r="AHT9" s="115"/>
      <c r="AHU9" s="115"/>
      <c r="AHV9" s="115"/>
      <c r="AHW9" s="115"/>
      <c r="AHX9" s="115"/>
      <c r="AHY9" s="115"/>
      <c r="AHZ9" s="115"/>
      <c r="AIA9" s="115"/>
      <c r="AIB9" s="115"/>
      <c r="AIC9" s="115"/>
      <c r="AID9" s="115"/>
      <c r="AIE9" s="115"/>
      <c r="AIF9" s="115"/>
      <c r="AIG9" s="115"/>
      <c r="AIH9" s="115"/>
      <c r="AII9" s="115"/>
      <c r="AIJ9" s="115"/>
      <c r="AIK9" s="115"/>
      <c r="AIL9" s="115"/>
      <c r="AIM9" s="115"/>
      <c r="AIN9" s="115"/>
      <c r="AIO9" s="115"/>
      <c r="AIP9" s="115"/>
      <c r="AIQ9" s="115"/>
      <c r="AIR9" s="115"/>
      <c r="AIS9" s="115"/>
      <c r="AIT9" s="115"/>
      <c r="AIU9" s="115"/>
      <c r="AIV9" s="115"/>
      <c r="AIW9" s="115"/>
      <c r="AIX9" s="115"/>
      <c r="AIY9" s="115"/>
      <c r="AIZ9" s="115"/>
      <c r="AJA9" s="115"/>
      <c r="AJB9" s="115"/>
      <c r="AJC9" s="115"/>
      <c r="AJD9" s="115"/>
      <c r="AJE9" s="115"/>
      <c r="AJF9" s="115"/>
      <c r="AJG9" s="115"/>
      <c r="AJH9" s="115"/>
      <c r="AJI9" s="115"/>
      <c r="AJJ9" s="115"/>
      <c r="AJK9" s="115"/>
      <c r="AJL9" s="115"/>
      <c r="AJM9" s="115"/>
      <c r="AJN9" s="115"/>
      <c r="AJO9" s="115"/>
      <c r="AJP9" s="115"/>
      <c r="AJQ9" s="115"/>
      <c r="AJR9" s="115"/>
      <c r="AJS9" s="115"/>
      <c r="AJT9" s="115"/>
      <c r="AJU9" s="115"/>
      <c r="AJV9" s="115"/>
      <c r="AJW9" s="115"/>
      <c r="AJX9" s="115"/>
      <c r="AJY9" s="115"/>
      <c r="AJZ9" s="115"/>
      <c r="AKA9" s="115"/>
      <c r="AKB9" s="115"/>
      <c r="AKC9" s="115"/>
      <c r="AKD9" s="115"/>
      <c r="AKE9" s="115"/>
      <c r="AKF9" s="115"/>
      <c r="AKG9" s="115"/>
      <c r="AKH9" s="115"/>
      <c r="AKI9" s="115"/>
      <c r="AKJ9" s="115"/>
      <c r="AKK9" s="115"/>
      <c r="AKL9" s="115"/>
      <c r="AKM9" s="115"/>
      <c r="AKN9" s="115"/>
      <c r="AKO9" s="115"/>
      <c r="AKP9" s="115"/>
      <c r="AKQ9" s="115"/>
      <c r="AKR9" s="115"/>
      <c r="AKS9" s="115"/>
      <c r="AKT9" s="115"/>
      <c r="AKU9" s="115"/>
      <c r="AKV9" s="115"/>
      <c r="AKW9" s="115"/>
      <c r="AKX9" s="115"/>
      <c r="AKY9" s="115"/>
      <c r="AKZ9" s="115"/>
      <c r="ALA9" s="115"/>
      <c r="ALB9" s="115"/>
      <c r="ALC9" s="115"/>
      <c r="ALD9" s="115"/>
      <c r="ALE9" s="115"/>
      <c r="ALF9" s="115"/>
      <c r="ALG9" s="115"/>
      <c r="ALH9" s="115"/>
      <c r="ALI9" s="115"/>
      <c r="ALJ9" s="115"/>
      <c r="ALK9" s="115"/>
      <c r="ALL9" s="115"/>
      <c r="ALM9" s="115"/>
      <c r="ALN9" s="115"/>
      <c r="ALO9" s="115"/>
      <c r="ALP9" s="115"/>
      <c r="ALQ9" s="115"/>
      <c r="ALR9" s="115"/>
      <c r="ALS9" s="115"/>
      <c r="ALT9" s="115"/>
      <c r="ALU9" s="115"/>
      <c r="ALV9" s="115"/>
      <c r="ALW9" s="115"/>
      <c r="ALX9" s="115"/>
      <c r="ALY9" s="115"/>
      <c r="ALZ9" s="115"/>
      <c r="AMA9" s="115"/>
      <c r="AMB9" s="115"/>
      <c r="AMC9" s="115"/>
      <c r="AMD9" s="115"/>
      <c r="AME9" s="115"/>
      <c r="AMF9" s="115"/>
      <c r="AMG9" s="115"/>
      <c r="AMH9" s="115"/>
      <c r="AMI9" s="115"/>
      <c r="AMJ9" s="115"/>
      <c r="AMK9" s="115"/>
      <c r="AML9" s="115"/>
      <c r="AMM9" s="115"/>
      <c r="AMN9" s="115"/>
      <c r="AMO9" s="115"/>
      <c r="AMP9" s="115"/>
      <c r="AMQ9" s="115"/>
      <c r="AMR9" s="115"/>
      <c r="AMS9" s="115"/>
      <c r="AMT9" s="115"/>
      <c r="AMU9" s="115"/>
      <c r="AMV9" s="115"/>
      <c r="AMW9" s="115"/>
      <c r="AMX9" s="115"/>
      <c r="AMY9" s="115"/>
      <c r="AMZ9" s="115"/>
      <c r="ANA9" s="115"/>
      <c r="ANB9" s="115"/>
      <c r="ANC9" s="115"/>
      <c r="AND9" s="115"/>
      <c r="ANE9" s="115"/>
      <c r="ANF9" s="115"/>
      <c r="ANG9" s="115"/>
      <c r="ANH9" s="115"/>
      <c r="ANI9" s="115"/>
      <c r="ANJ9" s="115"/>
      <c r="ANK9" s="115"/>
      <c r="ANL9" s="115"/>
      <c r="ANM9" s="115"/>
      <c r="ANN9" s="115"/>
      <c r="ANO9" s="115"/>
      <c r="ANP9" s="115"/>
      <c r="ANQ9" s="115"/>
      <c r="ANR9" s="115"/>
      <c r="ANS9" s="115"/>
      <c r="ANT9" s="115"/>
      <c r="ANU9" s="115"/>
      <c r="ANV9" s="115"/>
      <c r="ANW9" s="115"/>
      <c r="ANX9" s="115"/>
      <c r="ANY9" s="115"/>
      <c r="ANZ9" s="115"/>
      <c r="AOA9" s="115"/>
      <c r="AOB9" s="115"/>
      <c r="AOC9" s="115"/>
      <c r="AOD9" s="115"/>
      <c r="AOE9" s="115"/>
      <c r="AOF9" s="115"/>
      <c r="AOG9" s="115"/>
      <c r="AOH9" s="115"/>
      <c r="AOI9" s="115"/>
      <c r="AOJ9" s="115"/>
      <c r="AOK9" s="115"/>
      <c r="AOL9" s="115"/>
      <c r="AOM9" s="115"/>
      <c r="AON9" s="115"/>
      <c r="AOO9" s="115"/>
      <c r="AOP9" s="115"/>
      <c r="AOQ9" s="115"/>
      <c r="AOR9" s="115"/>
      <c r="AOS9" s="115"/>
      <c r="AOT9" s="115"/>
      <c r="AOU9" s="115"/>
      <c r="AOV9" s="115"/>
      <c r="AOW9" s="115"/>
      <c r="AOX9" s="115"/>
      <c r="AOY9" s="115"/>
      <c r="AOZ9" s="115"/>
      <c r="APA9" s="115"/>
      <c r="APB9" s="115"/>
      <c r="APC9" s="115"/>
      <c r="APD9" s="115"/>
      <c r="APE9" s="115"/>
      <c r="APF9" s="115"/>
      <c r="APG9" s="115"/>
      <c r="APH9" s="115"/>
      <c r="API9" s="115"/>
      <c r="APJ9" s="115"/>
      <c r="APK9" s="115"/>
      <c r="APL9" s="115"/>
      <c r="APM9" s="115"/>
      <c r="APN9" s="115"/>
      <c r="APO9" s="115"/>
      <c r="APP9" s="115"/>
      <c r="APQ9" s="115"/>
      <c r="APR9" s="115"/>
      <c r="APS9" s="115"/>
      <c r="APT9" s="115"/>
      <c r="APU9" s="115"/>
      <c r="APV9" s="115"/>
      <c r="APW9" s="115"/>
      <c r="APX9" s="115"/>
      <c r="APY9" s="115"/>
      <c r="APZ9" s="115"/>
      <c r="AQA9" s="115"/>
      <c r="AQB9" s="115"/>
      <c r="AQC9" s="115"/>
      <c r="AQD9" s="115"/>
      <c r="AQE9" s="115"/>
      <c r="AQF9" s="115"/>
      <c r="AQG9" s="115"/>
      <c r="AQH9" s="115"/>
      <c r="AQI9" s="115"/>
      <c r="AQJ9" s="115"/>
      <c r="AQK9" s="115"/>
      <c r="AQL9" s="115"/>
      <c r="AQM9" s="115"/>
      <c r="AQN9" s="115"/>
      <c r="AQO9" s="115"/>
      <c r="AQP9" s="115"/>
      <c r="AQQ9" s="115"/>
      <c r="AQR9" s="115"/>
      <c r="AQS9" s="115"/>
      <c r="AQT9" s="115"/>
      <c r="AQU9" s="115"/>
      <c r="AQV9" s="115"/>
      <c r="AQW9" s="115"/>
      <c r="AQX9" s="115"/>
      <c r="AQY9" s="115"/>
      <c r="AQZ9" s="115"/>
      <c r="ARA9" s="115"/>
      <c r="ARB9" s="115"/>
      <c r="ARC9" s="115"/>
      <c r="ARD9" s="115"/>
      <c r="ARE9" s="115"/>
      <c r="ARF9" s="115"/>
      <c r="ARG9" s="115"/>
      <c r="ARH9" s="115"/>
      <c r="ARI9" s="115"/>
      <c r="ARJ9" s="115"/>
      <c r="ARK9" s="115"/>
      <c r="ARL9" s="115"/>
      <c r="ARM9" s="115"/>
      <c r="ARN9" s="115"/>
      <c r="ARO9" s="115"/>
      <c r="ARP9" s="115"/>
      <c r="ARQ9" s="115"/>
      <c r="ARR9" s="115"/>
      <c r="ARS9" s="115"/>
      <c r="ART9" s="115"/>
      <c r="ARU9" s="115"/>
      <c r="ARV9" s="115"/>
      <c r="ARW9" s="115"/>
      <c r="ARX9" s="115"/>
      <c r="ARY9" s="115"/>
      <c r="ARZ9" s="115"/>
      <c r="ASA9" s="115"/>
      <c r="ASB9" s="115"/>
      <c r="ASC9" s="115"/>
      <c r="ASD9" s="115"/>
      <c r="ASE9" s="115"/>
      <c r="ASF9" s="115"/>
      <c r="ASG9" s="115"/>
      <c r="ASH9" s="115"/>
      <c r="ASI9" s="115"/>
      <c r="ASJ9" s="115"/>
      <c r="ASK9" s="115"/>
      <c r="ASL9" s="115"/>
      <c r="ASM9" s="115"/>
      <c r="ASN9" s="115"/>
      <c r="ASO9" s="115"/>
      <c r="ASP9" s="115"/>
      <c r="ASQ9" s="115"/>
      <c r="ASR9" s="115"/>
      <c r="ASS9" s="115"/>
      <c r="AST9" s="115"/>
      <c r="ASU9" s="115"/>
      <c r="ASV9" s="115"/>
      <c r="ASW9" s="115"/>
      <c r="ASX9" s="115"/>
      <c r="ASY9" s="115"/>
      <c r="ASZ9" s="115"/>
      <c r="ATA9" s="115"/>
      <c r="ATB9" s="115"/>
      <c r="ATC9" s="115"/>
      <c r="ATD9" s="115"/>
      <c r="ATE9" s="115"/>
      <c r="ATF9" s="115"/>
      <c r="ATG9" s="115"/>
      <c r="ATH9" s="115"/>
      <c r="ATI9" s="115"/>
      <c r="ATJ9" s="115"/>
      <c r="ATK9" s="115"/>
      <c r="ATL9" s="115"/>
      <c r="ATM9" s="115"/>
      <c r="ATN9" s="115"/>
      <c r="ATO9" s="115"/>
      <c r="ATP9" s="115"/>
      <c r="ATQ9" s="115"/>
      <c r="ATR9" s="115"/>
      <c r="ATS9" s="115"/>
      <c r="ATT9" s="115"/>
      <c r="ATU9" s="115"/>
      <c r="ATV9" s="115"/>
      <c r="ATW9" s="115"/>
      <c r="ATX9" s="115"/>
      <c r="ATY9" s="115"/>
      <c r="ATZ9" s="115"/>
      <c r="AUA9" s="115"/>
      <c r="AUB9" s="115"/>
      <c r="AUC9" s="115"/>
      <c r="AUD9" s="115"/>
      <c r="AUE9" s="115"/>
      <c r="AUF9" s="115"/>
      <c r="AUG9" s="115"/>
      <c r="AUH9" s="115"/>
      <c r="AUI9" s="115"/>
      <c r="AUJ9" s="115"/>
      <c r="AUK9" s="115"/>
      <c r="AUL9" s="115"/>
      <c r="AUM9" s="115"/>
      <c r="AUN9" s="115"/>
      <c r="AUO9" s="115"/>
      <c r="AUP9" s="115"/>
      <c r="AUQ9" s="115"/>
      <c r="AUR9" s="115"/>
      <c r="AUS9" s="115"/>
      <c r="AUT9" s="115"/>
      <c r="AUU9" s="115"/>
      <c r="AUV9" s="115"/>
      <c r="AUW9" s="115"/>
      <c r="AUX9" s="115"/>
      <c r="AUY9" s="115"/>
      <c r="AUZ9" s="115"/>
      <c r="AVA9" s="115"/>
      <c r="AVB9" s="115"/>
      <c r="AVC9" s="115"/>
      <c r="AVD9" s="115"/>
      <c r="AVE9" s="115"/>
      <c r="AVF9" s="115"/>
      <c r="AVG9" s="115"/>
      <c r="AVH9" s="115"/>
      <c r="AVI9" s="115"/>
      <c r="AVJ9" s="115"/>
      <c r="AVK9" s="115"/>
      <c r="AVL9" s="115"/>
      <c r="AVM9" s="115"/>
      <c r="AVN9" s="115"/>
      <c r="AVO9" s="115"/>
      <c r="AVP9" s="115"/>
      <c r="AVQ9" s="115"/>
      <c r="AVR9" s="115"/>
      <c r="AVS9" s="115"/>
      <c r="AVT9" s="115"/>
      <c r="AVU9" s="115"/>
    </row>
    <row r="10" spans="1:1269" s="332" customFormat="1" ht="13.5" customHeight="1" x14ac:dyDescent="0.2">
      <c r="A10" s="115"/>
      <c r="B10" s="23" t="s">
        <v>42</v>
      </c>
      <c r="C10" s="135" t="s">
        <v>262</v>
      </c>
      <c r="D10" s="136">
        <f>IF(ISNA(VLOOKUP($B10,Batting!$B$6:$D$40,3,FALSE)),0,(VLOOKUP($B10,Batting!$B$6:$D$40,3,FALSE)))</f>
        <v>15</v>
      </c>
      <c r="E10" s="69">
        <f>IF(COUNT(Y10,AD10,AI10,AN10,AS10,AX10,BC10,BH10,BM10,BR10,BW10,CB10,CG10,CL10,CQ10,CV10,DA10,DF10,DK10,DP10)=0,"-",COUNT(Y10,AD10,AI10,AN10,AS10,AX10,BC10,BH10,BM10,BR10,BW10,CB10,CG10,CL10,CQ10,CV10,DA10,DF10,DK10,DP10))</f>
        <v>12</v>
      </c>
      <c r="F10" s="138">
        <f>SUM(Y10,AD10,AI10,AN10,AX10,AS10,BC10,BH10,BM10,BR10,BW10,CB10,CG10,CL10,CQ10,CV10,DA10,DF10,DK10,DP10,DU10,DZ10,EE10,EJ10,EO10,ET10)</f>
        <v>67.699999999999989</v>
      </c>
      <c r="G10" s="137">
        <f>SUM(Z10,AE10,AJ10,AO10,AY10,AT10,BD10,BI10,BN10,BS10,BX10,CC10,CH10,CM10,CR10,CW10,DB10,DG10,DL10,DQ10,DV10,EA10,EF10,EK10,EP10,EU10)</f>
        <v>14</v>
      </c>
      <c r="H10" s="137">
        <f>SUM(AA10,AF10,AK10,AP10,AZ10,AU10,BE10,BJ10,BO10,BT10,BY10,CD10,CI10,CN10,CS10,CX10,DC10,DH10,DM10,DR10,DW10,EB10,EG10,EL10,EQ10,EV10)</f>
        <v>277</v>
      </c>
      <c r="I10" s="137">
        <f>SUM(AB10,AG10,AL10,AQ10,BA10,AV10,BF10,BK10,BP10,BU10,BZ10,CE10,CJ10,CO10,CT10,CY10,DD10,DI10,DN10,DS10,DX10,EC10,EH10,EM10,ER10,EW10)</f>
        <v>11</v>
      </c>
      <c r="J10" s="138">
        <f>IF(I10=0,"-",F10/I10)</f>
        <v>6.1545454545454534</v>
      </c>
      <c r="K10" s="138">
        <f>IF(F10=0,"-",H10/F10)</f>
        <v>4.0915805022156579</v>
      </c>
      <c r="L10" s="139">
        <f>IF(I10=0,"-",H10/I10)</f>
        <v>25.181818181818183</v>
      </c>
      <c r="M10" s="140"/>
      <c r="N10" s="84">
        <v>8</v>
      </c>
      <c r="O10" s="374">
        <v>5</v>
      </c>
      <c r="P10" s="374">
        <v>8</v>
      </c>
      <c r="Q10" s="137">
        <v>2</v>
      </c>
      <c r="R10" s="91"/>
      <c r="S10" s="141">
        <f>(I10*20)-(H10/5)</f>
        <v>164.6</v>
      </c>
      <c r="T10" s="140"/>
      <c r="U10" s="73">
        <f>IF(FC10="-",H10/F10,(FE10+H10)/(FC10+F10))</f>
        <v>5.1393005334914053</v>
      </c>
      <c r="V10" s="73">
        <f>IF(FC10="-",IF(I10=0,H10,H10/I10),IF(FF10+I10=0,FE10+H10,(FE10+H10)/(FF10+I10)))</f>
        <v>20.642857142857142</v>
      </c>
      <c r="W10" s="74">
        <f>IF(FC10="-",IF(F10&lt;30,FK10,((IF(V10&gt;30,1,IF(V10&gt;25,2,IF(V10&gt;20,3,IF(V10&gt;15,4,IF(V10&gt;=0,5,0))))))+(IF(U10&gt;6,1,IF(U10&gt;5.5,2,IF(U10&gt;5,3,IF(U10&gt;4.5,4,IF(U10&gt;=0,5,0)))))))/2),IF(FC10+F10&lt;30,FK10,((IF(V10&gt;30,1,IF(V10&gt;25,2,IF(V10&gt;20,3,IF(V10&gt;15,4,IF(V10&gt;=0,5,0))))))+(IF(U10&gt;6,1,IF(U10&gt;5.5,2,IF(U10&gt;5,3,IF(U10&gt;4.5,4,IF(U10&gt;=0,5,0)))))))/2))</f>
        <v>3</v>
      </c>
      <c r="X10" s="102"/>
      <c r="Y10" s="84"/>
      <c r="Z10" s="69"/>
      <c r="AA10" s="69"/>
      <c r="AB10" s="69"/>
      <c r="AC10" s="142"/>
      <c r="AD10" s="84"/>
      <c r="AE10" s="69"/>
      <c r="AF10" s="69"/>
      <c r="AG10" s="69"/>
      <c r="AH10" s="143"/>
      <c r="AI10" s="84"/>
      <c r="AJ10" s="69"/>
      <c r="AK10" s="69"/>
      <c r="AL10" s="69"/>
      <c r="AM10" s="82"/>
      <c r="AN10" s="84"/>
      <c r="AO10" s="69"/>
      <c r="AP10" s="69"/>
      <c r="AQ10" s="69"/>
      <c r="AR10" s="82"/>
      <c r="AS10" s="84">
        <v>4</v>
      </c>
      <c r="AT10" s="69">
        <v>0</v>
      </c>
      <c r="AU10" s="69">
        <v>31</v>
      </c>
      <c r="AV10" s="69">
        <v>1</v>
      </c>
      <c r="AW10" s="82"/>
      <c r="AX10" s="84">
        <v>5</v>
      </c>
      <c r="AY10" s="69">
        <v>3</v>
      </c>
      <c r="AZ10" s="69">
        <v>5</v>
      </c>
      <c r="BA10" s="69">
        <v>0</v>
      </c>
      <c r="BB10" s="82"/>
      <c r="BC10" s="136">
        <v>3</v>
      </c>
      <c r="BD10" s="69">
        <v>1</v>
      </c>
      <c r="BE10" s="69">
        <v>4</v>
      </c>
      <c r="BF10" s="69">
        <v>0</v>
      </c>
      <c r="BG10" s="82"/>
      <c r="BH10" s="84"/>
      <c r="BI10" s="69"/>
      <c r="BJ10" s="69"/>
      <c r="BK10" s="69"/>
      <c r="BL10" s="132"/>
      <c r="BM10" s="84">
        <v>3</v>
      </c>
      <c r="BN10" s="69">
        <v>0</v>
      </c>
      <c r="BO10" s="69">
        <v>10</v>
      </c>
      <c r="BP10" s="69">
        <v>0</v>
      </c>
      <c r="BQ10" s="132"/>
      <c r="BR10" s="73">
        <v>5.3</v>
      </c>
      <c r="BS10" s="69">
        <v>1</v>
      </c>
      <c r="BT10" s="69">
        <v>26</v>
      </c>
      <c r="BU10" s="69">
        <v>0</v>
      </c>
      <c r="BV10" s="132"/>
      <c r="BW10" s="84">
        <v>4</v>
      </c>
      <c r="BX10" s="69">
        <v>1</v>
      </c>
      <c r="BY10" s="69">
        <v>10</v>
      </c>
      <c r="BZ10" s="69">
        <v>0</v>
      </c>
      <c r="CA10" s="132"/>
      <c r="CB10" s="84">
        <v>8</v>
      </c>
      <c r="CC10" s="69">
        <v>0</v>
      </c>
      <c r="CD10" s="69">
        <v>30</v>
      </c>
      <c r="CE10" s="69">
        <v>1</v>
      </c>
      <c r="CF10" s="132"/>
      <c r="CG10" s="84"/>
      <c r="CH10" s="69"/>
      <c r="CI10" s="69"/>
      <c r="CJ10" s="69"/>
      <c r="CK10" s="132"/>
      <c r="CL10" s="73">
        <v>6.4</v>
      </c>
      <c r="CM10" s="69">
        <v>2</v>
      </c>
      <c r="CN10" s="69">
        <v>30</v>
      </c>
      <c r="CO10" s="69">
        <v>2</v>
      </c>
      <c r="CP10" s="132"/>
      <c r="CQ10" s="84">
        <v>8</v>
      </c>
      <c r="CR10" s="69">
        <v>5</v>
      </c>
      <c r="CS10" s="69">
        <v>8</v>
      </c>
      <c r="CT10" s="137">
        <v>2</v>
      </c>
      <c r="CU10" s="282"/>
      <c r="CV10" s="136">
        <v>8</v>
      </c>
      <c r="CW10" s="69">
        <v>0</v>
      </c>
      <c r="CX10" s="69">
        <v>45</v>
      </c>
      <c r="CY10" s="69">
        <v>1</v>
      </c>
      <c r="CZ10" s="132"/>
      <c r="DA10" s="136">
        <v>5</v>
      </c>
      <c r="DB10" s="69">
        <v>0</v>
      </c>
      <c r="DC10" s="69">
        <v>48</v>
      </c>
      <c r="DD10" s="69">
        <v>0</v>
      </c>
      <c r="DE10" s="87"/>
      <c r="DF10" s="84">
        <v>8</v>
      </c>
      <c r="DG10" s="69">
        <v>1</v>
      </c>
      <c r="DH10" s="69">
        <v>30</v>
      </c>
      <c r="DI10" s="69">
        <v>4</v>
      </c>
      <c r="DJ10" s="87"/>
      <c r="DK10" s="84"/>
      <c r="DL10" s="137"/>
      <c r="DM10" s="137"/>
      <c r="DN10" s="137"/>
      <c r="DO10" s="87"/>
      <c r="DP10" s="84"/>
      <c r="DQ10" s="69"/>
      <c r="DR10" s="69"/>
      <c r="DS10" s="69"/>
      <c r="DT10" s="87"/>
      <c r="DU10" s="125"/>
      <c r="DV10" s="125"/>
      <c r="DW10" s="125"/>
      <c r="DX10" s="125"/>
      <c r="DY10" s="125"/>
      <c r="DZ10" s="125"/>
      <c r="EA10" s="125"/>
      <c r="EB10" s="125"/>
      <c r="EC10" s="125"/>
      <c r="ED10" s="125"/>
      <c r="EE10" s="125"/>
      <c r="EF10" s="125"/>
      <c r="EG10" s="125"/>
      <c r="EH10" s="125"/>
      <c r="EI10" s="133"/>
      <c r="EJ10" s="125"/>
      <c r="EK10" s="125"/>
      <c r="EL10" s="125"/>
      <c r="EM10" s="125"/>
      <c r="EN10" s="133"/>
      <c r="EO10" s="125"/>
      <c r="EP10" s="125"/>
      <c r="EQ10" s="125"/>
      <c r="ER10" s="125"/>
      <c r="ES10" s="133"/>
      <c r="ET10" s="125"/>
      <c r="EU10" s="125"/>
      <c r="EV10" s="125"/>
      <c r="EW10" s="125"/>
      <c r="EX10" s="115"/>
      <c r="EY10" s="115"/>
      <c r="EZ10" s="115"/>
      <c r="FA10" s="115"/>
      <c r="FB10" s="136">
        <v>66</v>
      </c>
      <c r="FC10" s="73">
        <v>101</v>
      </c>
      <c r="FD10" s="136">
        <v>8</v>
      </c>
      <c r="FE10" s="136">
        <v>590</v>
      </c>
      <c r="FF10" s="136">
        <v>31</v>
      </c>
      <c r="FG10" s="138">
        <f>IF(FF10=0,"-",FC10/FF10)</f>
        <v>3.2580645161290325</v>
      </c>
      <c r="FH10" s="138">
        <f>IF(FC10=0,"-",FE10/FC10)</f>
        <v>5.8415841584158414</v>
      </c>
      <c r="FI10" s="139">
        <f>IF(FF10=0,"-",FE10/FF10)</f>
        <v>19.032258064516128</v>
      </c>
      <c r="FJ10" s="115"/>
      <c r="FK10" s="74"/>
      <c r="FL10" s="264"/>
      <c r="FM10" s="264"/>
      <c r="FN10" s="264"/>
      <c r="FO10" s="264"/>
      <c r="FP10" s="264"/>
      <c r="FQ10" s="264"/>
      <c r="FR10" s="264"/>
      <c r="FS10" s="264"/>
      <c r="FT10" s="26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115"/>
      <c r="GF10" s="115"/>
      <c r="GG10" s="115"/>
      <c r="GH10" s="115"/>
      <c r="GI10" s="115"/>
      <c r="GJ10" s="115"/>
      <c r="GK10" s="115"/>
      <c r="GL10" s="115"/>
      <c r="GM10" s="115"/>
      <c r="GN10" s="115"/>
      <c r="GO10" s="115"/>
      <c r="GP10" s="115"/>
      <c r="GQ10" s="115"/>
      <c r="GR10" s="115"/>
      <c r="GS10" s="115"/>
      <c r="GT10" s="115"/>
      <c r="GU10" s="115"/>
      <c r="GV10" s="115"/>
      <c r="GW10" s="115"/>
      <c r="GX10" s="115"/>
      <c r="GY10" s="115"/>
      <c r="GZ10" s="115"/>
      <c r="HA10" s="115"/>
      <c r="HB10" s="115"/>
      <c r="HC10" s="115"/>
      <c r="HD10" s="115"/>
      <c r="HE10" s="115"/>
      <c r="HF10" s="115"/>
      <c r="HG10" s="115"/>
      <c r="HH10" s="115"/>
      <c r="HI10" s="115"/>
      <c r="HJ10" s="115"/>
      <c r="HK10" s="115"/>
      <c r="HL10" s="115"/>
      <c r="HM10" s="115"/>
      <c r="HN10" s="115"/>
      <c r="HO10" s="115"/>
      <c r="HP10" s="115"/>
      <c r="HQ10" s="115"/>
      <c r="HR10" s="115"/>
      <c r="HS10" s="115"/>
      <c r="HT10" s="115"/>
      <c r="HU10" s="115"/>
      <c r="HV10" s="115"/>
      <c r="HW10" s="115"/>
      <c r="HX10" s="115"/>
      <c r="HY10" s="115"/>
      <c r="HZ10" s="115"/>
      <c r="IA10" s="115"/>
      <c r="IB10" s="115"/>
      <c r="IC10" s="115"/>
      <c r="ID10" s="115"/>
      <c r="IE10" s="115"/>
      <c r="IF10" s="115"/>
      <c r="IG10" s="115"/>
      <c r="IH10" s="115"/>
      <c r="II10" s="115"/>
      <c r="IJ10" s="115"/>
      <c r="IK10" s="115"/>
      <c r="IL10" s="115"/>
      <c r="IM10" s="115"/>
      <c r="IN10" s="115"/>
      <c r="IO10" s="115"/>
      <c r="IP10" s="115"/>
      <c r="IQ10" s="115"/>
      <c r="IR10" s="115"/>
      <c r="IS10" s="115"/>
      <c r="IT10" s="115"/>
      <c r="IU10" s="115"/>
      <c r="IV10" s="115"/>
      <c r="IW10" s="115"/>
      <c r="IX10" s="115"/>
      <c r="IY10" s="115"/>
      <c r="IZ10" s="115"/>
      <c r="JA10" s="115"/>
      <c r="JB10" s="115"/>
      <c r="JC10" s="115"/>
      <c r="JD10" s="115"/>
      <c r="JE10" s="115"/>
      <c r="JF10" s="115"/>
      <c r="JG10" s="115"/>
      <c r="JH10" s="115"/>
      <c r="JI10" s="115"/>
      <c r="JJ10" s="115"/>
      <c r="JK10" s="115"/>
      <c r="JL10" s="115"/>
      <c r="JM10" s="115"/>
      <c r="JN10" s="115"/>
      <c r="JO10" s="115"/>
      <c r="JP10" s="115"/>
      <c r="JQ10" s="115"/>
      <c r="JR10" s="115"/>
      <c r="JS10" s="115"/>
      <c r="JT10" s="115"/>
      <c r="JU10" s="115"/>
      <c r="JV10" s="115"/>
      <c r="JW10" s="115"/>
      <c r="JX10" s="115"/>
      <c r="JY10" s="115"/>
      <c r="JZ10" s="115"/>
      <c r="KA10" s="115"/>
      <c r="KB10" s="115"/>
      <c r="KC10" s="115"/>
      <c r="KD10" s="115"/>
      <c r="KE10" s="115"/>
      <c r="KF10" s="115"/>
      <c r="KG10" s="115"/>
      <c r="KH10" s="115"/>
      <c r="KI10" s="115"/>
      <c r="KJ10" s="115"/>
      <c r="KK10" s="115"/>
      <c r="KL10" s="115"/>
      <c r="KM10" s="115"/>
      <c r="KN10" s="115"/>
      <c r="KO10" s="115"/>
      <c r="KP10" s="115"/>
      <c r="KQ10" s="115"/>
      <c r="KR10" s="115"/>
      <c r="KS10" s="115"/>
      <c r="KT10" s="115"/>
      <c r="KU10" s="115"/>
      <c r="KV10" s="115"/>
      <c r="KW10" s="115"/>
      <c r="KX10" s="115"/>
      <c r="KY10" s="115"/>
      <c r="KZ10" s="115"/>
      <c r="LA10" s="115"/>
      <c r="LB10" s="115"/>
      <c r="LC10" s="115"/>
      <c r="LD10" s="115"/>
      <c r="LE10" s="115"/>
      <c r="LF10" s="115"/>
      <c r="LG10" s="115"/>
      <c r="LH10" s="115"/>
      <c r="LI10" s="115"/>
      <c r="LJ10" s="115"/>
      <c r="LK10" s="115"/>
      <c r="LL10" s="115"/>
      <c r="LM10" s="115"/>
      <c r="LN10" s="115"/>
      <c r="LO10" s="115"/>
      <c r="LP10" s="115"/>
      <c r="LQ10" s="115"/>
      <c r="LR10" s="115"/>
      <c r="LS10" s="115"/>
      <c r="LT10" s="115"/>
      <c r="LU10" s="115"/>
      <c r="LV10" s="115"/>
      <c r="LW10" s="115"/>
      <c r="LX10" s="115"/>
      <c r="LY10" s="115"/>
      <c r="LZ10" s="115"/>
      <c r="MA10" s="115"/>
      <c r="MB10" s="115"/>
      <c r="MC10" s="115"/>
      <c r="MD10" s="115"/>
      <c r="ME10" s="115"/>
      <c r="MF10" s="115"/>
      <c r="MG10" s="115"/>
      <c r="MH10" s="115"/>
      <c r="MI10" s="115"/>
      <c r="MJ10" s="115"/>
      <c r="MK10" s="115"/>
      <c r="ML10" s="115"/>
      <c r="MM10" s="115"/>
      <c r="MN10" s="115"/>
      <c r="MO10" s="115"/>
      <c r="MP10" s="115"/>
      <c r="MQ10" s="115"/>
      <c r="MR10" s="115"/>
      <c r="MS10" s="115"/>
      <c r="MT10" s="115"/>
      <c r="MU10" s="115"/>
      <c r="MV10" s="115"/>
      <c r="MW10" s="115"/>
      <c r="MX10" s="115"/>
      <c r="MY10" s="115"/>
      <c r="MZ10" s="115"/>
      <c r="NA10" s="115"/>
      <c r="NB10" s="115"/>
      <c r="NC10" s="115"/>
      <c r="ND10" s="115"/>
      <c r="NE10" s="115"/>
      <c r="NF10" s="115"/>
      <c r="NG10" s="115"/>
      <c r="NH10" s="115"/>
      <c r="NI10" s="115"/>
      <c r="NJ10" s="115"/>
      <c r="NK10" s="115"/>
      <c r="NL10" s="115"/>
      <c r="NM10" s="115"/>
      <c r="NN10" s="115"/>
      <c r="NO10" s="115"/>
      <c r="NP10" s="115"/>
      <c r="NQ10" s="115"/>
      <c r="NR10" s="115"/>
      <c r="NS10" s="115"/>
      <c r="NT10" s="115"/>
      <c r="NU10" s="115"/>
      <c r="NV10" s="115"/>
      <c r="NW10" s="115"/>
      <c r="NX10" s="115"/>
      <c r="NY10" s="115"/>
      <c r="NZ10" s="115"/>
      <c r="OA10" s="115"/>
      <c r="OB10" s="115"/>
      <c r="OC10" s="115"/>
      <c r="OD10" s="115"/>
      <c r="OE10" s="115"/>
      <c r="OF10" s="115"/>
      <c r="OG10" s="115"/>
      <c r="OH10" s="115"/>
      <c r="OI10" s="115"/>
      <c r="OJ10" s="115"/>
      <c r="OK10" s="115"/>
      <c r="OL10" s="115"/>
      <c r="OM10" s="115"/>
      <c r="ON10" s="115"/>
      <c r="OO10" s="115"/>
      <c r="OP10" s="115"/>
      <c r="OQ10" s="115"/>
      <c r="OR10" s="115"/>
      <c r="OS10" s="115"/>
      <c r="OT10" s="115"/>
      <c r="OU10" s="115"/>
      <c r="OV10" s="115"/>
      <c r="OW10" s="115"/>
      <c r="OX10" s="115"/>
      <c r="OY10" s="115"/>
      <c r="OZ10" s="115"/>
      <c r="PA10" s="115"/>
      <c r="PB10" s="115"/>
      <c r="PC10" s="115"/>
      <c r="PD10" s="115"/>
      <c r="PE10" s="115"/>
      <c r="PF10" s="115"/>
      <c r="PG10" s="115"/>
      <c r="PH10" s="115"/>
      <c r="PI10" s="115"/>
      <c r="PJ10" s="115"/>
      <c r="PK10" s="115"/>
      <c r="PL10" s="115"/>
      <c r="PM10" s="115"/>
      <c r="PN10" s="115"/>
      <c r="PO10" s="115"/>
      <c r="PP10" s="115"/>
      <c r="PQ10" s="115"/>
      <c r="PR10" s="115"/>
      <c r="PS10" s="115"/>
      <c r="PT10" s="115"/>
      <c r="PU10" s="115"/>
      <c r="PV10" s="115"/>
      <c r="PW10" s="115"/>
      <c r="PX10" s="115"/>
      <c r="PY10" s="115"/>
      <c r="PZ10" s="115"/>
      <c r="QA10" s="115"/>
      <c r="QB10" s="115"/>
      <c r="QC10" s="115"/>
      <c r="QD10" s="115"/>
      <c r="QE10" s="115"/>
      <c r="QF10" s="115"/>
      <c r="QG10" s="115"/>
      <c r="QH10" s="115"/>
      <c r="QI10" s="115"/>
      <c r="QJ10" s="115"/>
      <c r="QK10" s="115"/>
      <c r="QL10" s="115"/>
      <c r="QM10" s="115"/>
      <c r="QN10" s="115"/>
      <c r="QO10" s="115"/>
      <c r="QP10" s="115"/>
      <c r="QQ10" s="115"/>
      <c r="QR10" s="115"/>
      <c r="QS10" s="115"/>
      <c r="QT10" s="115"/>
      <c r="QU10" s="115"/>
      <c r="QV10" s="115"/>
      <c r="QW10" s="115"/>
      <c r="QX10" s="115"/>
      <c r="QY10" s="115"/>
      <c r="QZ10" s="115"/>
      <c r="RA10" s="115"/>
      <c r="RB10" s="115"/>
      <c r="RC10" s="115"/>
      <c r="RD10" s="115"/>
      <c r="RE10" s="115"/>
      <c r="RF10" s="115"/>
      <c r="RG10" s="115"/>
      <c r="RH10" s="115"/>
      <c r="RI10" s="115"/>
      <c r="RJ10" s="115"/>
      <c r="RK10" s="115"/>
      <c r="RL10" s="115"/>
      <c r="RM10" s="115"/>
      <c r="RN10" s="115"/>
      <c r="RO10" s="115"/>
      <c r="RP10" s="115"/>
      <c r="RQ10" s="115"/>
      <c r="RR10" s="115"/>
      <c r="RS10" s="115"/>
      <c r="RT10" s="115"/>
      <c r="RU10" s="115"/>
      <c r="RV10" s="115"/>
      <c r="RW10" s="115"/>
      <c r="RX10" s="115"/>
      <c r="RY10" s="115"/>
      <c r="RZ10" s="115"/>
      <c r="SA10" s="115"/>
      <c r="SB10" s="115"/>
      <c r="SC10" s="115"/>
      <c r="SD10" s="115"/>
      <c r="SE10" s="115"/>
      <c r="SF10" s="115"/>
      <c r="SG10" s="115"/>
      <c r="SH10" s="115"/>
      <c r="SI10" s="115"/>
      <c r="SJ10" s="115"/>
      <c r="SK10" s="115"/>
      <c r="SL10" s="115"/>
      <c r="SM10" s="115"/>
      <c r="SN10" s="115"/>
      <c r="SO10" s="115"/>
      <c r="SP10" s="115"/>
      <c r="SQ10" s="115"/>
      <c r="SR10" s="115"/>
      <c r="SS10" s="115"/>
      <c r="ST10" s="115"/>
      <c r="SU10" s="115"/>
      <c r="SV10" s="115"/>
      <c r="SW10" s="115"/>
      <c r="SX10" s="115"/>
      <c r="SY10" s="115"/>
      <c r="SZ10" s="115"/>
      <c r="TA10" s="115"/>
      <c r="TB10" s="115"/>
      <c r="TC10" s="115"/>
      <c r="TD10" s="115"/>
      <c r="TE10" s="115"/>
      <c r="TF10" s="115"/>
      <c r="TG10" s="115"/>
      <c r="TH10" s="115"/>
      <c r="TI10" s="115"/>
      <c r="TJ10" s="115"/>
      <c r="TK10" s="115"/>
      <c r="TL10" s="115"/>
      <c r="TM10" s="115"/>
      <c r="TN10" s="115"/>
      <c r="TO10" s="115"/>
      <c r="TP10" s="115"/>
      <c r="TQ10" s="115"/>
      <c r="TR10" s="115"/>
      <c r="TS10" s="115"/>
      <c r="TT10" s="115"/>
      <c r="TU10" s="115"/>
      <c r="TV10" s="115"/>
      <c r="TW10" s="115"/>
      <c r="TX10" s="115"/>
      <c r="TY10" s="115"/>
      <c r="TZ10" s="115"/>
      <c r="UA10" s="115"/>
      <c r="UB10" s="115"/>
      <c r="UC10" s="115"/>
      <c r="UD10" s="115"/>
      <c r="UE10" s="115"/>
      <c r="UF10" s="115"/>
      <c r="UG10" s="115"/>
      <c r="UH10" s="115"/>
      <c r="UI10" s="115"/>
      <c r="UJ10" s="115"/>
      <c r="UK10" s="115"/>
      <c r="UL10" s="115"/>
      <c r="UM10" s="115"/>
      <c r="UN10" s="115"/>
      <c r="UO10" s="115"/>
      <c r="UP10" s="115"/>
      <c r="UQ10" s="115"/>
      <c r="UR10" s="115"/>
      <c r="US10" s="115"/>
      <c r="UT10" s="115"/>
      <c r="UU10" s="115"/>
      <c r="UV10" s="115"/>
      <c r="UW10" s="115"/>
      <c r="UX10" s="115"/>
      <c r="UY10" s="115"/>
      <c r="UZ10" s="115"/>
      <c r="VA10" s="115"/>
      <c r="VB10" s="115"/>
      <c r="VC10" s="115"/>
      <c r="VD10" s="115"/>
      <c r="VE10" s="115"/>
      <c r="VF10" s="115"/>
      <c r="VG10" s="115"/>
      <c r="VH10" s="115"/>
      <c r="VI10" s="115"/>
      <c r="VJ10" s="115"/>
      <c r="VK10" s="115"/>
      <c r="VL10" s="115"/>
      <c r="VM10" s="115"/>
      <c r="VN10" s="115"/>
      <c r="VO10" s="115"/>
      <c r="VP10" s="115"/>
      <c r="VQ10" s="115"/>
      <c r="VR10" s="115"/>
      <c r="VS10" s="115"/>
      <c r="VT10" s="115"/>
      <c r="VU10" s="115"/>
      <c r="VV10" s="115"/>
      <c r="VW10" s="115"/>
      <c r="VX10" s="115"/>
      <c r="VY10" s="115"/>
      <c r="VZ10" s="115"/>
      <c r="WA10" s="115"/>
      <c r="WB10" s="115"/>
      <c r="WC10" s="115"/>
      <c r="WD10" s="115"/>
      <c r="WE10" s="115"/>
      <c r="WF10" s="115"/>
      <c r="WG10" s="115"/>
      <c r="WH10" s="115"/>
      <c r="WI10" s="115"/>
      <c r="WJ10" s="115"/>
      <c r="WK10" s="115"/>
      <c r="WL10" s="115"/>
      <c r="WM10" s="115"/>
      <c r="WN10" s="115"/>
      <c r="WO10" s="115"/>
      <c r="WP10" s="115"/>
      <c r="WQ10" s="115"/>
      <c r="WR10" s="115"/>
      <c r="WS10" s="115"/>
      <c r="WT10" s="115"/>
      <c r="WU10" s="115"/>
      <c r="WV10" s="115"/>
      <c r="WW10" s="115"/>
      <c r="WX10" s="115"/>
      <c r="WY10" s="115"/>
      <c r="WZ10" s="115"/>
      <c r="XA10" s="115"/>
      <c r="XB10" s="115"/>
      <c r="XC10" s="115"/>
      <c r="XD10" s="115"/>
      <c r="XE10" s="115"/>
      <c r="XF10" s="115"/>
      <c r="XG10" s="115"/>
      <c r="XH10" s="115"/>
      <c r="XI10" s="115"/>
      <c r="XJ10" s="115"/>
      <c r="XK10" s="115"/>
      <c r="XL10" s="115"/>
      <c r="XM10" s="115"/>
      <c r="XN10" s="115"/>
      <c r="XO10" s="115"/>
      <c r="XP10" s="115"/>
      <c r="XQ10" s="115"/>
      <c r="XR10" s="115"/>
      <c r="XS10" s="115"/>
      <c r="XT10" s="115"/>
      <c r="XU10" s="115"/>
      <c r="XV10" s="115"/>
      <c r="XW10" s="115"/>
      <c r="XX10" s="115"/>
      <c r="XY10" s="115"/>
      <c r="XZ10" s="115"/>
      <c r="YA10" s="115"/>
      <c r="YB10" s="115"/>
      <c r="YC10" s="115"/>
      <c r="YD10" s="115"/>
      <c r="YE10" s="115"/>
      <c r="YF10" s="115"/>
      <c r="YG10" s="115"/>
      <c r="YH10" s="115"/>
      <c r="YI10" s="115"/>
      <c r="YJ10" s="115"/>
      <c r="YK10" s="115"/>
      <c r="YL10" s="115"/>
      <c r="YM10" s="115"/>
      <c r="YN10" s="115"/>
      <c r="YO10" s="115"/>
      <c r="YP10" s="115"/>
      <c r="YQ10" s="115"/>
      <c r="YR10" s="115"/>
      <c r="YS10" s="115"/>
      <c r="YT10" s="115"/>
      <c r="YU10" s="115"/>
      <c r="YV10" s="115"/>
      <c r="YW10" s="115"/>
      <c r="YX10" s="115"/>
      <c r="YY10" s="115"/>
      <c r="YZ10" s="115"/>
      <c r="ZA10" s="115"/>
      <c r="ZB10" s="115"/>
      <c r="ZC10" s="115"/>
      <c r="ZD10" s="115"/>
      <c r="ZE10" s="115"/>
      <c r="ZF10" s="115"/>
      <c r="ZG10" s="115"/>
      <c r="ZH10" s="115"/>
      <c r="ZI10" s="115"/>
      <c r="ZJ10" s="115"/>
      <c r="ZK10" s="115"/>
      <c r="ZL10" s="115"/>
      <c r="ZM10" s="115"/>
      <c r="ZN10" s="115"/>
      <c r="ZO10" s="115"/>
      <c r="ZP10" s="115"/>
      <c r="ZQ10" s="115"/>
      <c r="ZR10" s="115"/>
      <c r="ZS10" s="115"/>
      <c r="ZT10" s="115"/>
      <c r="ZU10" s="115"/>
      <c r="ZV10" s="115"/>
      <c r="ZW10" s="115"/>
      <c r="ZX10" s="115"/>
      <c r="ZY10" s="115"/>
      <c r="ZZ10" s="115"/>
      <c r="AAA10" s="115"/>
      <c r="AAB10" s="115"/>
      <c r="AAC10" s="115"/>
      <c r="AAD10" s="115"/>
      <c r="AAE10" s="115"/>
      <c r="AAF10" s="115"/>
      <c r="AAG10" s="115"/>
      <c r="AAH10" s="115"/>
      <c r="AAI10" s="115"/>
      <c r="AAJ10" s="115"/>
      <c r="AAK10" s="115"/>
      <c r="AAL10" s="115"/>
      <c r="AAM10" s="115"/>
      <c r="AAN10" s="115"/>
      <c r="AAO10" s="115"/>
      <c r="AAP10" s="115"/>
      <c r="AAQ10" s="115"/>
      <c r="AAR10" s="115"/>
      <c r="AAS10" s="115"/>
      <c r="AAT10" s="115"/>
      <c r="AAU10" s="115"/>
      <c r="AAV10" s="115"/>
      <c r="AAW10" s="115"/>
      <c r="AAX10" s="115"/>
      <c r="AAY10" s="115"/>
      <c r="AAZ10" s="115"/>
      <c r="ABA10" s="115"/>
      <c r="ABB10" s="115"/>
      <c r="ABC10" s="115"/>
      <c r="ABD10" s="115"/>
      <c r="ABE10" s="115"/>
      <c r="ABF10" s="115"/>
      <c r="ABG10" s="115"/>
      <c r="ABH10" s="115"/>
      <c r="ABI10" s="115"/>
      <c r="ABJ10" s="115"/>
      <c r="ABK10" s="115"/>
      <c r="ABL10" s="115"/>
      <c r="ABM10" s="115"/>
      <c r="ABN10" s="115"/>
      <c r="ABO10" s="115"/>
      <c r="ABP10" s="115"/>
      <c r="ABQ10" s="115"/>
      <c r="ABR10" s="115"/>
      <c r="ABS10" s="115"/>
      <c r="ABT10" s="115"/>
      <c r="ABU10" s="115"/>
      <c r="ABV10" s="115"/>
      <c r="ABW10" s="115"/>
      <c r="ABX10" s="115"/>
      <c r="ABY10" s="115"/>
      <c r="ABZ10" s="115"/>
      <c r="ACA10" s="115"/>
      <c r="ACB10" s="115"/>
      <c r="ACC10" s="115"/>
      <c r="ACD10" s="115"/>
      <c r="ACE10" s="115"/>
      <c r="ACF10" s="115"/>
      <c r="ACG10" s="115"/>
      <c r="ACH10" s="115"/>
      <c r="ACI10" s="115"/>
      <c r="ACJ10" s="115"/>
      <c r="ACK10" s="115"/>
      <c r="ACL10" s="115"/>
      <c r="ACM10" s="115"/>
      <c r="ACN10" s="115"/>
      <c r="ACO10" s="115"/>
      <c r="ACP10" s="115"/>
      <c r="ACQ10" s="115"/>
      <c r="ACR10" s="115"/>
      <c r="ACS10" s="115"/>
      <c r="ACT10" s="115"/>
      <c r="ACU10" s="115"/>
      <c r="ACV10" s="115"/>
      <c r="ACW10" s="115"/>
      <c r="ACX10" s="115"/>
      <c r="ACY10" s="115"/>
      <c r="ACZ10" s="115"/>
      <c r="ADA10" s="115"/>
      <c r="ADB10" s="115"/>
      <c r="ADC10" s="115"/>
      <c r="ADD10" s="115"/>
      <c r="ADE10" s="115"/>
      <c r="ADF10" s="115"/>
      <c r="ADG10" s="115"/>
      <c r="ADH10" s="115"/>
      <c r="ADI10" s="115"/>
      <c r="ADJ10" s="115"/>
      <c r="ADK10" s="115"/>
      <c r="ADL10" s="115"/>
      <c r="ADM10" s="115"/>
      <c r="ADN10" s="115"/>
      <c r="ADO10" s="115"/>
      <c r="ADP10" s="115"/>
      <c r="ADQ10" s="115"/>
      <c r="ADR10" s="115"/>
      <c r="ADS10" s="115"/>
      <c r="ADT10" s="115"/>
      <c r="ADU10" s="115"/>
      <c r="ADV10" s="115"/>
      <c r="ADW10" s="115"/>
      <c r="ADX10" s="115"/>
      <c r="ADY10" s="115"/>
      <c r="ADZ10" s="115"/>
      <c r="AEA10" s="115"/>
      <c r="AEB10" s="115"/>
      <c r="AEC10" s="115"/>
      <c r="AED10" s="115"/>
      <c r="AEE10" s="115"/>
      <c r="AEF10" s="115"/>
      <c r="AEG10" s="115"/>
      <c r="AEH10" s="115"/>
      <c r="AEI10" s="115"/>
      <c r="AEJ10" s="115"/>
      <c r="AEK10" s="115"/>
      <c r="AEL10" s="115"/>
      <c r="AEM10" s="115"/>
      <c r="AEN10" s="115"/>
      <c r="AEO10" s="115"/>
      <c r="AEP10" s="115"/>
      <c r="AEQ10" s="115"/>
      <c r="AER10" s="115"/>
      <c r="AES10" s="115"/>
      <c r="AET10" s="115"/>
      <c r="AEU10" s="115"/>
      <c r="AEV10" s="115"/>
      <c r="AEW10" s="115"/>
      <c r="AEX10" s="115"/>
      <c r="AEY10" s="115"/>
      <c r="AEZ10" s="115"/>
      <c r="AFA10" s="115"/>
      <c r="AFB10" s="115"/>
      <c r="AFC10" s="115"/>
      <c r="AFD10" s="115"/>
      <c r="AFE10" s="115"/>
      <c r="AFF10" s="115"/>
      <c r="AFG10" s="115"/>
      <c r="AFH10" s="115"/>
      <c r="AFI10" s="115"/>
      <c r="AFJ10" s="115"/>
      <c r="AFK10" s="115"/>
      <c r="AFL10" s="115"/>
      <c r="AFM10" s="115"/>
      <c r="AFN10" s="115"/>
      <c r="AFO10" s="115"/>
      <c r="AFP10" s="115"/>
      <c r="AFQ10" s="115"/>
      <c r="AFR10" s="115"/>
      <c r="AFS10" s="115"/>
      <c r="AFT10" s="115"/>
      <c r="AFU10" s="115"/>
      <c r="AFV10" s="115"/>
      <c r="AFW10" s="115"/>
      <c r="AFX10" s="115"/>
      <c r="AFY10" s="115"/>
      <c r="AFZ10" s="115"/>
      <c r="AGA10" s="115"/>
      <c r="AGB10" s="115"/>
      <c r="AGC10" s="115"/>
      <c r="AGD10" s="115"/>
      <c r="AGE10" s="115"/>
      <c r="AGF10" s="115"/>
      <c r="AGG10" s="115"/>
      <c r="AGH10" s="115"/>
      <c r="AGI10" s="115"/>
      <c r="AGJ10" s="115"/>
      <c r="AGK10" s="115"/>
      <c r="AGL10" s="115"/>
      <c r="AGM10" s="115"/>
      <c r="AGN10" s="115"/>
      <c r="AGO10" s="115"/>
      <c r="AGP10" s="115"/>
      <c r="AGQ10" s="115"/>
      <c r="AGR10" s="115"/>
      <c r="AGS10" s="115"/>
      <c r="AGT10" s="115"/>
      <c r="AGU10" s="115"/>
      <c r="AGV10" s="115"/>
      <c r="AGW10" s="115"/>
      <c r="AGX10" s="115"/>
      <c r="AGY10" s="115"/>
      <c r="AGZ10" s="115"/>
      <c r="AHA10" s="115"/>
      <c r="AHB10" s="115"/>
      <c r="AHC10" s="115"/>
      <c r="AHD10" s="115"/>
      <c r="AHE10" s="115"/>
      <c r="AHF10" s="115"/>
      <c r="AHG10" s="115"/>
      <c r="AHH10" s="115"/>
      <c r="AHI10" s="115"/>
      <c r="AHJ10" s="115"/>
      <c r="AHK10" s="115"/>
      <c r="AHL10" s="115"/>
      <c r="AHM10" s="115"/>
      <c r="AHN10" s="115"/>
      <c r="AHO10" s="115"/>
      <c r="AHP10" s="115"/>
      <c r="AHQ10" s="115"/>
      <c r="AHR10" s="115"/>
      <c r="AHS10" s="115"/>
      <c r="AHT10" s="115"/>
      <c r="AHU10" s="115"/>
      <c r="AHV10" s="115"/>
      <c r="AHW10" s="115"/>
      <c r="AHX10" s="115"/>
      <c r="AHY10" s="115"/>
      <c r="AHZ10" s="115"/>
      <c r="AIA10" s="115"/>
      <c r="AIB10" s="115"/>
      <c r="AIC10" s="115"/>
      <c r="AID10" s="115"/>
      <c r="AIE10" s="115"/>
      <c r="AIF10" s="115"/>
      <c r="AIG10" s="115"/>
      <c r="AIH10" s="115"/>
      <c r="AII10" s="115"/>
      <c r="AIJ10" s="115"/>
      <c r="AIK10" s="115"/>
      <c r="AIL10" s="115"/>
      <c r="AIM10" s="115"/>
      <c r="AIN10" s="115"/>
      <c r="AIO10" s="115"/>
      <c r="AIP10" s="115"/>
      <c r="AIQ10" s="115"/>
      <c r="AIR10" s="115"/>
      <c r="AIS10" s="115"/>
      <c r="AIT10" s="115"/>
      <c r="AIU10" s="115"/>
      <c r="AIV10" s="115"/>
      <c r="AIW10" s="115"/>
      <c r="AIX10" s="115"/>
      <c r="AIY10" s="115"/>
      <c r="AIZ10" s="115"/>
      <c r="AJA10" s="115"/>
      <c r="AJB10" s="115"/>
      <c r="AJC10" s="115"/>
      <c r="AJD10" s="115"/>
      <c r="AJE10" s="115"/>
      <c r="AJF10" s="115"/>
      <c r="AJG10" s="115"/>
      <c r="AJH10" s="115"/>
      <c r="AJI10" s="115"/>
      <c r="AJJ10" s="115"/>
      <c r="AJK10" s="115"/>
      <c r="AJL10" s="115"/>
      <c r="AJM10" s="115"/>
      <c r="AJN10" s="115"/>
      <c r="AJO10" s="115"/>
      <c r="AJP10" s="115"/>
      <c r="AJQ10" s="115"/>
      <c r="AJR10" s="115"/>
      <c r="AJS10" s="115"/>
      <c r="AJT10" s="115"/>
      <c r="AJU10" s="115"/>
      <c r="AJV10" s="115"/>
      <c r="AJW10" s="115"/>
      <c r="AJX10" s="115"/>
      <c r="AJY10" s="115"/>
      <c r="AJZ10" s="115"/>
      <c r="AKA10" s="115"/>
      <c r="AKB10" s="115"/>
      <c r="AKC10" s="115"/>
      <c r="AKD10" s="115"/>
      <c r="AKE10" s="115"/>
      <c r="AKF10" s="115"/>
      <c r="AKG10" s="115"/>
      <c r="AKH10" s="115"/>
      <c r="AKI10" s="115"/>
      <c r="AKJ10" s="115"/>
      <c r="AKK10" s="115"/>
      <c r="AKL10" s="115"/>
      <c r="AKM10" s="115"/>
      <c r="AKN10" s="115"/>
      <c r="AKO10" s="115"/>
      <c r="AKP10" s="115"/>
      <c r="AKQ10" s="115"/>
      <c r="AKR10" s="115"/>
      <c r="AKS10" s="115"/>
      <c r="AKT10" s="115"/>
      <c r="AKU10" s="115"/>
      <c r="AKV10" s="115"/>
      <c r="AKW10" s="115"/>
      <c r="AKX10" s="115"/>
      <c r="AKY10" s="115"/>
      <c r="AKZ10" s="115"/>
      <c r="ALA10" s="115"/>
      <c r="ALB10" s="115"/>
      <c r="ALC10" s="115"/>
      <c r="ALD10" s="115"/>
      <c r="ALE10" s="115"/>
      <c r="ALF10" s="115"/>
      <c r="ALG10" s="115"/>
      <c r="ALH10" s="115"/>
      <c r="ALI10" s="115"/>
      <c r="ALJ10" s="115"/>
      <c r="ALK10" s="115"/>
      <c r="ALL10" s="115"/>
      <c r="ALM10" s="115"/>
      <c r="ALN10" s="115"/>
      <c r="ALO10" s="115"/>
      <c r="ALP10" s="115"/>
      <c r="ALQ10" s="115"/>
      <c r="ALR10" s="115"/>
      <c r="ALS10" s="115"/>
      <c r="ALT10" s="115"/>
      <c r="ALU10" s="115"/>
      <c r="ALV10" s="115"/>
      <c r="ALW10" s="115"/>
      <c r="ALX10" s="115"/>
      <c r="ALY10" s="115"/>
      <c r="ALZ10" s="115"/>
      <c r="AMA10" s="115"/>
      <c r="AMB10" s="115"/>
      <c r="AMC10" s="115"/>
      <c r="AMD10" s="115"/>
      <c r="AME10" s="115"/>
      <c r="AMF10" s="115"/>
      <c r="AMG10" s="115"/>
      <c r="AMH10" s="115"/>
      <c r="AMI10" s="115"/>
      <c r="AMJ10" s="115"/>
      <c r="AMK10" s="115"/>
      <c r="AML10" s="115"/>
      <c r="AMM10" s="115"/>
      <c r="AMN10" s="115"/>
      <c r="AMO10" s="115"/>
      <c r="AMP10" s="115"/>
      <c r="AMQ10" s="115"/>
      <c r="AMR10" s="115"/>
      <c r="AMS10" s="115"/>
      <c r="AMT10" s="115"/>
      <c r="AMU10" s="115"/>
      <c r="AMV10" s="115"/>
      <c r="AMW10" s="115"/>
      <c r="AMX10" s="115"/>
      <c r="AMY10" s="115"/>
      <c r="AMZ10" s="115"/>
      <c r="ANA10" s="115"/>
      <c r="ANB10" s="115"/>
      <c r="ANC10" s="115"/>
      <c r="AND10" s="115"/>
      <c r="ANE10" s="115"/>
      <c r="ANF10" s="115"/>
      <c r="ANG10" s="115"/>
      <c r="ANH10" s="115"/>
      <c r="ANI10" s="115"/>
      <c r="ANJ10" s="115"/>
      <c r="ANK10" s="115"/>
      <c r="ANL10" s="115"/>
      <c r="ANM10" s="115"/>
      <c r="ANN10" s="115"/>
      <c r="ANO10" s="115"/>
      <c r="ANP10" s="115"/>
      <c r="ANQ10" s="115"/>
      <c r="ANR10" s="115"/>
      <c r="ANS10" s="115"/>
      <c r="ANT10" s="115"/>
      <c r="ANU10" s="115"/>
      <c r="ANV10" s="115"/>
      <c r="ANW10" s="115"/>
      <c r="ANX10" s="115"/>
      <c r="ANY10" s="115"/>
      <c r="ANZ10" s="115"/>
      <c r="AOA10" s="115"/>
      <c r="AOB10" s="115"/>
      <c r="AOC10" s="115"/>
      <c r="AOD10" s="115"/>
      <c r="AOE10" s="115"/>
      <c r="AOF10" s="115"/>
      <c r="AOG10" s="115"/>
      <c r="AOH10" s="115"/>
      <c r="AOI10" s="115"/>
      <c r="AOJ10" s="115"/>
      <c r="AOK10" s="115"/>
      <c r="AOL10" s="115"/>
      <c r="AOM10" s="115"/>
      <c r="AON10" s="115"/>
      <c r="AOO10" s="115"/>
      <c r="AOP10" s="115"/>
      <c r="AOQ10" s="115"/>
      <c r="AOR10" s="115"/>
      <c r="AOS10" s="115"/>
      <c r="AOT10" s="115"/>
      <c r="AOU10" s="115"/>
      <c r="AOV10" s="115"/>
      <c r="AOW10" s="115"/>
      <c r="AOX10" s="115"/>
      <c r="AOY10" s="115"/>
      <c r="AOZ10" s="115"/>
      <c r="APA10" s="115"/>
      <c r="APB10" s="115"/>
      <c r="APC10" s="115"/>
      <c r="APD10" s="115"/>
      <c r="APE10" s="115"/>
      <c r="APF10" s="115"/>
      <c r="APG10" s="115"/>
      <c r="APH10" s="115"/>
      <c r="API10" s="115"/>
      <c r="APJ10" s="115"/>
      <c r="APK10" s="115"/>
      <c r="APL10" s="115"/>
      <c r="APM10" s="115"/>
      <c r="APN10" s="115"/>
      <c r="APO10" s="115"/>
      <c r="APP10" s="115"/>
      <c r="APQ10" s="115"/>
      <c r="APR10" s="115"/>
      <c r="APS10" s="115"/>
      <c r="APT10" s="115"/>
      <c r="APU10" s="115"/>
      <c r="APV10" s="115"/>
      <c r="APW10" s="115"/>
      <c r="APX10" s="115"/>
      <c r="APY10" s="115"/>
      <c r="APZ10" s="115"/>
      <c r="AQA10" s="115"/>
      <c r="AQB10" s="115"/>
      <c r="AQC10" s="115"/>
      <c r="AQD10" s="115"/>
      <c r="AQE10" s="115"/>
      <c r="AQF10" s="115"/>
      <c r="AQG10" s="115"/>
      <c r="AQH10" s="115"/>
      <c r="AQI10" s="115"/>
      <c r="AQJ10" s="115"/>
      <c r="AQK10" s="115"/>
      <c r="AQL10" s="115"/>
      <c r="AQM10" s="115"/>
      <c r="AQN10" s="115"/>
      <c r="AQO10" s="115"/>
      <c r="AQP10" s="115"/>
      <c r="AQQ10" s="115"/>
      <c r="AQR10" s="115"/>
      <c r="AQS10" s="115"/>
      <c r="AQT10" s="115"/>
      <c r="AQU10" s="115"/>
      <c r="AQV10" s="115"/>
      <c r="AQW10" s="115"/>
      <c r="AQX10" s="115"/>
      <c r="AQY10" s="115"/>
      <c r="AQZ10" s="115"/>
      <c r="ARA10" s="115"/>
      <c r="ARB10" s="115"/>
      <c r="ARC10" s="115"/>
      <c r="ARD10" s="115"/>
      <c r="ARE10" s="115"/>
      <c r="ARF10" s="115"/>
      <c r="ARG10" s="115"/>
      <c r="ARH10" s="115"/>
      <c r="ARI10" s="115"/>
      <c r="ARJ10" s="115"/>
      <c r="ARK10" s="115"/>
      <c r="ARL10" s="115"/>
      <c r="ARM10" s="115"/>
      <c r="ARN10" s="115"/>
      <c r="ARO10" s="115"/>
      <c r="ARP10" s="115"/>
      <c r="ARQ10" s="115"/>
      <c r="ARR10" s="115"/>
      <c r="ARS10" s="115"/>
      <c r="ART10" s="115"/>
      <c r="ARU10" s="115"/>
      <c r="ARV10" s="115"/>
      <c r="ARW10" s="115"/>
      <c r="ARX10" s="115"/>
      <c r="ARY10" s="115"/>
      <c r="ARZ10" s="115"/>
      <c r="ASA10" s="115"/>
      <c r="ASB10" s="115"/>
      <c r="ASC10" s="115"/>
      <c r="ASD10" s="115"/>
      <c r="ASE10" s="115"/>
      <c r="ASF10" s="115"/>
      <c r="ASG10" s="115"/>
      <c r="ASH10" s="115"/>
      <c r="ASI10" s="115"/>
      <c r="ASJ10" s="115"/>
      <c r="ASK10" s="115"/>
      <c r="ASL10" s="115"/>
      <c r="ASM10" s="115"/>
      <c r="ASN10" s="115"/>
      <c r="ASO10" s="115"/>
      <c r="ASP10" s="115"/>
      <c r="ASQ10" s="115"/>
      <c r="ASR10" s="115"/>
      <c r="ASS10" s="115"/>
      <c r="AST10" s="115"/>
      <c r="ASU10" s="115"/>
      <c r="ASV10" s="115"/>
      <c r="ASW10" s="115"/>
      <c r="ASX10" s="115"/>
      <c r="ASY10" s="115"/>
      <c r="ASZ10" s="115"/>
      <c r="ATA10" s="115"/>
      <c r="ATB10" s="115"/>
      <c r="ATC10" s="115"/>
      <c r="ATD10" s="115"/>
      <c r="ATE10" s="115"/>
      <c r="ATF10" s="115"/>
      <c r="ATG10" s="115"/>
      <c r="ATH10" s="115"/>
      <c r="ATI10" s="115"/>
      <c r="ATJ10" s="115"/>
      <c r="ATK10" s="115"/>
      <c r="ATL10" s="115"/>
      <c r="ATM10" s="115"/>
      <c r="ATN10" s="115"/>
      <c r="ATO10" s="115"/>
      <c r="ATP10" s="115"/>
      <c r="ATQ10" s="115"/>
      <c r="ATR10" s="115"/>
      <c r="ATS10" s="115"/>
      <c r="ATT10" s="115"/>
      <c r="ATU10" s="115"/>
      <c r="ATV10" s="115"/>
      <c r="ATW10" s="115"/>
      <c r="ATX10" s="115"/>
      <c r="ATY10" s="115"/>
      <c r="ATZ10" s="115"/>
      <c r="AUA10" s="115"/>
      <c r="AUB10" s="115"/>
      <c r="AUC10" s="115"/>
      <c r="AUD10" s="115"/>
      <c r="AUE10" s="115"/>
      <c r="AUF10" s="115"/>
      <c r="AUG10" s="115"/>
      <c r="AUH10" s="115"/>
      <c r="AUI10" s="115"/>
      <c r="AUJ10" s="115"/>
      <c r="AUK10" s="115"/>
      <c r="AUL10" s="115"/>
      <c r="AUM10" s="115"/>
      <c r="AUN10" s="115"/>
      <c r="AUO10" s="115"/>
      <c r="AUP10" s="115"/>
      <c r="AUQ10" s="115"/>
      <c r="AUR10" s="115"/>
      <c r="AUS10" s="115"/>
      <c r="AUT10" s="115"/>
      <c r="AUU10" s="115"/>
      <c r="AUV10" s="115"/>
      <c r="AUW10" s="115"/>
      <c r="AUX10" s="115"/>
      <c r="AUY10" s="115"/>
      <c r="AUZ10" s="115"/>
      <c r="AVA10" s="115"/>
      <c r="AVB10" s="115"/>
      <c r="AVC10" s="115"/>
      <c r="AVD10" s="115"/>
      <c r="AVE10" s="115"/>
      <c r="AVF10" s="115"/>
      <c r="AVG10" s="115"/>
      <c r="AVH10" s="115"/>
      <c r="AVI10" s="115"/>
      <c r="AVJ10" s="115"/>
      <c r="AVK10" s="115"/>
      <c r="AVL10" s="115"/>
      <c r="AVM10" s="115"/>
      <c r="AVN10" s="115"/>
      <c r="AVO10" s="115"/>
      <c r="AVP10" s="115"/>
      <c r="AVQ10" s="115"/>
      <c r="AVR10" s="115"/>
      <c r="AVS10" s="115"/>
      <c r="AVT10" s="115"/>
      <c r="AVU10" s="115"/>
    </row>
    <row r="11" spans="1:1269" s="332" customFormat="1" ht="13.5" customHeight="1" x14ac:dyDescent="0.2">
      <c r="A11" s="115"/>
      <c r="B11" s="23" t="s">
        <v>227</v>
      </c>
      <c r="C11" s="135" t="s">
        <v>257</v>
      </c>
      <c r="D11" s="136">
        <f>IF(ISNA(VLOOKUP($B11,Batting!$B$6:$D$40,3,FALSE)),0,(VLOOKUP($B11,Batting!$B$6:$D$40,3,FALSE)))</f>
        <v>16</v>
      </c>
      <c r="E11" s="69">
        <f t="shared" si="0"/>
        <v>12</v>
      </c>
      <c r="F11" s="138">
        <f t="shared" si="1"/>
        <v>59</v>
      </c>
      <c r="G11" s="137">
        <f t="shared" si="1"/>
        <v>2</v>
      </c>
      <c r="H11" s="137">
        <f t="shared" si="1"/>
        <v>423</v>
      </c>
      <c r="I11" s="137">
        <f t="shared" si="1"/>
        <v>11</v>
      </c>
      <c r="J11" s="138">
        <f t="shared" si="2"/>
        <v>5.3636363636363633</v>
      </c>
      <c r="K11" s="138">
        <f t="shared" si="3"/>
        <v>7.1694915254237293</v>
      </c>
      <c r="L11" s="139">
        <f t="shared" si="4"/>
        <v>38.454545454545453</v>
      </c>
      <c r="M11" s="140"/>
      <c r="N11" s="84">
        <v>8</v>
      </c>
      <c r="O11" s="69">
        <v>0</v>
      </c>
      <c r="P11" s="69">
        <v>41</v>
      </c>
      <c r="Q11" s="69">
        <v>3</v>
      </c>
      <c r="R11" s="91"/>
      <c r="S11" s="141">
        <f t="shared" si="5"/>
        <v>135.4</v>
      </c>
      <c r="T11" s="140"/>
      <c r="U11" s="73">
        <f t="shared" si="9"/>
        <v>7.359375</v>
      </c>
      <c r="V11" s="73">
        <f t="shared" si="6"/>
        <v>42.81818181818182</v>
      </c>
      <c r="W11" s="74">
        <f t="shared" si="7"/>
        <v>1</v>
      </c>
      <c r="X11" s="102"/>
      <c r="Y11" s="84">
        <v>6</v>
      </c>
      <c r="Z11" s="69">
        <v>0</v>
      </c>
      <c r="AA11" s="69">
        <v>30</v>
      </c>
      <c r="AB11" s="69">
        <v>3</v>
      </c>
      <c r="AC11" s="142"/>
      <c r="AD11" s="84">
        <v>3</v>
      </c>
      <c r="AE11" s="69">
        <v>0</v>
      </c>
      <c r="AF11" s="69">
        <v>19</v>
      </c>
      <c r="AG11" s="69">
        <v>1</v>
      </c>
      <c r="AH11" s="143"/>
      <c r="AI11" s="84">
        <v>7</v>
      </c>
      <c r="AJ11" s="69">
        <v>1</v>
      </c>
      <c r="AK11" s="69">
        <v>36</v>
      </c>
      <c r="AL11" s="69">
        <v>0</v>
      </c>
      <c r="AM11" s="82"/>
      <c r="AN11" s="84">
        <v>8</v>
      </c>
      <c r="AO11" s="69">
        <v>0</v>
      </c>
      <c r="AP11" s="69">
        <v>41</v>
      </c>
      <c r="AQ11" s="69">
        <v>3</v>
      </c>
      <c r="AR11" s="82"/>
      <c r="AS11" s="84">
        <v>4</v>
      </c>
      <c r="AT11" s="69">
        <v>0</v>
      </c>
      <c r="AU11" s="69">
        <v>33</v>
      </c>
      <c r="AV11" s="69">
        <v>0</v>
      </c>
      <c r="AW11" s="82"/>
      <c r="AX11" s="73"/>
      <c r="AY11" s="69"/>
      <c r="AZ11" s="69"/>
      <c r="BA11" s="69"/>
      <c r="BB11" s="82"/>
      <c r="BC11" s="84">
        <v>2</v>
      </c>
      <c r="BD11" s="69">
        <v>0</v>
      </c>
      <c r="BE11" s="69">
        <v>14</v>
      </c>
      <c r="BF11" s="69">
        <v>1</v>
      </c>
      <c r="BG11" s="82"/>
      <c r="BH11" s="84"/>
      <c r="BI11" s="69"/>
      <c r="BJ11" s="69"/>
      <c r="BK11" s="69"/>
      <c r="BL11" s="132"/>
      <c r="BM11" s="84">
        <v>6</v>
      </c>
      <c r="BN11" s="69">
        <v>0</v>
      </c>
      <c r="BO11" s="69">
        <v>42</v>
      </c>
      <c r="BP11" s="69">
        <v>1</v>
      </c>
      <c r="BQ11" s="132"/>
      <c r="BR11" s="84">
        <v>5</v>
      </c>
      <c r="BS11" s="69">
        <v>0</v>
      </c>
      <c r="BT11" s="69">
        <v>34</v>
      </c>
      <c r="BU11" s="69">
        <v>0</v>
      </c>
      <c r="BV11" s="132"/>
      <c r="BW11" s="84"/>
      <c r="BX11" s="69"/>
      <c r="BY11" s="69"/>
      <c r="BZ11" s="69"/>
      <c r="CA11" s="132"/>
      <c r="CB11" s="84"/>
      <c r="CC11" s="69"/>
      <c r="CD11" s="69"/>
      <c r="CE11" s="69"/>
      <c r="CF11" s="132"/>
      <c r="CG11" s="84">
        <v>7</v>
      </c>
      <c r="CH11" s="69">
        <v>0</v>
      </c>
      <c r="CI11" s="69">
        <v>61</v>
      </c>
      <c r="CJ11" s="69">
        <v>1</v>
      </c>
      <c r="CK11" s="132"/>
      <c r="CL11" s="84">
        <v>5</v>
      </c>
      <c r="CM11" s="69">
        <v>0</v>
      </c>
      <c r="CN11" s="69">
        <v>43</v>
      </c>
      <c r="CO11" s="69">
        <v>0</v>
      </c>
      <c r="CP11" s="132"/>
      <c r="CQ11" s="84"/>
      <c r="CR11" s="69"/>
      <c r="CS11" s="69"/>
      <c r="CT11" s="137"/>
      <c r="CU11" s="282"/>
      <c r="CV11" s="84"/>
      <c r="CW11" s="69"/>
      <c r="CX11" s="69"/>
      <c r="CY11" s="69"/>
      <c r="CZ11" s="132"/>
      <c r="DA11" s="84">
        <v>3</v>
      </c>
      <c r="DB11" s="69">
        <v>0</v>
      </c>
      <c r="DC11" s="69">
        <v>61</v>
      </c>
      <c r="DD11" s="69">
        <v>0</v>
      </c>
      <c r="DE11" s="142"/>
      <c r="DF11" s="84">
        <v>3</v>
      </c>
      <c r="DG11" s="69">
        <v>1</v>
      </c>
      <c r="DH11" s="69">
        <v>9</v>
      </c>
      <c r="DI11" s="69">
        <v>1</v>
      </c>
      <c r="DJ11" s="142"/>
      <c r="DK11" s="84"/>
      <c r="DL11" s="69"/>
      <c r="DM11" s="69"/>
      <c r="DN11" s="69"/>
      <c r="DO11" s="142"/>
      <c r="DP11" s="84"/>
      <c r="DQ11" s="69"/>
      <c r="DR11" s="69"/>
      <c r="DS11" s="69"/>
      <c r="DT11" s="142"/>
      <c r="DU11" s="125"/>
      <c r="DV11" s="125"/>
      <c r="DW11" s="125"/>
      <c r="DX11" s="125"/>
      <c r="DY11" s="125"/>
      <c r="DZ11" s="125"/>
      <c r="EA11" s="125"/>
      <c r="EB11" s="125"/>
      <c r="EC11" s="125"/>
      <c r="ED11" s="125"/>
      <c r="EE11" s="125"/>
      <c r="EF11" s="125"/>
      <c r="EG11" s="125"/>
      <c r="EH11" s="125"/>
      <c r="EI11" s="133"/>
      <c r="EJ11" s="125"/>
      <c r="EK11" s="125"/>
      <c r="EL11" s="125"/>
      <c r="EM11" s="125"/>
      <c r="EN11" s="133"/>
      <c r="EO11" s="125"/>
      <c r="EP11" s="125"/>
      <c r="EQ11" s="125"/>
      <c r="ER11" s="125"/>
      <c r="ES11" s="133"/>
      <c r="ET11" s="125"/>
      <c r="EU11" s="125"/>
      <c r="EV11" s="125"/>
      <c r="EW11" s="125"/>
      <c r="EX11" s="115"/>
      <c r="EY11" s="115"/>
      <c r="EZ11" s="115"/>
      <c r="FA11" s="115"/>
      <c r="FB11" s="136">
        <v>3</v>
      </c>
      <c r="FC11" s="73">
        <v>5</v>
      </c>
      <c r="FD11" s="136">
        <v>0</v>
      </c>
      <c r="FE11" s="136">
        <v>48</v>
      </c>
      <c r="FF11" s="136">
        <v>0</v>
      </c>
      <c r="FG11" s="138" t="str">
        <f t="shared" si="10"/>
        <v>-</v>
      </c>
      <c r="FH11" s="138">
        <f t="shared" si="11"/>
        <v>9.6</v>
      </c>
      <c r="FI11" s="139" t="str">
        <f t="shared" si="12"/>
        <v>-</v>
      </c>
      <c r="FJ11" s="40"/>
      <c r="FK11" s="88"/>
      <c r="FL11" s="264"/>
      <c r="FM11" s="264"/>
      <c r="FN11" s="264"/>
      <c r="FO11" s="264"/>
      <c r="FP11" s="264"/>
      <c r="FQ11" s="264"/>
      <c r="FR11" s="264"/>
      <c r="FS11" s="264"/>
      <c r="FT11" s="26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115"/>
      <c r="GF11" s="115"/>
      <c r="GG11" s="115"/>
      <c r="GH11" s="115"/>
      <c r="GI11" s="115"/>
      <c r="GJ11" s="115"/>
      <c r="GK11" s="115"/>
      <c r="GL11" s="115"/>
      <c r="GM11" s="115"/>
      <c r="GN11" s="115"/>
      <c r="GO11" s="115"/>
      <c r="GP11" s="115"/>
      <c r="GQ11" s="115"/>
      <c r="GR11" s="115"/>
      <c r="GS11" s="115"/>
      <c r="GT11" s="115"/>
      <c r="GU11" s="115"/>
      <c r="GV11" s="115"/>
      <c r="GW11" s="115"/>
      <c r="GX11" s="115"/>
      <c r="GY11" s="115"/>
      <c r="GZ11" s="115"/>
      <c r="HA11" s="115"/>
      <c r="HB11" s="115"/>
      <c r="HC11" s="115"/>
      <c r="HD11" s="115"/>
      <c r="HE11" s="115"/>
      <c r="HF11" s="115"/>
      <c r="HG11" s="115"/>
      <c r="HH11" s="115"/>
      <c r="HI11" s="115"/>
      <c r="HJ11" s="115"/>
      <c r="HK11" s="115"/>
      <c r="HL11" s="115"/>
      <c r="HM11" s="115"/>
      <c r="HN11" s="115"/>
      <c r="HO11" s="115"/>
      <c r="HP11" s="115"/>
      <c r="HQ11" s="115"/>
      <c r="HR11" s="115"/>
      <c r="HS11" s="115"/>
      <c r="HT11" s="115"/>
      <c r="HU11" s="115"/>
      <c r="HV11" s="115"/>
      <c r="HW11" s="115"/>
      <c r="HX11" s="115"/>
      <c r="HY11" s="115"/>
      <c r="HZ11" s="115"/>
      <c r="IA11" s="115"/>
      <c r="IB11" s="115"/>
      <c r="IC11" s="115"/>
      <c r="ID11" s="115"/>
      <c r="IE11" s="115"/>
      <c r="IF11" s="115"/>
      <c r="IG11" s="115"/>
      <c r="IH11" s="115"/>
      <c r="II11" s="115"/>
      <c r="IJ11" s="115"/>
      <c r="IK11" s="115"/>
      <c r="IL11" s="115"/>
      <c r="IM11" s="115"/>
      <c r="IN11" s="115"/>
      <c r="IO11" s="115"/>
      <c r="IP11" s="115"/>
      <c r="IQ11" s="115"/>
      <c r="IR11" s="115"/>
      <c r="IS11" s="115"/>
      <c r="IT11" s="115"/>
      <c r="IU11" s="115"/>
      <c r="IV11" s="115"/>
      <c r="IW11" s="115"/>
      <c r="IX11" s="115"/>
      <c r="IY11" s="115"/>
      <c r="IZ11" s="115"/>
      <c r="JA11" s="115"/>
      <c r="JB11" s="115"/>
      <c r="JC11" s="115"/>
      <c r="JD11" s="115"/>
      <c r="JE11" s="115"/>
      <c r="JF11" s="115"/>
      <c r="JG11" s="115"/>
      <c r="JH11" s="115"/>
      <c r="JI11" s="115"/>
      <c r="JJ11" s="115"/>
      <c r="JK11" s="115"/>
      <c r="JL11" s="115"/>
      <c r="JM11" s="115"/>
      <c r="JN11" s="115"/>
      <c r="JO11" s="115"/>
      <c r="JP11" s="115"/>
      <c r="JQ11" s="115"/>
      <c r="JR11" s="115"/>
      <c r="JS11" s="115"/>
      <c r="JT11" s="115"/>
      <c r="JU11" s="115"/>
      <c r="JV11" s="115"/>
      <c r="JW11" s="115"/>
      <c r="JX11" s="115"/>
      <c r="JY11" s="115"/>
      <c r="JZ11" s="115"/>
      <c r="KA11" s="115"/>
      <c r="KB11" s="115"/>
      <c r="KC11" s="115"/>
      <c r="KD11" s="115"/>
      <c r="KE11" s="115"/>
      <c r="KF11" s="115"/>
      <c r="KG11" s="115"/>
      <c r="KH11" s="115"/>
      <c r="KI11" s="115"/>
      <c r="KJ11" s="115"/>
      <c r="KK11" s="115"/>
      <c r="KL11" s="115"/>
      <c r="KM11" s="115"/>
      <c r="KN11" s="115"/>
      <c r="KO11" s="115"/>
      <c r="KP11" s="115"/>
      <c r="KQ11" s="115"/>
      <c r="KR11" s="115"/>
      <c r="KS11" s="115"/>
      <c r="KT11" s="115"/>
      <c r="KU11" s="115"/>
      <c r="KV11" s="115"/>
      <c r="KW11" s="115"/>
      <c r="KX11" s="115"/>
      <c r="KY11" s="115"/>
      <c r="KZ11" s="115"/>
      <c r="LA11" s="115"/>
      <c r="LB11" s="115"/>
      <c r="LC11" s="115"/>
      <c r="LD11" s="115"/>
      <c r="LE11" s="115"/>
      <c r="LF11" s="115"/>
      <c r="LG11" s="115"/>
      <c r="LH11" s="115"/>
      <c r="LI11" s="115"/>
      <c r="LJ11" s="115"/>
      <c r="LK11" s="115"/>
      <c r="LL11" s="115"/>
      <c r="LM11" s="115"/>
      <c r="LN11" s="115"/>
      <c r="LO11" s="115"/>
      <c r="LP11" s="115"/>
      <c r="LQ11" s="115"/>
      <c r="LR11" s="115"/>
      <c r="LS11" s="115"/>
      <c r="LT11" s="115"/>
      <c r="LU11" s="115"/>
      <c r="LV11" s="115"/>
      <c r="LW11" s="115"/>
      <c r="LX11" s="115"/>
      <c r="LY11" s="115"/>
      <c r="LZ11" s="115"/>
      <c r="MA11" s="115"/>
      <c r="MB11" s="115"/>
      <c r="MC11" s="115"/>
      <c r="MD11" s="115"/>
      <c r="ME11" s="115"/>
      <c r="MF11" s="115"/>
      <c r="MG11" s="115"/>
      <c r="MH11" s="115"/>
      <c r="MI11" s="115"/>
      <c r="MJ11" s="115"/>
      <c r="MK11" s="115"/>
      <c r="ML11" s="115"/>
      <c r="MM11" s="115"/>
      <c r="MN11" s="115"/>
      <c r="MO11" s="115"/>
      <c r="MP11" s="115"/>
      <c r="MQ11" s="115"/>
      <c r="MR11" s="115"/>
      <c r="MS11" s="115"/>
      <c r="MT11" s="115"/>
      <c r="MU11" s="115"/>
      <c r="MV11" s="115"/>
      <c r="MW11" s="115"/>
      <c r="MX11" s="115"/>
      <c r="MY11" s="115"/>
      <c r="MZ11" s="115"/>
      <c r="NA11" s="115"/>
      <c r="NB11" s="115"/>
      <c r="NC11" s="115"/>
      <c r="ND11" s="115"/>
      <c r="NE11" s="115"/>
      <c r="NF11" s="115"/>
      <c r="NG11" s="115"/>
      <c r="NH11" s="115"/>
      <c r="NI11" s="115"/>
      <c r="NJ11" s="115"/>
      <c r="NK11" s="115"/>
      <c r="NL11" s="115"/>
      <c r="NM11" s="115"/>
      <c r="NN11" s="115"/>
      <c r="NO11" s="115"/>
      <c r="NP11" s="115"/>
      <c r="NQ11" s="115"/>
      <c r="NR11" s="115"/>
      <c r="NS11" s="115"/>
      <c r="NT11" s="115"/>
      <c r="NU11" s="115"/>
      <c r="NV11" s="115"/>
      <c r="NW11" s="115"/>
      <c r="NX11" s="115"/>
      <c r="NY11" s="115"/>
      <c r="NZ11" s="115"/>
      <c r="OA11" s="115"/>
      <c r="OB11" s="115"/>
      <c r="OC11" s="115"/>
      <c r="OD11" s="115"/>
      <c r="OE11" s="115"/>
      <c r="OF11" s="115"/>
      <c r="OG11" s="115"/>
      <c r="OH11" s="115"/>
      <c r="OI11" s="115"/>
      <c r="OJ11" s="115"/>
      <c r="OK11" s="115"/>
      <c r="OL11" s="115"/>
      <c r="OM11" s="115"/>
      <c r="ON11" s="115"/>
      <c r="OO11" s="115"/>
      <c r="OP11" s="115"/>
      <c r="OQ11" s="115"/>
      <c r="OR11" s="115"/>
      <c r="OS11" s="115"/>
      <c r="OT11" s="115"/>
      <c r="OU11" s="115"/>
      <c r="OV11" s="115"/>
      <c r="OW11" s="115"/>
      <c r="OX11" s="115"/>
      <c r="OY11" s="115"/>
      <c r="OZ11" s="115"/>
      <c r="PA11" s="115"/>
      <c r="PB11" s="115"/>
      <c r="PC11" s="115"/>
      <c r="PD11" s="115"/>
      <c r="PE11" s="115"/>
      <c r="PF11" s="115"/>
      <c r="PG11" s="115"/>
      <c r="PH11" s="115"/>
      <c r="PI11" s="115"/>
      <c r="PJ11" s="115"/>
      <c r="PK11" s="115"/>
      <c r="PL11" s="115"/>
      <c r="PM11" s="115"/>
      <c r="PN11" s="115"/>
      <c r="PO11" s="115"/>
      <c r="PP11" s="115"/>
      <c r="PQ11" s="115"/>
      <c r="PR11" s="115"/>
      <c r="PS11" s="115"/>
      <c r="PT11" s="115"/>
      <c r="PU11" s="115"/>
      <c r="PV11" s="115"/>
      <c r="PW11" s="115"/>
      <c r="PX11" s="115"/>
      <c r="PY11" s="115"/>
      <c r="PZ11" s="115"/>
      <c r="QA11" s="115"/>
      <c r="QB11" s="115"/>
      <c r="QC11" s="115"/>
      <c r="QD11" s="115"/>
      <c r="QE11" s="115"/>
      <c r="QF11" s="115"/>
      <c r="QG11" s="115"/>
      <c r="QH11" s="115"/>
      <c r="QI11" s="115"/>
      <c r="QJ11" s="115"/>
      <c r="QK11" s="115"/>
      <c r="QL11" s="115"/>
      <c r="QM11" s="115"/>
      <c r="QN11" s="115"/>
      <c r="QO11" s="115"/>
      <c r="QP11" s="115"/>
      <c r="QQ11" s="115"/>
      <c r="QR11" s="115"/>
      <c r="QS11" s="115"/>
      <c r="QT11" s="115"/>
      <c r="QU11" s="115"/>
      <c r="QV11" s="115"/>
      <c r="QW11" s="115"/>
      <c r="QX11" s="115"/>
      <c r="QY11" s="115"/>
      <c r="QZ11" s="115"/>
      <c r="RA11" s="115"/>
      <c r="RB11" s="115"/>
      <c r="RC11" s="115"/>
      <c r="RD11" s="115"/>
      <c r="RE11" s="115"/>
      <c r="RF11" s="115"/>
      <c r="RG11" s="115"/>
      <c r="RH11" s="115"/>
      <c r="RI11" s="115"/>
      <c r="RJ11" s="115"/>
      <c r="RK11" s="115"/>
      <c r="RL11" s="115"/>
      <c r="RM11" s="115"/>
      <c r="RN11" s="115"/>
      <c r="RO11" s="115"/>
      <c r="RP11" s="115"/>
      <c r="RQ11" s="115"/>
      <c r="RR11" s="115"/>
      <c r="RS11" s="115"/>
      <c r="RT11" s="115"/>
      <c r="RU11" s="115"/>
      <c r="RV11" s="115"/>
      <c r="RW11" s="115"/>
      <c r="RX11" s="115"/>
      <c r="RY11" s="115"/>
      <c r="RZ11" s="115"/>
      <c r="SA11" s="115"/>
      <c r="SB11" s="115"/>
      <c r="SC11" s="115"/>
      <c r="SD11" s="115"/>
      <c r="SE11" s="115"/>
      <c r="SF11" s="115"/>
      <c r="SG11" s="115"/>
      <c r="SH11" s="115"/>
      <c r="SI11" s="115"/>
      <c r="SJ11" s="115"/>
      <c r="SK11" s="115"/>
      <c r="SL11" s="115"/>
      <c r="SM11" s="115"/>
      <c r="SN11" s="115"/>
      <c r="SO11" s="115"/>
      <c r="SP11" s="115"/>
      <c r="SQ11" s="115"/>
      <c r="SR11" s="115"/>
      <c r="SS11" s="115"/>
      <c r="ST11" s="115"/>
      <c r="SU11" s="115"/>
      <c r="SV11" s="115"/>
      <c r="SW11" s="115"/>
      <c r="SX11" s="115"/>
      <c r="SY11" s="115"/>
      <c r="SZ11" s="115"/>
      <c r="TA11" s="115"/>
      <c r="TB11" s="115"/>
      <c r="TC11" s="115"/>
      <c r="TD11" s="115"/>
      <c r="TE11" s="115"/>
      <c r="TF11" s="115"/>
      <c r="TG11" s="115"/>
      <c r="TH11" s="115"/>
      <c r="TI11" s="115"/>
      <c r="TJ11" s="115"/>
      <c r="TK11" s="115"/>
      <c r="TL11" s="115"/>
      <c r="TM11" s="115"/>
      <c r="TN11" s="115"/>
      <c r="TO11" s="115"/>
      <c r="TP11" s="115"/>
      <c r="TQ11" s="115"/>
      <c r="TR11" s="115"/>
      <c r="TS11" s="115"/>
      <c r="TT11" s="115"/>
      <c r="TU11" s="115"/>
      <c r="TV11" s="115"/>
      <c r="TW11" s="115"/>
      <c r="TX11" s="115"/>
      <c r="TY11" s="115"/>
      <c r="TZ11" s="115"/>
      <c r="UA11" s="115"/>
      <c r="UB11" s="115"/>
      <c r="UC11" s="115"/>
      <c r="UD11" s="115"/>
      <c r="UE11" s="115"/>
      <c r="UF11" s="115"/>
      <c r="UG11" s="115"/>
      <c r="UH11" s="115"/>
      <c r="UI11" s="115"/>
      <c r="UJ11" s="115"/>
      <c r="UK11" s="115"/>
      <c r="UL11" s="115"/>
      <c r="UM11" s="115"/>
      <c r="UN11" s="115"/>
      <c r="UO11" s="115"/>
      <c r="UP11" s="115"/>
      <c r="UQ11" s="115"/>
      <c r="UR11" s="115"/>
      <c r="US11" s="115"/>
      <c r="UT11" s="115"/>
      <c r="UU11" s="115"/>
      <c r="UV11" s="115"/>
      <c r="UW11" s="115"/>
      <c r="UX11" s="115"/>
      <c r="UY11" s="115"/>
      <c r="UZ11" s="115"/>
      <c r="VA11" s="115"/>
      <c r="VB11" s="115"/>
      <c r="VC11" s="115"/>
      <c r="VD11" s="115"/>
      <c r="VE11" s="115"/>
      <c r="VF11" s="115"/>
      <c r="VG11" s="115"/>
      <c r="VH11" s="115"/>
      <c r="VI11" s="115"/>
      <c r="VJ11" s="115"/>
      <c r="VK11" s="115"/>
      <c r="VL11" s="115"/>
      <c r="VM11" s="115"/>
      <c r="VN11" s="115"/>
      <c r="VO11" s="115"/>
      <c r="VP11" s="115"/>
      <c r="VQ11" s="115"/>
      <c r="VR11" s="115"/>
      <c r="VS11" s="115"/>
      <c r="VT11" s="115"/>
      <c r="VU11" s="115"/>
      <c r="VV11" s="115"/>
      <c r="VW11" s="115"/>
      <c r="VX11" s="115"/>
      <c r="VY11" s="115"/>
      <c r="VZ11" s="115"/>
      <c r="WA11" s="115"/>
      <c r="WB11" s="115"/>
      <c r="WC11" s="115"/>
      <c r="WD11" s="115"/>
      <c r="WE11" s="115"/>
      <c r="WF11" s="115"/>
      <c r="WG11" s="115"/>
      <c r="WH11" s="115"/>
      <c r="WI11" s="115"/>
      <c r="WJ11" s="115"/>
      <c r="WK11" s="115"/>
      <c r="WL11" s="115"/>
      <c r="WM11" s="115"/>
      <c r="WN11" s="115"/>
      <c r="WO11" s="115"/>
      <c r="WP11" s="115"/>
      <c r="WQ11" s="115"/>
      <c r="WR11" s="115"/>
      <c r="WS11" s="115"/>
      <c r="WT11" s="115"/>
      <c r="WU11" s="115"/>
      <c r="WV11" s="115"/>
      <c r="WW11" s="115"/>
      <c r="WX11" s="115"/>
      <c r="WY11" s="115"/>
      <c r="WZ11" s="115"/>
      <c r="XA11" s="115"/>
      <c r="XB11" s="115"/>
      <c r="XC11" s="115"/>
      <c r="XD11" s="115"/>
      <c r="XE11" s="115"/>
      <c r="XF11" s="115"/>
      <c r="XG11" s="115"/>
      <c r="XH11" s="115"/>
      <c r="XI11" s="115"/>
      <c r="XJ11" s="115"/>
      <c r="XK11" s="115"/>
      <c r="XL11" s="115"/>
      <c r="XM11" s="115"/>
      <c r="XN11" s="115"/>
      <c r="XO11" s="115"/>
      <c r="XP11" s="115"/>
      <c r="XQ11" s="115"/>
      <c r="XR11" s="115"/>
      <c r="XS11" s="115"/>
      <c r="XT11" s="115"/>
      <c r="XU11" s="115"/>
      <c r="XV11" s="115"/>
      <c r="XW11" s="115"/>
      <c r="XX11" s="115"/>
      <c r="XY11" s="115"/>
      <c r="XZ11" s="115"/>
      <c r="YA11" s="115"/>
      <c r="YB11" s="115"/>
      <c r="YC11" s="115"/>
      <c r="YD11" s="115"/>
      <c r="YE11" s="115"/>
      <c r="YF11" s="115"/>
      <c r="YG11" s="115"/>
      <c r="YH11" s="115"/>
      <c r="YI11" s="115"/>
      <c r="YJ11" s="115"/>
      <c r="YK11" s="115"/>
      <c r="YL11" s="115"/>
      <c r="YM11" s="115"/>
      <c r="YN11" s="115"/>
      <c r="YO11" s="115"/>
      <c r="YP11" s="115"/>
      <c r="YQ11" s="115"/>
      <c r="YR11" s="115"/>
      <c r="YS11" s="115"/>
      <c r="YT11" s="115"/>
      <c r="YU11" s="115"/>
      <c r="YV11" s="115"/>
      <c r="YW11" s="115"/>
      <c r="YX11" s="115"/>
      <c r="YY11" s="115"/>
      <c r="YZ11" s="115"/>
      <c r="ZA11" s="115"/>
      <c r="ZB11" s="115"/>
      <c r="ZC11" s="115"/>
      <c r="ZD11" s="115"/>
      <c r="ZE11" s="115"/>
      <c r="ZF11" s="115"/>
      <c r="ZG11" s="115"/>
      <c r="ZH11" s="115"/>
      <c r="ZI11" s="115"/>
      <c r="ZJ11" s="115"/>
      <c r="ZK11" s="115"/>
      <c r="ZL11" s="115"/>
      <c r="ZM11" s="115"/>
      <c r="ZN11" s="115"/>
      <c r="ZO11" s="115"/>
      <c r="ZP11" s="115"/>
      <c r="ZQ11" s="115"/>
      <c r="ZR11" s="115"/>
      <c r="ZS11" s="115"/>
      <c r="ZT11" s="115"/>
      <c r="ZU11" s="115"/>
      <c r="ZV11" s="115"/>
      <c r="ZW11" s="115"/>
      <c r="ZX11" s="115"/>
      <c r="ZY11" s="115"/>
      <c r="ZZ11" s="115"/>
      <c r="AAA11" s="115"/>
      <c r="AAB11" s="115"/>
      <c r="AAC11" s="115"/>
      <c r="AAD11" s="115"/>
      <c r="AAE11" s="115"/>
      <c r="AAF11" s="115"/>
      <c r="AAG11" s="115"/>
      <c r="AAH11" s="115"/>
      <c r="AAI11" s="115"/>
      <c r="AAJ11" s="115"/>
      <c r="AAK11" s="115"/>
      <c r="AAL11" s="115"/>
      <c r="AAM11" s="115"/>
      <c r="AAN11" s="115"/>
      <c r="AAO11" s="115"/>
      <c r="AAP11" s="115"/>
      <c r="AAQ11" s="115"/>
      <c r="AAR11" s="115"/>
      <c r="AAS11" s="115"/>
      <c r="AAT11" s="115"/>
      <c r="AAU11" s="115"/>
      <c r="AAV11" s="115"/>
      <c r="AAW11" s="115"/>
      <c r="AAX11" s="115"/>
      <c r="AAY11" s="115"/>
      <c r="AAZ11" s="115"/>
      <c r="ABA11" s="115"/>
      <c r="ABB11" s="115"/>
      <c r="ABC11" s="115"/>
      <c r="ABD11" s="115"/>
      <c r="ABE11" s="115"/>
      <c r="ABF11" s="115"/>
      <c r="ABG11" s="115"/>
      <c r="ABH11" s="115"/>
      <c r="ABI11" s="115"/>
      <c r="ABJ11" s="115"/>
      <c r="ABK11" s="115"/>
      <c r="ABL11" s="115"/>
      <c r="ABM11" s="115"/>
      <c r="ABN11" s="115"/>
      <c r="ABO11" s="115"/>
      <c r="ABP11" s="115"/>
      <c r="ABQ11" s="115"/>
      <c r="ABR11" s="115"/>
      <c r="ABS11" s="115"/>
      <c r="ABT11" s="115"/>
      <c r="ABU11" s="115"/>
      <c r="ABV11" s="115"/>
      <c r="ABW11" s="115"/>
      <c r="ABX11" s="115"/>
      <c r="ABY11" s="115"/>
      <c r="ABZ11" s="115"/>
      <c r="ACA11" s="115"/>
      <c r="ACB11" s="115"/>
      <c r="ACC11" s="115"/>
      <c r="ACD11" s="115"/>
      <c r="ACE11" s="115"/>
      <c r="ACF11" s="115"/>
      <c r="ACG11" s="115"/>
      <c r="ACH11" s="115"/>
      <c r="ACI11" s="115"/>
      <c r="ACJ11" s="115"/>
      <c r="ACK11" s="115"/>
      <c r="ACL11" s="115"/>
      <c r="ACM11" s="115"/>
      <c r="ACN11" s="115"/>
      <c r="ACO11" s="115"/>
      <c r="ACP11" s="115"/>
      <c r="ACQ11" s="115"/>
      <c r="ACR11" s="115"/>
      <c r="ACS11" s="115"/>
      <c r="ACT11" s="115"/>
      <c r="ACU11" s="115"/>
      <c r="ACV11" s="115"/>
      <c r="ACW11" s="115"/>
      <c r="ACX11" s="115"/>
      <c r="ACY11" s="115"/>
      <c r="ACZ11" s="115"/>
      <c r="ADA11" s="115"/>
      <c r="ADB11" s="115"/>
      <c r="ADC11" s="115"/>
      <c r="ADD11" s="115"/>
      <c r="ADE11" s="115"/>
      <c r="ADF11" s="115"/>
      <c r="ADG11" s="115"/>
      <c r="ADH11" s="115"/>
      <c r="ADI11" s="115"/>
      <c r="ADJ11" s="115"/>
      <c r="ADK11" s="115"/>
      <c r="ADL11" s="115"/>
      <c r="ADM11" s="115"/>
      <c r="ADN11" s="115"/>
      <c r="ADO11" s="115"/>
      <c r="ADP11" s="115"/>
      <c r="ADQ11" s="115"/>
      <c r="ADR11" s="115"/>
      <c r="ADS11" s="115"/>
      <c r="ADT11" s="115"/>
      <c r="ADU11" s="115"/>
      <c r="ADV11" s="115"/>
      <c r="ADW11" s="115"/>
      <c r="ADX11" s="115"/>
      <c r="ADY11" s="115"/>
      <c r="ADZ11" s="115"/>
      <c r="AEA11" s="115"/>
      <c r="AEB11" s="115"/>
      <c r="AEC11" s="115"/>
      <c r="AED11" s="115"/>
      <c r="AEE11" s="115"/>
      <c r="AEF11" s="115"/>
      <c r="AEG11" s="115"/>
      <c r="AEH11" s="115"/>
      <c r="AEI11" s="115"/>
      <c r="AEJ11" s="115"/>
      <c r="AEK11" s="115"/>
      <c r="AEL11" s="115"/>
      <c r="AEM11" s="115"/>
      <c r="AEN11" s="115"/>
      <c r="AEO11" s="115"/>
      <c r="AEP11" s="115"/>
      <c r="AEQ11" s="115"/>
      <c r="AER11" s="115"/>
      <c r="AES11" s="115"/>
      <c r="AET11" s="115"/>
      <c r="AEU11" s="115"/>
      <c r="AEV11" s="115"/>
      <c r="AEW11" s="115"/>
      <c r="AEX11" s="115"/>
      <c r="AEY11" s="115"/>
      <c r="AEZ11" s="115"/>
      <c r="AFA11" s="115"/>
      <c r="AFB11" s="115"/>
      <c r="AFC11" s="115"/>
      <c r="AFD11" s="115"/>
      <c r="AFE11" s="115"/>
      <c r="AFF11" s="115"/>
      <c r="AFG11" s="115"/>
      <c r="AFH11" s="115"/>
      <c r="AFI11" s="115"/>
      <c r="AFJ11" s="115"/>
      <c r="AFK11" s="115"/>
      <c r="AFL11" s="115"/>
      <c r="AFM11" s="115"/>
      <c r="AFN11" s="115"/>
      <c r="AFO11" s="115"/>
      <c r="AFP11" s="115"/>
      <c r="AFQ11" s="115"/>
      <c r="AFR11" s="115"/>
      <c r="AFS11" s="115"/>
      <c r="AFT11" s="115"/>
      <c r="AFU11" s="115"/>
      <c r="AFV11" s="115"/>
      <c r="AFW11" s="115"/>
      <c r="AFX11" s="115"/>
      <c r="AFY11" s="115"/>
      <c r="AFZ11" s="115"/>
      <c r="AGA11" s="115"/>
      <c r="AGB11" s="115"/>
      <c r="AGC11" s="115"/>
      <c r="AGD11" s="115"/>
      <c r="AGE11" s="115"/>
      <c r="AGF11" s="115"/>
      <c r="AGG11" s="115"/>
      <c r="AGH11" s="115"/>
      <c r="AGI11" s="115"/>
      <c r="AGJ11" s="115"/>
      <c r="AGK11" s="115"/>
      <c r="AGL11" s="115"/>
      <c r="AGM11" s="115"/>
      <c r="AGN11" s="115"/>
      <c r="AGO11" s="115"/>
      <c r="AGP11" s="115"/>
      <c r="AGQ11" s="115"/>
      <c r="AGR11" s="115"/>
      <c r="AGS11" s="115"/>
      <c r="AGT11" s="115"/>
      <c r="AGU11" s="115"/>
      <c r="AGV11" s="115"/>
      <c r="AGW11" s="115"/>
      <c r="AGX11" s="115"/>
      <c r="AGY11" s="115"/>
      <c r="AGZ11" s="115"/>
      <c r="AHA11" s="115"/>
      <c r="AHB11" s="115"/>
      <c r="AHC11" s="115"/>
      <c r="AHD11" s="115"/>
      <c r="AHE11" s="115"/>
      <c r="AHF11" s="115"/>
      <c r="AHG11" s="115"/>
      <c r="AHH11" s="115"/>
      <c r="AHI11" s="115"/>
      <c r="AHJ11" s="115"/>
      <c r="AHK11" s="115"/>
      <c r="AHL11" s="115"/>
      <c r="AHM11" s="115"/>
      <c r="AHN11" s="115"/>
      <c r="AHO11" s="115"/>
      <c r="AHP11" s="115"/>
      <c r="AHQ11" s="115"/>
      <c r="AHR11" s="115"/>
      <c r="AHS11" s="115"/>
      <c r="AHT11" s="115"/>
      <c r="AHU11" s="115"/>
      <c r="AHV11" s="115"/>
      <c r="AHW11" s="115"/>
      <c r="AHX11" s="115"/>
      <c r="AHY11" s="115"/>
      <c r="AHZ11" s="115"/>
      <c r="AIA11" s="115"/>
      <c r="AIB11" s="115"/>
      <c r="AIC11" s="115"/>
      <c r="AID11" s="115"/>
      <c r="AIE11" s="115"/>
      <c r="AIF11" s="115"/>
      <c r="AIG11" s="115"/>
      <c r="AIH11" s="115"/>
      <c r="AII11" s="115"/>
      <c r="AIJ11" s="115"/>
      <c r="AIK11" s="115"/>
      <c r="AIL11" s="115"/>
      <c r="AIM11" s="115"/>
      <c r="AIN11" s="115"/>
      <c r="AIO11" s="115"/>
      <c r="AIP11" s="115"/>
      <c r="AIQ11" s="115"/>
      <c r="AIR11" s="115"/>
      <c r="AIS11" s="115"/>
      <c r="AIT11" s="115"/>
      <c r="AIU11" s="115"/>
      <c r="AIV11" s="115"/>
      <c r="AIW11" s="115"/>
      <c r="AIX11" s="115"/>
      <c r="AIY11" s="115"/>
      <c r="AIZ11" s="115"/>
      <c r="AJA11" s="115"/>
      <c r="AJB11" s="115"/>
      <c r="AJC11" s="115"/>
      <c r="AJD11" s="115"/>
      <c r="AJE11" s="115"/>
      <c r="AJF11" s="115"/>
      <c r="AJG11" s="115"/>
      <c r="AJH11" s="115"/>
      <c r="AJI11" s="115"/>
      <c r="AJJ11" s="115"/>
      <c r="AJK11" s="115"/>
      <c r="AJL11" s="115"/>
      <c r="AJM11" s="115"/>
      <c r="AJN11" s="115"/>
      <c r="AJO11" s="115"/>
      <c r="AJP11" s="115"/>
      <c r="AJQ11" s="115"/>
      <c r="AJR11" s="115"/>
      <c r="AJS11" s="115"/>
      <c r="AJT11" s="115"/>
      <c r="AJU11" s="115"/>
      <c r="AJV11" s="115"/>
      <c r="AJW11" s="115"/>
      <c r="AJX11" s="115"/>
      <c r="AJY11" s="115"/>
      <c r="AJZ11" s="115"/>
      <c r="AKA11" s="115"/>
      <c r="AKB11" s="115"/>
      <c r="AKC11" s="115"/>
      <c r="AKD11" s="115"/>
      <c r="AKE11" s="115"/>
      <c r="AKF11" s="115"/>
      <c r="AKG11" s="115"/>
      <c r="AKH11" s="115"/>
      <c r="AKI11" s="115"/>
      <c r="AKJ11" s="115"/>
      <c r="AKK11" s="115"/>
      <c r="AKL11" s="115"/>
      <c r="AKM11" s="115"/>
      <c r="AKN11" s="115"/>
      <c r="AKO11" s="115"/>
      <c r="AKP11" s="115"/>
      <c r="AKQ11" s="115"/>
      <c r="AKR11" s="115"/>
      <c r="AKS11" s="115"/>
      <c r="AKT11" s="115"/>
      <c r="AKU11" s="115"/>
      <c r="AKV11" s="115"/>
      <c r="AKW11" s="115"/>
      <c r="AKX11" s="115"/>
      <c r="AKY11" s="115"/>
      <c r="AKZ11" s="115"/>
      <c r="ALA11" s="115"/>
      <c r="ALB11" s="115"/>
      <c r="ALC11" s="115"/>
      <c r="ALD11" s="115"/>
      <c r="ALE11" s="115"/>
      <c r="ALF11" s="115"/>
      <c r="ALG11" s="115"/>
      <c r="ALH11" s="115"/>
      <c r="ALI11" s="115"/>
      <c r="ALJ11" s="115"/>
      <c r="ALK11" s="115"/>
      <c r="ALL11" s="115"/>
      <c r="ALM11" s="115"/>
      <c r="ALN11" s="115"/>
      <c r="ALO11" s="115"/>
      <c r="ALP11" s="115"/>
      <c r="ALQ11" s="115"/>
      <c r="ALR11" s="115"/>
      <c r="ALS11" s="115"/>
      <c r="ALT11" s="115"/>
      <c r="ALU11" s="115"/>
      <c r="ALV11" s="115"/>
      <c r="ALW11" s="115"/>
      <c r="ALX11" s="115"/>
      <c r="ALY11" s="115"/>
      <c r="ALZ11" s="115"/>
      <c r="AMA11" s="115"/>
      <c r="AMB11" s="115"/>
      <c r="AMC11" s="115"/>
      <c r="AMD11" s="115"/>
      <c r="AME11" s="115"/>
      <c r="AMF11" s="115"/>
      <c r="AMG11" s="115"/>
      <c r="AMH11" s="115"/>
      <c r="AMI11" s="115"/>
      <c r="AMJ11" s="115"/>
      <c r="AMK11" s="115"/>
      <c r="AML11" s="115"/>
      <c r="AMM11" s="115"/>
      <c r="AMN11" s="115"/>
      <c r="AMO11" s="115"/>
      <c r="AMP11" s="115"/>
      <c r="AMQ11" s="115"/>
      <c r="AMR11" s="115"/>
      <c r="AMS11" s="115"/>
      <c r="AMT11" s="115"/>
      <c r="AMU11" s="115"/>
      <c r="AMV11" s="115"/>
      <c r="AMW11" s="115"/>
      <c r="AMX11" s="115"/>
      <c r="AMY11" s="115"/>
      <c r="AMZ11" s="115"/>
      <c r="ANA11" s="115"/>
      <c r="ANB11" s="115"/>
      <c r="ANC11" s="115"/>
      <c r="AND11" s="115"/>
      <c r="ANE11" s="115"/>
      <c r="ANF11" s="115"/>
      <c r="ANG11" s="115"/>
      <c r="ANH11" s="115"/>
      <c r="ANI11" s="115"/>
      <c r="ANJ11" s="115"/>
      <c r="ANK11" s="115"/>
      <c r="ANL11" s="115"/>
      <c r="ANM11" s="115"/>
      <c r="ANN11" s="115"/>
      <c r="ANO11" s="115"/>
      <c r="ANP11" s="115"/>
      <c r="ANQ11" s="115"/>
      <c r="ANR11" s="115"/>
      <c r="ANS11" s="115"/>
      <c r="ANT11" s="115"/>
      <c r="ANU11" s="115"/>
      <c r="ANV11" s="115"/>
      <c r="ANW11" s="115"/>
      <c r="ANX11" s="115"/>
      <c r="ANY11" s="115"/>
      <c r="ANZ11" s="115"/>
      <c r="AOA11" s="115"/>
      <c r="AOB11" s="115"/>
      <c r="AOC11" s="115"/>
      <c r="AOD11" s="115"/>
      <c r="AOE11" s="115"/>
      <c r="AOF11" s="115"/>
      <c r="AOG11" s="115"/>
      <c r="AOH11" s="115"/>
      <c r="AOI11" s="115"/>
      <c r="AOJ11" s="115"/>
      <c r="AOK11" s="115"/>
      <c r="AOL11" s="115"/>
      <c r="AOM11" s="115"/>
      <c r="AON11" s="115"/>
      <c r="AOO11" s="115"/>
      <c r="AOP11" s="115"/>
      <c r="AOQ11" s="115"/>
      <c r="AOR11" s="115"/>
      <c r="AOS11" s="115"/>
      <c r="AOT11" s="115"/>
      <c r="AOU11" s="115"/>
      <c r="AOV11" s="115"/>
      <c r="AOW11" s="115"/>
      <c r="AOX11" s="115"/>
      <c r="AOY11" s="115"/>
      <c r="AOZ11" s="115"/>
      <c r="APA11" s="115"/>
      <c r="APB11" s="115"/>
      <c r="APC11" s="115"/>
      <c r="APD11" s="115"/>
      <c r="APE11" s="115"/>
      <c r="APF11" s="115"/>
      <c r="APG11" s="115"/>
      <c r="APH11" s="115"/>
      <c r="API11" s="115"/>
      <c r="APJ11" s="115"/>
      <c r="APK11" s="115"/>
      <c r="APL11" s="115"/>
      <c r="APM11" s="115"/>
      <c r="APN11" s="115"/>
      <c r="APO11" s="115"/>
      <c r="APP11" s="115"/>
      <c r="APQ11" s="115"/>
      <c r="APR11" s="115"/>
      <c r="APS11" s="115"/>
      <c r="APT11" s="115"/>
      <c r="APU11" s="115"/>
      <c r="APV11" s="115"/>
      <c r="APW11" s="115"/>
      <c r="APX11" s="115"/>
      <c r="APY11" s="115"/>
      <c r="APZ11" s="115"/>
      <c r="AQA11" s="115"/>
      <c r="AQB11" s="115"/>
      <c r="AQC11" s="115"/>
      <c r="AQD11" s="115"/>
      <c r="AQE11" s="115"/>
      <c r="AQF11" s="115"/>
      <c r="AQG11" s="115"/>
      <c r="AQH11" s="115"/>
      <c r="AQI11" s="115"/>
      <c r="AQJ11" s="115"/>
      <c r="AQK11" s="115"/>
      <c r="AQL11" s="115"/>
      <c r="AQM11" s="115"/>
      <c r="AQN11" s="115"/>
      <c r="AQO11" s="115"/>
      <c r="AQP11" s="115"/>
      <c r="AQQ11" s="115"/>
      <c r="AQR11" s="115"/>
      <c r="AQS11" s="115"/>
      <c r="AQT11" s="115"/>
      <c r="AQU11" s="115"/>
      <c r="AQV11" s="115"/>
      <c r="AQW11" s="115"/>
      <c r="AQX11" s="115"/>
      <c r="AQY11" s="115"/>
      <c r="AQZ11" s="115"/>
      <c r="ARA11" s="115"/>
      <c r="ARB11" s="115"/>
      <c r="ARC11" s="115"/>
      <c r="ARD11" s="115"/>
      <c r="ARE11" s="115"/>
      <c r="ARF11" s="115"/>
      <c r="ARG11" s="115"/>
      <c r="ARH11" s="115"/>
      <c r="ARI11" s="115"/>
      <c r="ARJ11" s="115"/>
      <c r="ARK11" s="115"/>
      <c r="ARL11" s="115"/>
      <c r="ARM11" s="115"/>
      <c r="ARN11" s="115"/>
      <c r="ARO11" s="115"/>
      <c r="ARP11" s="115"/>
      <c r="ARQ11" s="115"/>
      <c r="ARR11" s="115"/>
      <c r="ARS11" s="115"/>
      <c r="ART11" s="115"/>
      <c r="ARU11" s="115"/>
      <c r="ARV11" s="115"/>
      <c r="ARW11" s="115"/>
      <c r="ARX11" s="115"/>
      <c r="ARY11" s="115"/>
      <c r="ARZ11" s="115"/>
      <c r="ASA11" s="115"/>
      <c r="ASB11" s="115"/>
      <c r="ASC11" s="115"/>
      <c r="ASD11" s="115"/>
      <c r="ASE11" s="115"/>
      <c r="ASF11" s="115"/>
      <c r="ASG11" s="115"/>
      <c r="ASH11" s="115"/>
      <c r="ASI11" s="115"/>
      <c r="ASJ11" s="115"/>
      <c r="ASK11" s="115"/>
      <c r="ASL11" s="115"/>
      <c r="ASM11" s="115"/>
      <c r="ASN11" s="115"/>
      <c r="ASO11" s="115"/>
      <c r="ASP11" s="115"/>
      <c r="ASQ11" s="115"/>
      <c r="ASR11" s="115"/>
      <c r="ASS11" s="115"/>
      <c r="AST11" s="115"/>
      <c r="ASU11" s="115"/>
      <c r="ASV11" s="115"/>
      <c r="ASW11" s="115"/>
      <c r="ASX11" s="115"/>
      <c r="ASY11" s="115"/>
      <c r="ASZ11" s="115"/>
      <c r="ATA11" s="115"/>
      <c r="ATB11" s="115"/>
      <c r="ATC11" s="115"/>
      <c r="ATD11" s="115"/>
      <c r="ATE11" s="115"/>
      <c r="ATF11" s="115"/>
      <c r="ATG11" s="115"/>
      <c r="ATH11" s="115"/>
      <c r="ATI11" s="115"/>
      <c r="ATJ11" s="115"/>
      <c r="ATK11" s="115"/>
      <c r="ATL11" s="115"/>
      <c r="ATM11" s="115"/>
      <c r="ATN11" s="115"/>
      <c r="ATO11" s="115"/>
      <c r="ATP11" s="115"/>
      <c r="ATQ11" s="115"/>
      <c r="ATR11" s="115"/>
      <c r="ATS11" s="115"/>
      <c r="ATT11" s="115"/>
      <c r="ATU11" s="115"/>
      <c r="ATV11" s="115"/>
      <c r="ATW11" s="115"/>
      <c r="ATX11" s="115"/>
      <c r="ATY11" s="115"/>
      <c r="ATZ11" s="115"/>
      <c r="AUA11" s="115"/>
      <c r="AUB11" s="115"/>
      <c r="AUC11" s="115"/>
      <c r="AUD11" s="115"/>
      <c r="AUE11" s="115"/>
      <c r="AUF11" s="115"/>
      <c r="AUG11" s="115"/>
      <c r="AUH11" s="115"/>
      <c r="AUI11" s="115"/>
      <c r="AUJ11" s="115"/>
      <c r="AUK11" s="115"/>
      <c r="AUL11" s="115"/>
      <c r="AUM11" s="115"/>
      <c r="AUN11" s="115"/>
      <c r="AUO11" s="115"/>
      <c r="AUP11" s="115"/>
      <c r="AUQ11" s="115"/>
      <c r="AUR11" s="115"/>
      <c r="AUS11" s="115"/>
      <c r="AUT11" s="115"/>
      <c r="AUU11" s="115"/>
      <c r="AUV11" s="115"/>
      <c r="AUW11" s="115"/>
      <c r="AUX11" s="115"/>
      <c r="AUY11" s="115"/>
      <c r="AUZ11" s="115"/>
      <c r="AVA11" s="115"/>
      <c r="AVB11" s="115"/>
      <c r="AVC11" s="115"/>
      <c r="AVD11" s="115"/>
      <c r="AVE11" s="115"/>
      <c r="AVF11" s="115"/>
      <c r="AVG11" s="115"/>
      <c r="AVH11" s="115"/>
      <c r="AVI11" s="115"/>
      <c r="AVJ11" s="115"/>
      <c r="AVK11" s="115"/>
      <c r="AVL11" s="115"/>
      <c r="AVM11" s="115"/>
      <c r="AVN11" s="115"/>
      <c r="AVO11" s="115"/>
      <c r="AVP11" s="115"/>
      <c r="AVQ11" s="115"/>
      <c r="AVR11" s="115"/>
      <c r="AVS11" s="115"/>
      <c r="AVT11" s="115"/>
      <c r="AVU11" s="115"/>
    </row>
    <row r="12" spans="1:1269" s="332" customFormat="1" ht="13.5" customHeight="1" x14ac:dyDescent="0.2">
      <c r="A12" s="115"/>
      <c r="B12" s="23" t="s">
        <v>224</v>
      </c>
      <c r="C12" s="135" t="s">
        <v>260</v>
      </c>
      <c r="D12" s="136">
        <f>IF(ISNA(VLOOKUP($B12,Batting!$B$6:$D$40,3,FALSE)),0,(VLOOKUP($B12,Batting!$B$6:$D$40,3,FALSE)))</f>
        <v>9</v>
      </c>
      <c r="E12" s="69">
        <f>IF(COUNT(Y12,AD12,AI12,AN12,AS12,AX12,BC12,BH12,BM12,BR12,BW12,CB12,CG12,CL12,CQ12,CV12,DA12,DF12,DK12,DP12)=0,"-",COUNT(Y12,AD12,AI12,AN12,AS12,AX12,BC12,BH12,BM12,BR12,BW12,CB12,CG12,CL12,CQ12,CV12,DA12,DF12,DK12,DP12))</f>
        <v>7</v>
      </c>
      <c r="F12" s="138">
        <f t="shared" ref="F12:I12" si="13">SUM(Y12,AD12,AI12,AN12,AX12,AS12,BC12,BH12,BM12,BR12,BW12,CB12,CG12,CL12,CQ12,CV12,DA12,DF12,DK12,DP12,DU12,DZ12,EE12,EJ12,EO12,ET12)</f>
        <v>36.17</v>
      </c>
      <c r="G12" s="137">
        <f t="shared" si="13"/>
        <v>2</v>
      </c>
      <c r="H12" s="137">
        <f t="shared" si="13"/>
        <v>214</v>
      </c>
      <c r="I12" s="137">
        <f t="shared" si="13"/>
        <v>5</v>
      </c>
      <c r="J12" s="138">
        <f>IF(I12=0,"-",F12/I12)</f>
        <v>7.234</v>
      </c>
      <c r="K12" s="138">
        <f>IF(F12=0,"-",H12/F12)</f>
        <v>5.9165053912081831</v>
      </c>
      <c r="L12" s="139">
        <f>IF(I12=0,"-",H12/I12)</f>
        <v>42.8</v>
      </c>
      <c r="M12" s="140"/>
      <c r="N12" s="84">
        <v>6</v>
      </c>
      <c r="O12" s="371">
        <v>0</v>
      </c>
      <c r="P12" s="371">
        <v>37</v>
      </c>
      <c r="Q12" s="371">
        <v>2</v>
      </c>
      <c r="R12" s="91"/>
      <c r="S12" s="141">
        <f>(I12*20)-(H12/5)</f>
        <v>57.2</v>
      </c>
      <c r="T12" s="140"/>
      <c r="U12" s="73">
        <f>IF(FC12="-",H12/F12,(FE12+H12)/(FC12+F12))</f>
        <v>5.976648298716813</v>
      </c>
      <c r="V12" s="73">
        <f>IF(FC12="-",IF(I12=0,H12,H12/I12),IF(FF12+I12=0,FE12+H12,(FE12+H12)/(FF12+I12)))</f>
        <v>51.7</v>
      </c>
      <c r="W12" s="74">
        <f>IF(FC12="-",IF(F12&lt;30,FK12,((IF(V12&gt;30,1,IF(V12&gt;25,2,IF(V12&gt;20,3,IF(V12&gt;15,4,IF(V12&gt;=0,5,0))))))+(IF(U12&gt;6,1,IF(U12&gt;5.5,2,IF(U12&gt;5,3,IF(U12&gt;4.5,4,IF(U12&gt;=0,5,0)))))))/2),IF(FC12+F12&lt;30,FK12,((IF(V12&gt;30,1,IF(V12&gt;25,2,IF(V12&gt;20,3,IF(V12&gt;15,4,IF(V12&gt;=0,5,0))))))+(IF(U12&gt;6,1,IF(U12&gt;5.5,2,IF(U12&gt;5,3,IF(U12&gt;4.5,4,IF(U12&gt;=0,5,0)))))))/2))</f>
        <v>1.5</v>
      </c>
      <c r="X12" s="102"/>
      <c r="Y12" s="84">
        <v>7</v>
      </c>
      <c r="Z12" s="69">
        <v>0</v>
      </c>
      <c r="AA12" s="69">
        <v>28</v>
      </c>
      <c r="AB12" s="69">
        <v>1</v>
      </c>
      <c r="AC12" s="142"/>
      <c r="AD12" s="84">
        <v>2</v>
      </c>
      <c r="AE12" s="69">
        <v>0</v>
      </c>
      <c r="AF12" s="69">
        <v>16</v>
      </c>
      <c r="AG12" s="69">
        <v>0</v>
      </c>
      <c r="AH12" s="143"/>
      <c r="AI12" s="84"/>
      <c r="AJ12" s="69"/>
      <c r="AK12" s="69"/>
      <c r="AL12" s="69"/>
      <c r="AM12" s="82"/>
      <c r="AN12" s="84">
        <v>8</v>
      </c>
      <c r="AO12" s="69">
        <v>0</v>
      </c>
      <c r="AP12" s="69">
        <v>58</v>
      </c>
      <c r="AQ12" s="69">
        <v>0</v>
      </c>
      <c r="AR12" s="82"/>
      <c r="AS12" s="84">
        <v>8</v>
      </c>
      <c r="AT12" s="69">
        <v>1</v>
      </c>
      <c r="AU12" s="69">
        <v>46</v>
      </c>
      <c r="AV12" s="69">
        <v>0</v>
      </c>
      <c r="AW12" s="82"/>
      <c r="AX12" s="73"/>
      <c r="AY12" s="69"/>
      <c r="AZ12" s="69"/>
      <c r="BA12" s="69"/>
      <c r="BB12" s="82"/>
      <c r="BC12" s="84"/>
      <c r="BD12" s="69"/>
      <c r="BE12" s="69"/>
      <c r="BF12" s="69"/>
      <c r="BG12" s="82"/>
      <c r="BH12" s="84"/>
      <c r="BI12" s="69"/>
      <c r="BJ12" s="69"/>
      <c r="BK12" s="69"/>
      <c r="BL12" s="132"/>
      <c r="BM12" s="84"/>
      <c r="BN12" s="69"/>
      <c r="BO12" s="69"/>
      <c r="BP12" s="69"/>
      <c r="BQ12" s="132"/>
      <c r="BR12" s="84"/>
      <c r="BS12" s="69"/>
      <c r="BT12" s="69"/>
      <c r="BU12" s="69"/>
      <c r="BV12" s="132"/>
      <c r="BW12" s="73"/>
      <c r="BX12" s="69"/>
      <c r="BY12" s="69"/>
      <c r="BZ12" s="69"/>
      <c r="CA12" s="132"/>
      <c r="CB12" s="84">
        <v>6</v>
      </c>
      <c r="CC12" s="69">
        <v>0</v>
      </c>
      <c r="CD12" s="69">
        <v>37</v>
      </c>
      <c r="CE12" s="69">
        <v>2</v>
      </c>
      <c r="CF12" s="132"/>
      <c r="CG12" s="84"/>
      <c r="CH12" s="69"/>
      <c r="CI12" s="69"/>
      <c r="CJ12" s="69"/>
      <c r="CK12" s="132"/>
      <c r="CL12" s="84"/>
      <c r="CM12" s="69"/>
      <c r="CN12" s="69"/>
      <c r="CO12" s="69"/>
      <c r="CP12" s="132"/>
      <c r="CQ12" s="84">
        <v>4</v>
      </c>
      <c r="CR12" s="69">
        <v>1</v>
      </c>
      <c r="CS12" s="69">
        <v>27</v>
      </c>
      <c r="CT12" s="137">
        <v>1</v>
      </c>
      <c r="CU12" s="282"/>
      <c r="CV12" s="73"/>
      <c r="CW12" s="69"/>
      <c r="CX12" s="69"/>
      <c r="CY12" s="69"/>
      <c r="CZ12" s="132"/>
      <c r="DA12" s="84"/>
      <c r="DB12" s="69"/>
      <c r="DC12" s="69"/>
      <c r="DD12" s="69"/>
      <c r="DE12" s="142"/>
      <c r="DF12" s="84"/>
      <c r="DG12" s="69"/>
      <c r="DH12" s="69"/>
      <c r="DI12" s="69"/>
      <c r="DJ12" s="142"/>
      <c r="DK12" s="84"/>
      <c r="DL12" s="69"/>
      <c r="DM12" s="69"/>
      <c r="DN12" s="69"/>
      <c r="DO12" s="142"/>
      <c r="DP12" s="73">
        <v>1.17</v>
      </c>
      <c r="DQ12" s="69"/>
      <c r="DR12" s="69">
        <v>2</v>
      </c>
      <c r="DS12" s="69">
        <v>1</v>
      </c>
      <c r="DT12" s="142"/>
      <c r="DU12" s="282"/>
      <c r="DV12" s="85"/>
      <c r="DW12" s="85"/>
      <c r="DX12" s="85"/>
      <c r="DY12" s="142"/>
      <c r="DZ12" s="282"/>
      <c r="EA12" s="85"/>
      <c r="EB12" s="85"/>
      <c r="EC12" s="85"/>
      <c r="ED12" s="133"/>
      <c r="EE12" s="125"/>
      <c r="EF12" s="125"/>
      <c r="EG12" s="125"/>
      <c r="EH12" s="125"/>
      <c r="EI12" s="133"/>
      <c r="EJ12" s="125"/>
      <c r="EK12" s="125"/>
      <c r="EL12" s="125"/>
      <c r="EM12" s="125"/>
      <c r="EN12" s="133"/>
      <c r="EO12" s="125"/>
      <c r="EP12" s="125"/>
      <c r="EQ12" s="125"/>
      <c r="ER12" s="125"/>
      <c r="ES12" s="133"/>
      <c r="ET12" s="125"/>
      <c r="EU12" s="125"/>
      <c r="EV12" s="125"/>
      <c r="EW12" s="125"/>
      <c r="EX12" s="115"/>
      <c r="EY12" s="115"/>
      <c r="EZ12" s="115"/>
      <c r="FA12" s="115"/>
      <c r="FB12" s="136">
        <v>23</v>
      </c>
      <c r="FC12" s="73">
        <v>50.333333333333329</v>
      </c>
      <c r="FD12" s="136">
        <v>4</v>
      </c>
      <c r="FE12" s="136">
        <v>303</v>
      </c>
      <c r="FF12" s="136">
        <v>5</v>
      </c>
      <c r="FG12" s="138">
        <f>IF(FF12=0,"-",FC12/FF12)</f>
        <v>10.066666666666666</v>
      </c>
      <c r="FH12" s="138">
        <f>IF(FC12=0,"-",FE12/FC12)</f>
        <v>6.0198675496688745</v>
      </c>
      <c r="FI12" s="139">
        <f>IF(FF12=0,"-",FE12/FF12)</f>
        <v>60.6</v>
      </c>
      <c r="FJ12" s="40"/>
      <c r="FK12" s="88"/>
      <c r="FL12" s="264"/>
      <c r="FM12" s="264"/>
      <c r="FN12" s="264"/>
      <c r="FO12" s="264"/>
      <c r="FP12" s="264"/>
      <c r="FQ12" s="264"/>
      <c r="FR12" s="264"/>
      <c r="FS12" s="264"/>
      <c r="FT12" s="26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115"/>
      <c r="GF12" s="115"/>
      <c r="GG12" s="115"/>
      <c r="GH12" s="115"/>
      <c r="GI12" s="115"/>
      <c r="GJ12" s="115"/>
      <c r="GK12" s="115"/>
      <c r="GL12" s="115"/>
      <c r="GM12" s="115"/>
      <c r="GN12" s="115"/>
      <c r="GO12" s="115"/>
      <c r="GP12" s="115"/>
      <c r="GQ12" s="115"/>
      <c r="GR12" s="115"/>
      <c r="GS12" s="115"/>
      <c r="GT12" s="115"/>
      <c r="GU12" s="115"/>
      <c r="GV12" s="115"/>
      <c r="GW12" s="115"/>
      <c r="GX12" s="115"/>
      <c r="GY12" s="115"/>
      <c r="GZ12" s="115"/>
      <c r="HA12" s="115"/>
      <c r="HB12" s="115"/>
      <c r="HC12" s="115"/>
      <c r="HD12" s="115"/>
      <c r="HE12" s="115"/>
      <c r="HF12" s="115"/>
      <c r="HG12" s="115"/>
      <c r="HH12" s="115"/>
      <c r="HI12" s="115"/>
      <c r="HJ12" s="115"/>
      <c r="HK12" s="115"/>
      <c r="HL12" s="115"/>
      <c r="HM12" s="115"/>
      <c r="HN12" s="115"/>
      <c r="HO12" s="115"/>
      <c r="HP12" s="115"/>
      <c r="HQ12" s="115"/>
      <c r="HR12" s="115"/>
      <c r="HS12" s="115"/>
      <c r="HT12" s="115"/>
      <c r="HU12" s="115"/>
      <c r="HV12" s="115"/>
      <c r="HW12" s="115"/>
      <c r="HX12" s="115"/>
      <c r="HY12" s="115"/>
      <c r="HZ12" s="115"/>
      <c r="IA12" s="115"/>
      <c r="IB12" s="115"/>
      <c r="IC12" s="115"/>
      <c r="ID12" s="115"/>
      <c r="IE12" s="115"/>
      <c r="IF12" s="115"/>
      <c r="IG12" s="115"/>
      <c r="IH12" s="115"/>
      <c r="II12" s="115"/>
      <c r="IJ12" s="115"/>
      <c r="IK12" s="115"/>
      <c r="IL12" s="115"/>
      <c r="IM12" s="115"/>
      <c r="IN12" s="115"/>
      <c r="IO12" s="115"/>
      <c r="IP12" s="115"/>
      <c r="IQ12" s="115"/>
      <c r="IR12" s="115"/>
      <c r="IS12" s="115"/>
      <c r="IT12" s="115"/>
      <c r="IU12" s="115"/>
      <c r="IV12" s="115"/>
      <c r="IW12" s="115"/>
      <c r="IX12" s="115"/>
      <c r="IY12" s="115"/>
      <c r="IZ12" s="115"/>
      <c r="JA12" s="115"/>
      <c r="JB12" s="115"/>
      <c r="JC12" s="115"/>
      <c r="JD12" s="115"/>
      <c r="JE12" s="115"/>
      <c r="JF12" s="115"/>
      <c r="JG12" s="115"/>
      <c r="JH12" s="115"/>
      <c r="JI12" s="115"/>
      <c r="JJ12" s="115"/>
      <c r="JK12" s="115"/>
      <c r="JL12" s="115"/>
      <c r="JM12" s="115"/>
      <c r="JN12" s="115"/>
      <c r="JO12" s="115"/>
      <c r="JP12" s="115"/>
      <c r="JQ12" s="115"/>
      <c r="JR12" s="115"/>
      <c r="JS12" s="115"/>
      <c r="JT12" s="115"/>
      <c r="JU12" s="115"/>
      <c r="JV12" s="115"/>
      <c r="JW12" s="115"/>
      <c r="JX12" s="115"/>
      <c r="JY12" s="115"/>
      <c r="JZ12" s="115"/>
      <c r="KA12" s="115"/>
      <c r="KB12" s="115"/>
      <c r="KC12" s="115"/>
      <c r="KD12" s="115"/>
      <c r="KE12" s="115"/>
      <c r="KF12" s="115"/>
      <c r="KG12" s="115"/>
      <c r="KH12" s="115"/>
      <c r="KI12" s="115"/>
      <c r="KJ12" s="115"/>
      <c r="KK12" s="115"/>
      <c r="KL12" s="115"/>
      <c r="KM12" s="115"/>
      <c r="KN12" s="115"/>
      <c r="KO12" s="115"/>
      <c r="KP12" s="115"/>
      <c r="KQ12" s="115"/>
      <c r="KR12" s="115"/>
      <c r="KS12" s="115"/>
      <c r="KT12" s="115"/>
      <c r="KU12" s="115"/>
      <c r="KV12" s="115"/>
      <c r="KW12" s="115"/>
      <c r="KX12" s="115"/>
      <c r="KY12" s="115"/>
      <c r="KZ12" s="115"/>
      <c r="LA12" s="115"/>
      <c r="LB12" s="115"/>
      <c r="LC12" s="115"/>
      <c r="LD12" s="115"/>
      <c r="LE12" s="115"/>
      <c r="LF12" s="115"/>
      <c r="LG12" s="115"/>
      <c r="LH12" s="115"/>
      <c r="LI12" s="115"/>
      <c r="LJ12" s="115"/>
      <c r="LK12" s="115"/>
      <c r="LL12" s="115"/>
      <c r="LM12" s="115"/>
      <c r="LN12" s="115"/>
      <c r="LO12" s="115"/>
      <c r="LP12" s="115"/>
      <c r="LQ12" s="115"/>
      <c r="LR12" s="115"/>
      <c r="LS12" s="115"/>
      <c r="LT12" s="115"/>
      <c r="LU12" s="115"/>
      <c r="LV12" s="115"/>
      <c r="LW12" s="115"/>
      <c r="LX12" s="115"/>
      <c r="LY12" s="115"/>
      <c r="LZ12" s="115"/>
      <c r="MA12" s="115"/>
      <c r="MB12" s="115"/>
      <c r="MC12" s="115"/>
      <c r="MD12" s="115"/>
      <c r="ME12" s="115"/>
      <c r="MF12" s="115"/>
      <c r="MG12" s="115"/>
      <c r="MH12" s="115"/>
      <c r="MI12" s="115"/>
      <c r="MJ12" s="115"/>
      <c r="MK12" s="115"/>
      <c r="ML12" s="115"/>
      <c r="MM12" s="115"/>
      <c r="MN12" s="115"/>
      <c r="MO12" s="115"/>
      <c r="MP12" s="115"/>
      <c r="MQ12" s="115"/>
      <c r="MR12" s="115"/>
      <c r="MS12" s="115"/>
      <c r="MT12" s="115"/>
      <c r="MU12" s="115"/>
      <c r="MV12" s="115"/>
      <c r="MW12" s="115"/>
      <c r="MX12" s="115"/>
      <c r="MY12" s="115"/>
      <c r="MZ12" s="115"/>
      <c r="NA12" s="115"/>
      <c r="NB12" s="115"/>
      <c r="NC12" s="115"/>
      <c r="ND12" s="115"/>
      <c r="NE12" s="115"/>
      <c r="NF12" s="115"/>
      <c r="NG12" s="115"/>
      <c r="NH12" s="115"/>
      <c r="NI12" s="115"/>
      <c r="NJ12" s="115"/>
      <c r="NK12" s="115"/>
      <c r="NL12" s="115"/>
      <c r="NM12" s="115"/>
      <c r="NN12" s="115"/>
      <c r="NO12" s="115"/>
      <c r="NP12" s="115"/>
      <c r="NQ12" s="115"/>
      <c r="NR12" s="115"/>
      <c r="NS12" s="115"/>
      <c r="NT12" s="115"/>
      <c r="NU12" s="115"/>
      <c r="NV12" s="115"/>
      <c r="NW12" s="115"/>
      <c r="NX12" s="115"/>
      <c r="NY12" s="115"/>
      <c r="NZ12" s="115"/>
      <c r="OA12" s="115"/>
      <c r="OB12" s="115"/>
      <c r="OC12" s="115"/>
      <c r="OD12" s="115"/>
      <c r="OE12" s="115"/>
      <c r="OF12" s="115"/>
      <c r="OG12" s="115"/>
      <c r="OH12" s="115"/>
      <c r="OI12" s="115"/>
      <c r="OJ12" s="115"/>
      <c r="OK12" s="115"/>
      <c r="OL12" s="115"/>
      <c r="OM12" s="115"/>
      <c r="ON12" s="115"/>
      <c r="OO12" s="115"/>
      <c r="OP12" s="115"/>
      <c r="OQ12" s="115"/>
      <c r="OR12" s="115"/>
      <c r="OS12" s="115"/>
      <c r="OT12" s="115"/>
      <c r="OU12" s="115"/>
      <c r="OV12" s="115"/>
      <c r="OW12" s="115"/>
      <c r="OX12" s="115"/>
      <c r="OY12" s="115"/>
      <c r="OZ12" s="115"/>
      <c r="PA12" s="115"/>
      <c r="PB12" s="115"/>
      <c r="PC12" s="115"/>
      <c r="PD12" s="115"/>
      <c r="PE12" s="115"/>
      <c r="PF12" s="115"/>
      <c r="PG12" s="115"/>
      <c r="PH12" s="115"/>
      <c r="PI12" s="115"/>
      <c r="PJ12" s="115"/>
      <c r="PK12" s="115"/>
      <c r="PL12" s="115"/>
      <c r="PM12" s="115"/>
      <c r="PN12" s="115"/>
      <c r="PO12" s="115"/>
      <c r="PP12" s="115"/>
      <c r="PQ12" s="115"/>
      <c r="PR12" s="115"/>
      <c r="PS12" s="115"/>
      <c r="PT12" s="115"/>
      <c r="PU12" s="115"/>
      <c r="PV12" s="115"/>
      <c r="PW12" s="115"/>
      <c r="PX12" s="115"/>
      <c r="PY12" s="115"/>
      <c r="PZ12" s="115"/>
      <c r="QA12" s="115"/>
      <c r="QB12" s="115"/>
      <c r="QC12" s="115"/>
      <c r="QD12" s="115"/>
      <c r="QE12" s="115"/>
      <c r="QF12" s="115"/>
      <c r="QG12" s="115"/>
      <c r="QH12" s="115"/>
      <c r="QI12" s="115"/>
      <c r="QJ12" s="115"/>
      <c r="QK12" s="115"/>
      <c r="QL12" s="115"/>
      <c r="QM12" s="115"/>
      <c r="QN12" s="115"/>
      <c r="QO12" s="115"/>
      <c r="QP12" s="115"/>
      <c r="QQ12" s="115"/>
      <c r="QR12" s="115"/>
      <c r="QS12" s="115"/>
      <c r="QT12" s="115"/>
      <c r="QU12" s="115"/>
      <c r="QV12" s="115"/>
      <c r="QW12" s="115"/>
      <c r="QX12" s="115"/>
      <c r="QY12" s="115"/>
      <c r="QZ12" s="115"/>
      <c r="RA12" s="115"/>
      <c r="RB12" s="115"/>
      <c r="RC12" s="115"/>
      <c r="RD12" s="115"/>
      <c r="RE12" s="115"/>
      <c r="RF12" s="115"/>
      <c r="RG12" s="115"/>
      <c r="RH12" s="115"/>
      <c r="RI12" s="115"/>
      <c r="RJ12" s="115"/>
      <c r="RK12" s="115"/>
      <c r="RL12" s="115"/>
      <c r="RM12" s="115"/>
      <c r="RN12" s="115"/>
      <c r="RO12" s="115"/>
      <c r="RP12" s="115"/>
      <c r="RQ12" s="115"/>
      <c r="RR12" s="115"/>
      <c r="RS12" s="115"/>
      <c r="RT12" s="115"/>
      <c r="RU12" s="115"/>
      <c r="RV12" s="115"/>
      <c r="RW12" s="115"/>
      <c r="RX12" s="115"/>
      <c r="RY12" s="115"/>
      <c r="RZ12" s="115"/>
      <c r="SA12" s="115"/>
      <c r="SB12" s="115"/>
      <c r="SC12" s="115"/>
      <c r="SD12" s="115"/>
      <c r="SE12" s="115"/>
      <c r="SF12" s="115"/>
      <c r="SG12" s="115"/>
      <c r="SH12" s="115"/>
      <c r="SI12" s="115"/>
      <c r="SJ12" s="115"/>
      <c r="SK12" s="115"/>
      <c r="SL12" s="115"/>
      <c r="SM12" s="115"/>
      <c r="SN12" s="115"/>
      <c r="SO12" s="115"/>
      <c r="SP12" s="115"/>
      <c r="SQ12" s="115"/>
      <c r="SR12" s="115"/>
      <c r="SS12" s="115"/>
      <c r="ST12" s="115"/>
      <c r="SU12" s="115"/>
      <c r="SV12" s="115"/>
      <c r="SW12" s="115"/>
      <c r="SX12" s="115"/>
      <c r="SY12" s="115"/>
      <c r="SZ12" s="115"/>
      <c r="TA12" s="115"/>
      <c r="TB12" s="115"/>
      <c r="TC12" s="115"/>
      <c r="TD12" s="115"/>
      <c r="TE12" s="115"/>
      <c r="TF12" s="115"/>
      <c r="TG12" s="115"/>
      <c r="TH12" s="115"/>
      <c r="TI12" s="115"/>
      <c r="TJ12" s="115"/>
      <c r="TK12" s="115"/>
      <c r="TL12" s="115"/>
      <c r="TM12" s="115"/>
      <c r="TN12" s="115"/>
      <c r="TO12" s="115"/>
      <c r="TP12" s="115"/>
      <c r="TQ12" s="115"/>
      <c r="TR12" s="115"/>
      <c r="TS12" s="115"/>
      <c r="TT12" s="115"/>
      <c r="TU12" s="115"/>
      <c r="TV12" s="115"/>
      <c r="TW12" s="115"/>
      <c r="TX12" s="115"/>
      <c r="TY12" s="115"/>
      <c r="TZ12" s="115"/>
      <c r="UA12" s="115"/>
      <c r="UB12" s="115"/>
      <c r="UC12" s="115"/>
      <c r="UD12" s="115"/>
      <c r="UE12" s="115"/>
      <c r="UF12" s="115"/>
      <c r="UG12" s="115"/>
      <c r="UH12" s="115"/>
      <c r="UI12" s="115"/>
      <c r="UJ12" s="115"/>
      <c r="UK12" s="115"/>
      <c r="UL12" s="115"/>
      <c r="UM12" s="115"/>
      <c r="UN12" s="115"/>
      <c r="UO12" s="115"/>
      <c r="UP12" s="115"/>
      <c r="UQ12" s="115"/>
      <c r="UR12" s="115"/>
      <c r="US12" s="115"/>
      <c r="UT12" s="115"/>
      <c r="UU12" s="115"/>
      <c r="UV12" s="115"/>
      <c r="UW12" s="115"/>
      <c r="UX12" s="115"/>
      <c r="UY12" s="115"/>
      <c r="UZ12" s="115"/>
      <c r="VA12" s="115"/>
      <c r="VB12" s="115"/>
      <c r="VC12" s="115"/>
      <c r="VD12" s="115"/>
      <c r="VE12" s="115"/>
      <c r="VF12" s="115"/>
      <c r="VG12" s="115"/>
      <c r="VH12" s="115"/>
      <c r="VI12" s="115"/>
      <c r="VJ12" s="115"/>
      <c r="VK12" s="115"/>
      <c r="VL12" s="115"/>
      <c r="VM12" s="115"/>
      <c r="VN12" s="115"/>
      <c r="VO12" s="115"/>
      <c r="VP12" s="115"/>
      <c r="VQ12" s="115"/>
      <c r="VR12" s="115"/>
      <c r="VS12" s="115"/>
      <c r="VT12" s="115"/>
      <c r="VU12" s="115"/>
      <c r="VV12" s="115"/>
      <c r="VW12" s="115"/>
      <c r="VX12" s="115"/>
      <c r="VY12" s="115"/>
      <c r="VZ12" s="115"/>
      <c r="WA12" s="115"/>
      <c r="WB12" s="115"/>
      <c r="WC12" s="115"/>
      <c r="WD12" s="115"/>
      <c r="WE12" s="115"/>
      <c r="WF12" s="115"/>
      <c r="WG12" s="115"/>
      <c r="WH12" s="115"/>
      <c r="WI12" s="115"/>
      <c r="WJ12" s="115"/>
      <c r="WK12" s="115"/>
      <c r="WL12" s="115"/>
      <c r="WM12" s="115"/>
      <c r="WN12" s="115"/>
      <c r="WO12" s="115"/>
      <c r="WP12" s="115"/>
      <c r="WQ12" s="115"/>
      <c r="WR12" s="115"/>
      <c r="WS12" s="115"/>
      <c r="WT12" s="115"/>
      <c r="WU12" s="115"/>
      <c r="WV12" s="115"/>
      <c r="WW12" s="115"/>
      <c r="WX12" s="115"/>
      <c r="WY12" s="115"/>
      <c r="WZ12" s="115"/>
      <c r="XA12" s="115"/>
      <c r="XB12" s="115"/>
      <c r="XC12" s="115"/>
      <c r="XD12" s="115"/>
      <c r="XE12" s="115"/>
      <c r="XF12" s="115"/>
      <c r="XG12" s="115"/>
      <c r="XH12" s="115"/>
      <c r="XI12" s="115"/>
      <c r="XJ12" s="115"/>
      <c r="XK12" s="115"/>
      <c r="XL12" s="115"/>
      <c r="XM12" s="115"/>
      <c r="XN12" s="115"/>
      <c r="XO12" s="115"/>
      <c r="XP12" s="115"/>
      <c r="XQ12" s="115"/>
      <c r="XR12" s="115"/>
      <c r="XS12" s="115"/>
      <c r="XT12" s="115"/>
      <c r="XU12" s="115"/>
      <c r="XV12" s="115"/>
      <c r="XW12" s="115"/>
      <c r="XX12" s="115"/>
      <c r="XY12" s="115"/>
      <c r="XZ12" s="115"/>
      <c r="YA12" s="115"/>
      <c r="YB12" s="115"/>
      <c r="YC12" s="115"/>
      <c r="YD12" s="115"/>
      <c r="YE12" s="115"/>
      <c r="YF12" s="115"/>
      <c r="YG12" s="115"/>
      <c r="YH12" s="115"/>
      <c r="YI12" s="115"/>
      <c r="YJ12" s="115"/>
      <c r="YK12" s="115"/>
      <c r="YL12" s="115"/>
      <c r="YM12" s="115"/>
      <c r="YN12" s="115"/>
      <c r="YO12" s="115"/>
      <c r="YP12" s="115"/>
      <c r="YQ12" s="115"/>
      <c r="YR12" s="115"/>
      <c r="YS12" s="115"/>
      <c r="YT12" s="115"/>
      <c r="YU12" s="115"/>
      <c r="YV12" s="115"/>
      <c r="YW12" s="115"/>
      <c r="YX12" s="115"/>
      <c r="YY12" s="115"/>
      <c r="YZ12" s="115"/>
      <c r="ZA12" s="115"/>
      <c r="ZB12" s="115"/>
      <c r="ZC12" s="115"/>
      <c r="ZD12" s="115"/>
      <c r="ZE12" s="115"/>
      <c r="ZF12" s="115"/>
      <c r="ZG12" s="115"/>
      <c r="ZH12" s="115"/>
      <c r="ZI12" s="115"/>
      <c r="ZJ12" s="115"/>
      <c r="ZK12" s="115"/>
      <c r="ZL12" s="115"/>
      <c r="ZM12" s="115"/>
      <c r="ZN12" s="115"/>
      <c r="ZO12" s="115"/>
      <c r="ZP12" s="115"/>
      <c r="ZQ12" s="115"/>
      <c r="ZR12" s="115"/>
      <c r="ZS12" s="115"/>
      <c r="ZT12" s="115"/>
      <c r="ZU12" s="115"/>
      <c r="ZV12" s="115"/>
      <c r="ZW12" s="115"/>
      <c r="ZX12" s="115"/>
      <c r="ZY12" s="115"/>
      <c r="ZZ12" s="115"/>
      <c r="AAA12" s="115"/>
      <c r="AAB12" s="115"/>
      <c r="AAC12" s="115"/>
      <c r="AAD12" s="115"/>
      <c r="AAE12" s="115"/>
      <c r="AAF12" s="115"/>
      <c r="AAG12" s="115"/>
      <c r="AAH12" s="115"/>
      <c r="AAI12" s="115"/>
      <c r="AAJ12" s="115"/>
      <c r="AAK12" s="115"/>
      <c r="AAL12" s="115"/>
      <c r="AAM12" s="115"/>
      <c r="AAN12" s="115"/>
      <c r="AAO12" s="115"/>
      <c r="AAP12" s="115"/>
      <c r="AAQ12" s="115"/>
      <c r="AAR12" s="115"/>
      <c r="AAS12" s="115"/>
      <c r="AAT12" s="115"/>
      <c r="AAU12" s="115"/>
      <c r="AAV12" s="115"/>
      <c r="AAW12" s="115"/>
      <c r="AAX12" s="115"/>
      <c r="AAY12" s="115"/>
      <c r="AAZ12" s="115"/>
      <c r="ABA12" s="115"/>
      <c r="ABB12" s="115"/>
      <c r="ABC12" s="115"/>
      <c r="ABD12" s="115"/>
      <c r="ABE12" s="115"/>
      <c r="ABF12" s="115"/>
      <c r="ABG12" s="115"/>
      <c r="ABH12" s="115"/>
      <c r="ABI12" s="115"/>
      <c r="ABJ12" s="115"/>
      <c r="ABK12" s="115"/>
      <c r="ABL12" s="115"/>
      <c r="ABM12" s="115"/>
      <c r="ABN12" s="115"/>
      <c r="ABO12" s="115"/>
      <c r="ABP12" s="115"/>
      <c r="ABQ12" s="115"/>
      <c r="ABR12" s="115"/>
      <c r="ABS12" s="115"/>
      <c r="ABT12" s="115"/>
      <c r="ABU12" s="115"/>
      <c r="ABV12" s="115"/>
      <c r="ABW12" s="115"/>
      <c r="ABX12" s="115"/>
      <c r="ABY12" s="115"/>
      <c r="ABZ12" s="115"/>
      <c r="ACA12" s="115"/>
      <c r="ACB12" s="115"/>
      <c r="ACC12" s="115"/>
      <c r="ACD12" s="115"/>
      <c r="ACE12" s="115"/>
      <c r="ACF12" s="115"/>
      <c r="ACG12" s="115"/>
      <c r="ACH12" s="115"/>
      <c r="ACI12" s="115"/>
      <c r="ACJ12" s="115"/>
      <c r="ACK12" s="115"/>
      <c r="ACL12" s="115"/>
      <c r="ACM12" s="115"/>
      <c r="ACN12" s="115"/>
      <c r="ACO12" s="115"/>
      <c r="ACP12" s="115"/>
      <c r="ACQ12" s="115"/>
      <c r="ACR12" s="115"/>
      <c r="ACS12" s="115"/>
      <c r="ACT12" s="115"/>
      <c r="ACU12" s="115"/>
      <c r="ACV12" s="115"/>
      <c r="ACW12" s="115"/>
      <c r="ACX12" s="115"/>
      <c r="ACY12" s="115"/>
      <c r="ACZ12" s="115"/>
      <c r="ADA12" s="115"/>
      <c r="ADB12" s="115"/>
      <c r="ADC12" s="115"/>
      <c r="ADD12" s="115"/>
      <c r="ADE12" s="115"/>
      <c r="ADF12" s="115"/>
      <c r="ADG12" s="115"/>
      <c r="ADH12" s="115"/>
      <c r="ADI12" s="115"/>
      <c r="ADJ12" s="115"/>
      <c r="ADK12" s="115"/>
      <c r="ADL12" s="115"/>
      <c r="ADM12" s="115"/>
      <c r="ADN12" s="115"/>
      <c r="ADO12" s="115"/>
      <c r="ADP12" s="115"/>
      <c r="ADQ12" s="115"/>
      <c r="ADR12" s="115"/>
      <c r="ADS12" s="115"/>
      <c r="ADT12" s="115"/>
      <c r="ADU12" s="115"/>
      <c r="ADV12" s="115"/>
      <c r="ADW12" s="115"/>
      <c r="ADX12" s="115"/>
      <c r="ADY12" s="115"/>
      <c r="ADZ12" s="115"/>
      <c r="AEA12" s="115"/>
      <c r="AEB12" s="115"/>
      <c r="AEC12" s="115"/>
      <c r="AED12" s="115"/>
      <c r="AEE12" s="115"/>
      <c r="AEF12" s="115"/>
      <c r="AEG12" s="115"/>
      <c r="AEH12" s="115"/>
      <c r="AEI12" s="115"/>
      <c r="AEJ12" s="115"/>
      <c r="AEK12" s="115"/>
      <c r="AEL12" s="115"/>
      <c r="AEM12" s="115"/>
      <c r="AEN12" s="115"/>
      <c r="AEO12" s="115"/>
      <c r="AEP12" s="115"/>
      <c r="AEQ12" s="115"/>
      <c r="AER12" s="115"/>
      <c r="AES12" s="115"/>
      <c r="AET12" s="115"/>
      <c r="AEU12" s="115"/>
      <c r="AEV12" s="115"/>
      <c r="AEW12" s="115"/>
      <c r="AEX12" s="115"/>
      <c r="AEY12" s="115"/>
      <c r="AEZ12" s="115"/>
      <c r="AFA12" s="115"/>
      <c r="AFB12" s="115"/>
      <c r="AFC12" s="115"/>
      <c r="AFD12" s="115"/>
      <c r="AFE12" s="115"/>
      <c r="AFF12" s="115"/>
      <c r="AFG12" s="115"/>
      <c r="AFH12" s="115"/>
      <c r="AFI12" s="115"/>
      <c r="AFJ12" s="115"/>
      <c r="AFK12" s="115"/>
      <c r="AFL12" s="115"/>
      <c r="AFM12" s="115"/>
      <c r="AFN12" s="115"/>
      <c r="AFO12" s="115"/>
      <c r="AFP12" s="115"/>
      <c r="AFQ12" s="115"/>
      <c r="AFR12" s="115"/>
      <c r="AFS12" s="115"/>
      <c r="AFT12" s="115"/>
      <c r="AFU12" s="115"/>
      <c r="AFV12" s="115"/>
      <c r="AFW12" s="115"/>
      <c r="AFX12" s="115"/>
      <c r="AFY12" s="115"/>
      <c r="AFZ12" s="115"/>
      <c r="AGA12" s="115"/>
      <c r="AGB12" s="115"/>
      <c r="AGC12" s="115"/>
      <c r="AGD12" s="115"/>
      <c r="AGE12" s="115"/>
      <c r="AGF12" s="115"/>
      <c r="AGG12" s="115"/>
      <c r="AGH12" s="115"/>
      <c r="AGI12" s="115"/>
      <c r="AGJ12" s="115"/>
      <c r="AGK12" s="115"/>
      <c r="AGL12" s="115"/>
      <c r="AGM12" s="115"/>
      <c r="AGN12" s="115"/>
      <c r="AGO12" s="115"/>
      <c r="AGP12" s="115"/>
      <c r="AGQ12" s="115"/>
      <c r="AGR12" s="115"/>
      <c r="AGS12" s="115"/>
      <c r="AGT12" s="115"/>
      <c r="AGU12" s="115"/>
      <c r="AGV12" s="115"/>
      <c r="AGW12" s="115"/>
      <c r="AGX12" s="115"/>
      <c r="AGY12" s="115"/>
      <c r="AGZ12" s="115"/>
      <c r="AHA12" s="115"/>
      <c r="AHB12" s="115"/>
      <c r="AHC12" s="115"/>
      <c r="AHD12" s="115"/>
      <c r="AHE12" s="115"/>
      <c r="AHF12" s="115"/>
      <c r="AHG12" s="115"/>
      <c r="AHH12" s="115"/>
      <c r="AHI12" s="115"/>
      <c r="AHJ12" s="115"/>
      <c r="AHK12" s="115"/>
      <c r="AHL12" s="115"/>
      <c r="AHM12" s="115"/>
      <c r="AHN12" s="115"/>
      <c r="AHO12" s="115"/>
      <c r="AHP12" s="115"/>
      <c r="AHQ12" s="115"/>
      <c r="AHR12" s="115"/>
      <c r="AHS12" s="115"/>
      <c r="AHT12" s="115"/>
      <c r="AHU12" s="115"/>
      <c r="AHV12" s="115"/>
      <c r="AHW12" s="115"/>
      <c r="AHX12" s="115"/>
      <c r="AHY12" s="115"/>
      <c r="AHZ12" s="115"/>
      <c r="AIA12" s="115"/>
      <c r="AIB12" s="115"/>
      <c r="AIC12" s="115"/>
      <c r="AID12" s="115"/>
      <c r="AIE12" s="115"/>
      <c r="AIF12" s="115"/>
      <c r="AIG12" s="115"/>
      <c r="AIH12" s="115"/>
      <c r="AII12" s="115"/>
      <c r="AIJ12" s="115"/>
      <c r="AIK12" s="115"/>
      <c r="AIL12" s="115"/>
      <c r="AIM12" s="115"/>
      <c r="AIN12" s="115"/>
      <c r="AIO12" s="115"/>
      <c r="AIP12" s="115"/>
      <c r="AIQ12" s="115"/>
      <c r="AIR12" s="115"/>
      <c r="AIS12" s="115"/>
      <c r="AIT12" s="115"/>
      <c r="AIU12" s="115"/>
      <c r="AIV12" s="115"/>
      <c r="AIW12" s="115"/>
      <c r="AIX12" s="115"/>
      <c r="AIY12" s="115"/>
      <c r="AIZ12" s="115"/>
      <c r="AJA12" s="115"/>
      <c r="AJB12" s="115"/>
      <c r="AJC12" s="115"/>
      <c r="AJD12" s="115"/>
      <c r="AJE12" s="115"/>
      <c r="AJF12" s="115"/>
      <c r="AJG12" s="115"/>
      <c r="AJH12" s="115"/>
      <c r="AJI12" s="115"/>
      <c r="AJJ12" s="115"/>
      <c r="AJK12" s="115"/>
      <c r="AJL12" s="115"/>
      <c r="AJM12" s="115"/>
      <c r="AJN12" s="115"/>
      <c r="AJO12" s="115"/>
      <c r="AJP12" s="115"/>
      <c r="AJQ12" s="115"/>
      <c r="AJR12" s="115"/>
      <c r="AJS12" s="115"/>
      <c r="AJT12" s="115"/>
      <c r="AJU12" s="115"/>
      <c r="AJV12" s="115"/>
      <c r="AJW12" s="115"/>
      <c r="AJX12" s="115"/>
      <c r="AJY12" s="115"/>
      <c r="AJZ12" s="115"/>
      <c r="AKA12" s="115"/>
      <c r="AKB12" s="115"/>
      <c r="AKC12" s="115"/>
      <c r="AKD12" s="115"/>
      <c r="AKE12" s="115"/>
      <c r="AKF12" s="115"/>
      <c r="AKG12" s="115"/>
      <c r="AKH12" s="115"/>
      <c r="AKI12" s="115"/>
      <c r="AKJ12" s="115"/>
      <c r="AKK12" s="115"/>
      <c r="AKL12" s="115"/>
      <c r="AKM12" s="115"/>
      <c r="AKN12" s="115"/>
      <c r="AKO12" s="115"/>
      <c r="AKP12" s="115"/>
      <c r="AKQ12" s="115"/>
      <c r="AKR12" s="115"/>
      <c r="AKS12" s="115"/>
      <c r="AKT12" s="115"/>
      <c r="AKU12" s="115"/>
      <c r="AKV12" s="115"/>
      <c r="AKW12" s="115"/>
      <c r="AKX12" s="115"/>
      <c r="AKY12" s="115"/>
      <c r="AKZ12" s="115"/>
      <c r="ALA12" s="115"/>
      <c r="ALB12" s="115"/>
      <c r="ALC12" s="115"/>
      <c r="ALD12" s="115"/>
      <c r="ALE12" s="115"/>
      <c r="ALF12" s="115"/>
      <c r="ALG12" s="115"/>
      <c r="ALH12" s="115"/>
      <c r="ALI12" s="115"/>
      <c r="ALJ12" s="115"/>
      <c r="ALK12" s="115"/>
      <c r="ALL12" s="115"/>
      <c r="ALM12" s="115"/>
      <c r="ALN12" s="115"/>
      <c r="ALO12" s="115"/>
      <c r="ALP12" s="115"/>
      <c r="ALQ12" s="115"/>
      <c r="ALR12" s="115"/>
      <c r="ALS12" s="115"/>
      <c r="ALT12" s="115"/>
      <c r="ALU12" s="115"/>
      <c r="ALV12" s="115"/>
      <c r="ALW12" s="115"/>
      <c r="ALX12" s="115"/>
      <c r="ALY12" s="115"/>
      <c r="ALZ12" s="115"/>
      <c r="AMA12" s="115"/>
      <c r="AMB12" s="115"/>
      <c r="AMC12" s="115"/>
      <c r="AMD12" s="115"/>
      <c r="AME12" s="115"/>
      <c r="AMF12" s="115"/>
      <c r="AMG12" s="115"/>
      <c r="AMH12" s="115"/>
      <c r="AMI12" s="115"/>
      <c r="AMJ12" s="115"/>
      <c r="AMK12" s="115"/>
      <c r="AML12" s="115"/>
      <c r="AMM12" s="115"/>
      <c r="AMN12" s="115"/>
      <c r="AMO12" s="115"/>
      <c r="AMP12" s="115"/>
      <c r="AMQ12" s="115"/>
      <c r="AMR12" s="115"/>
      <c r="AMS12" s="115"/>
      <c r="AMT12" s="115"/>
      <c r="AMU12" s="115"/>
      <c r="AMV12" s="115"/>
      <c r="AMW12" s="115"/>
      <c r="AMX12" s="115"/>
      <c r="AMY12" s="115"/>
      <c r="AMZ12" s="115"/>
      <c r="ANA12" s="115"/>
      <c r="ANB12" s="115"/>
      <c r="ANC12" s="115"/>
      <c r="AND12" s="115"/>
      <c r="ANE12" s="115"/>
      <c r="ANF12" s="115"/>
      <c r="ANG12" s="115"/>
      <c r="ANH12" s="115"/>
      <c r="ANI12" s="115"/>
      <c r="ANJ12" s="115"/>
      <c r="ANK12" s="115"/>
      <c r="ANL12" s="115"/>
      <c r="ANM12" s="115"/>
      <c r="ANN12" s="115"/>
      <c r="ANO12" s="115"/>
      <c r="ANP12" s="115"/>
      <c r="ANQ12" s="115"/>
      <c r="ANR12" s="115"/>
      <c r="ANS12" s="115"/>
      <c r="ANT12" s="115"/>
      <c r="ANU12" s="115"/>
      <c r="ANV12" s="115"/>
      <c r="ANW12" s="115"/>
      <c r="ANX12" s="115"/>
      <c r="ANY12" s="115"/>
      <c r="ANZ12" s="115"/>
      <c r="AOA12" s="115"/>
      <c r="AOB12" s="115"/>
      <c r="AOC12" s="115"/>
      <c r="AOD12" s="115"/>
      <c r="AOE12" s="115"/>
      <c r="AOF12" s="115"/>
      <c r="AOG12" s="115"/>
      <c r="AOH12" s="115"/>
      <c r="AOI12" s="115"/>
      <c r="AOJ12" s="115"/>
      <c r="AOK12" s="115"/>
      <c r="AOL12" s="115"/>
      <c r="AOM12" s="115"/>
      <c r="AON12" s="115"/>
      <c r="AOO12" s="115"/>
      <c r="AOP12" s="115"/>
      <c r="AOQ12" s="115"/>
      <c r="AOR12" s="115"/>
      <c r="AOS12" s="115"/>
      <c r="AOT12" s="115"/>
      <c r="AOU12" s="115"/>
      <c r="AOV12" s="115"/>
      <c r="AOW12" s="115"/>
      <c r="AOX12" s="115"/>
      <c r="AOY12" s="115"/>
      <c r="AOZ12" s="115"/>
      <c r="APA12" s="115"/>
      <c r="APB12" s="115"/>
      <c r="APC12" s="115"/>
      <c r="APD12" s="115"/>
      <c r="APE12" s="115"/>
      <c r="APF12" s="115"/>
      <c r="APG12" s="115"/>
      <c r="APH12" s="115"/>
      <c r="API12" s="115"/>
      <c r="APJ12" s="115"/>
      <c r="APK12" s="115"/>
      <c r="APL12" s="115"/>
      <c r="APM12" s="115"/>
      <c r="APN12" s="115"/>
      <c r="APO12" s="115"/>
      <c r="APP12" s="115"/>
      <c r="APQ12" s="115"/>
      <c r="APR12" s="115"/>
      <c r="APS12" s="115"/>
      <c r="APT12" s="115"/>
      <c r="APU12" s="115"/>
      <c r="APV12" s="115"/>
      <c r="APW12" s="115"/>
      <c r="APX12" s="115"/>
      <c r="APY12" s="115"/>
      <c r="APZ12" s="115"/>
      <c r="AQA12" s="115"/>
      <c r="AQB12" s="115"/>
      <c r="AQC12" s="115"/>
      <c r="AQD12" s="115"/>
      <c r="AQE12" s="115"/>
      <c r="AQF12" s="115"/>
      <c r="AQG12" s="115"/>
      <c r="AQH12" s="115"/>
      <c r="AQI12" s="115"/>
      <c r="AQJ12" s="115"/>
      <c r="AQK12" s="115"/>
      <c r="AQL12" s="115"/>
      <c r="AQM12" s="115"/>
      <c r="AQN12" s="115"/>
      <c r="AQO12" s="115"/>
      <c r="AQP12" s="115"/>
      <c r="AQQ12" s="115"/>
      <c r="AQR12" s="115"/>
      <c r="AQS12" s="115"/>
      <c r="AQT12" s="115"/>
      <c r="AQU12" s="115"/>
      <c r="AQV12" s="115"/>
      <c r="AQW12" s="115"/>
      <c r="AQX12" s="115"/>
      <c r="AQY12" s="115"/>
      <c r="AQZ12" s="115"/>
      <c r="ARA12" s="115"/>
      <c r="ARB12" s="115"/>
      <c r="ARC12" s="115"/>
      <c r="ARD12" s="115"/>
      <c r="ARE12" s="115"/>
      <c r="ARF12" s="115"/>
      <c r="ARG12" s="115"/>
      <c r="ARH12" s="115"/>
      <c r="ARI12" s="115"/>
      <c r="ARJ12" s="115"/>
      <c r="ARK12" s="115"/>
      <c r="ARL12" s="115"/>
      <c r="ARM12" s="115"/>
      <c r="ARN12" s="115"/>
      <c r="ARO12" s="115"/>
      <c r="ARP12" s="115"/>
      <c r="ARQ12" s="115"/>
      <c r="ARR12" s="115"/>
      <c r="ARS12" s="115"/>
      <c r="ART12" s="115"/>
      <c r="ARU12" s="115"/>
      <c r="ARV12" s="115"/>
      <c r="ARW12" s="115"/>
      <c r="ARX12" s="115"/>
      <c r="ARY12" s="115"/>
      <c r="ARZ12" s="115"/>
      <c r="ASA12" s="115"/>
      <c r="ASB12" s="115"/>
      <c r="ASC12" s="115"/>
      <c r="ASD12" s="115"/>
      <c r="ASE12" s="115"/>
      <c r="ASF12" s="115"/>
      <c r="ASG12" s="115"/>
      <c r="ASH12" s="115"/>
      <c r="ASI12" s="115"/>
      <c r="ASJ12" s="115"/>
      <c r="ASK12" s="115"/>
      <c r="ASL12" s="115"/>
      <c r="ASM12" s="115"/>
      <c r="ASN12" s="115"/>
      <c r="ASO12" s="115"/>
      <c r="ASP12" s="115"/>
      <c r="ASQ12" s="115"/>
      <c r="ASR12" s="115"/>
      <c r="ASS12" s="115"/>
      <c r="AST12" s="115"/>
      <c r="ASU12" s="115"/>
      <c r="ASV12" s="115"/>
      <c r="ASW12" s="115"/>
      <c r="ASX12" s="115"/>
      <c r="ASY12" s="115"/>
      <c r="ASZ12" s="115"/>
      <c r="ATA12" s="115"/>
      <c r="ATB12" s="115"/>
      <c r="ATC12" s="115"/>
      <c r="ATD12" s="115"/>
      <c r="ATE12" s="115"/>
      <c r="ATF12" s="115"/>
      <c r="ATG12" s="115"/>
      <c r="ATH12" s="115"/>
      <c r="ATI12" s="115"/>
      <c r="ATJ12" s="115"/>
      <c r="ATK12" s="115"/>
      <c r="ATL12" s="115"/>
      <c r="ATM12" s="115"/>
      <c r="ATN12" s="115"/>
      <c r="ATO12" s="115"/>
      <c r="ATP12" s="115"/>
      <c r="ATQ12" s="115"/>
      <c r="ATR12" s="115"/>
      <c r="ATS12" s="115"/>
      <c r="ATT12" s="115"/>
      <c r="ATU12" s="115"/>
      <c r="ATV12" s="115"/>
      <c r="ATW12" s="115"/>
      <c r="ATX12" s="115"/>
      <c r="ATY12" s="115"/>
      <c r="ATZ12" s="115"/>
      <c r="AUA12" s="115"/>
      <c r="AUB12" s="115"/>
      <c r="AUC12" s="115"/>
      <c r="AUD12" s="115"/>
      <c r="AUE12" s="115"/>
      <c r="AUF12" s="115"/>
      <c r="AUG12" s="115"/>
      <c r="AUH12" s="115"/>
      <c r="AUI12" s="115"/>
      <c r="AUJ12" s="115"/>
      <c r="AUK12" s="115"/>
      <c r="AUL12" s="115"/>
      <c r="AUM12" s="115"/>
      <c r="AUN12" s="115"/>
      <c r="AUO12" s="115"/>
      <c r="AUP12" s="115"/>
      <c r="AUQ12" s="115"/>
      <c r="AUR12" s="115"/>
      <c r="AUS12" s="115"/>
      <c r="AUT12" s="115"/>
      <c r="AUU12" s="115"/>
      <c r="AUV12" s="115"/>
      <c r="AUW12" s="115"/>
      <c r="AUX12" s="115"/>
      <c r="AUY12" s="115"/>
      <c r="AUZ12" s="115"/>
      <c r="AVA12" s="115"/>
      <c r="AVB12" s="115"/>
      <c r="AVC12" s="115"/>
      <c r="AVD12" s="115"/>
      <c r="AVE12" s="115"/>
      <c r="AVF12" s="115"/>
      <c r="AVG12" s="115"/>
      <c r="AVH12" s="115"/>
      <c r="AVI12" s="115"/>
      <c r="AVJ12" s="115"/>
      <c r="AVK12" s="115"/>
      <c r="AVL12" s="115"/>
      <c r="AVM12" s="115"/>
      <c r="AVN12" s="115"/>
      <c r="AVO12" s="115"/>
      <c r="AVP12" s="115"/>
      <c r="AVQ12" s="115"/>
      <c r="AVR12" s="115"/>
      <c r="AVS12" s="115"/>
      <c r="AVT12" s="115"/>
      <c r="AVU12" s="115"/>
    </row>
    <row r="13" spans="1:1269" s="332" customFormat="1" ht="13.5" customHeight="1" x14ac:dyDescent="0.2">
      <c r="A13" s="115"/>
      <c r="B13" s="149"/>
      <c r="C13" s="149"/>
      <c r="D13" s="149"/>
      <c r="E13" s="149"/>
      <c r="F13" s="150"/>
      <c r="G13" s="150"/>
      <c r="H13" s="150"/>
      <c r="I13" s="150"/>
      <c r="J13" s="150"/>
      <c r="K13" s="349"/>
      <c r="L13" s="150"/>
      <c r="M13" s="101"/>
      <c r="N13" s="150"/>
      <c r="O13" s="150"/>
      <c r="P13" s="150"/>
      <c r="Q13" s="150"/>
      <c r="R13" s="99"/>
      <c r="S13" s="150"/>
      <c r="T13" s="150"/>
      <c r="U13" s="150"/>
      <c r="V13" s="150"/>
      <c r="W13" s="150"/>
      <c r="X13" s="102"/>
      <c r="Y13" s="150"/>
      <c r="Z13" s="150"/>
      <c r="AA13" s="150"/>
      <c r="AB13" s="150"/>
      <c r="AC13" s="150"/>
      <c r="AD13" s="150"/>
      <c r="AE13" s="150"/>
      <c r="AF13" s="150"/>
      <c r="AG13" s="150"/>
      <c r="AH13" s="150"/>
      <c r="AI13" s="150"/>
      <c r="AJ13" s="150"/>
      <c r="AK13" s="150"/>
      <c r="AL13" s="150"/>
      <c r="AM13" s="150"/>
      <c r="AN13" s="150"/>
      <c r="AO13" s="150"/>
      <c r="AP13" s="150"/>
      <c r="AQ13" s="150"/>
      <c r="AR13" s="150"/>
      <c r="AS13" s="150"/>
      <c r="AT13" s="150"/>
      <c r="AU13" s="150"/>
      <c r="AV13" s="150"/>
      <c r="AW13" s="90"/>
      <c r="AX13" s="150"/>
      <c r="AY13" s="150"/>
      <c r="AZ13" s="150"/>
      <c r="BA13" s="150"/>
      <c r="BB13" s="102"/>
      <c r="BC13" s="150"/>
      <c r="BD13" s="150"/>
      <c r="BE13" s="150"/>
      <c r="BF13" s="150"/>
      <c r="BG13" s="102"/>
      <c r="BH13" s="150"/>
      <c r="BI13" s="150"/>
      <c r="BJ13" s="150"/>
      <c r="BK13" s="150"/>
      <c r="BL13" s="102"/>
      <c r="BM13" s="150"/>
      <c r="BN13" s="150"/>
      <c r="BO13" s="150"/>
      <c r="BP13" s="150"/>
      <c r="BQ13" s="102"/>
      <c r="BR13" s="151"/>
      <c r="BS13" s="150"/>
      <c r="BT13" s="150"/>
      <c r="BU13" s="150"/>
      <c r="BV13" s="102"/>
      <c r="BW13" s="150"/>
      <c r="BX13" s="150"/>
      <c r="BY13" s="150"/>
      <c r="BZ13" s="150"/>
      <c r="CA13" s="102"/>
      <c r="CB13" s="150"/>
      <c r="CC13" s="150"/>
      <c r="CD13" s="150"/>
      <c r="CE13" s="150"/>
      <c r="CF13" s="102"/>
      <c r="CG13" s="150"/>
      <c r="CH13" s="150"/>
      <c r="CI13" s="150"/>
      <c r="CJ13" s="150"/>
      <c r="CK13" s="102"/>
      <c r="CL13" s="150"/>
      <c r="CM13" s="150"/>
      <c r="CN13" s="150"/>
      <c r="CO13" s="150"/>
      <c r="CP13" s="102"/>
      <c r="CQ13" s="150"/>
      <c r="CR13" s="150"/>
      <c r="CS13" s="150"/>
      <c r="CT13" s="150"/>
      <c r="CU13" s="99"/>
      <c r="CV13" s="150"/>
      <c r="CW13" s="150"/>
      <c r="CX13" s="150"/>
      <c r="CY13" s="150"/>
      <c r="CZ13" s="102"/>
      <c r="DA13" s="150"/>
      <c r="DB13" s="150"/>
      <c r="DC13" s="150"/>
      <c r="DD13" s="150"/>
      <c r="DE13" s="102"/>
      <c r="DF13" s="150"/>
      <c r="DG13" s="150"/>
      <c r="DH13" s="150"/>
      <c r="DI13" s="150"/>
      <c r="DJ13" s="102"/>
      <c r="DK13" s="150"/>
      <c r="DL13" s="150"/>
      <c r="DM13" s="150"/>
      <c r="DN13" s="150"/>
      <c r="DO13" s="102"/>
      <c r="DP13" s="150"/>
      <c r="DQ13" s="150"/>
      <c r="DR13" s="150"/>
      <c r="DS13" s="150"/>
      <c r="DT13" s="102"/>
      <c r="DU13" s="99"/>
      <c r="DV13" s="99"/>
      <c r="DW13" s="99"/>
      <c r="DX13" s="99"/>
      <c r="DY13" s="116"/>
      <c r="DZ13" s="99"/>
      <c r="EA13" s="99"/>
      <c r="EB13" s="99"/>
      <c r="EC13" s="99"/>
      <c r="ED13" s="115"/>
      <c r="EE13" s="115"/>
      <c r="EF13" s="115"/>
      <c r="EG13" s="115"/>
      <c r="EH13" s="115"/>
      <c r="EI13" s="115"/>
      <c r="EJ13" s="115"/>
      <c r="EK13" s="115"/>
      <c r="EL13" s="115"/>
      <c r="EM13" s="115"/>
      <c r="EN13" s="115"/>
      <c r="EO13" s="115"/>
      <c r="EP13" s="115"/>
      <c r="EQ13" s="115"/>
      <c r="ER13" s="115"/>
      <c r="ES13" s="115"/>
      <c r="ET13" s="115"/>
      <c r="EU13" s="115"/>
      <c r="EV13" s="115"/>
      <c r="EW13" s="115"/>
      <c r="EX13" s="115"/>
      <c r="EY13" s="115"/>
      <c r="EZ13" s="115"/>
      <c r="FA13" s="115"/>
      <c r="FB13" s="150"/>
      <c r="FC13" s="150"/>
      <c r="FD13" s="150"/>
      <c r="FE13" s="150"/>
      <c r="FF13" s="150"/>
      <c r="FG13" s="150"/>
      <c r="FH13" s="150"/>
      <c r="FI13" s="150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115"/>
      <c r="GG13" s="115"/>
      <c r="GH13" s="115"/>
      <c r="GI13" s="115"/>
      <c r="GJ13" s="115"/>
      <c r="GK13" s="115"/>
      <c r="GL13" s="115"/>
      <c r="GM13" s="115"/>
      <c r="GN13" s="115"/>
      <c r="GO13" s="115"/>
      <c r="GP13" s="115"/>
      <c r="GQ13" s="115"/>
      <c r="GR13" s="115"/>
      <c r="GS13" s="115"/>
      <c r="GT13" s="115"/>
      <c r="GU13" s="115"/>
      <c r="GV13" s="115"/>
      <c r="GW13" s="115"/>
      <c r="GX13" s="115"/>
      <c r="GY13" s="115"/>
      <c r="GZ13" s="115"/>
      <c r="HA13" s="115"/>
      <c r="HB13" s="115"/>
      <c r="HC13" s="115"/>
      <c r="HD13" s="115"/>
      <c r="HE13" s="115"/>
      <c r="HF13" s="115"/>
      <c r="HG13" s="115"/>
      <c r="HH13" s="115"/>
      <c r="HI13" s="115"/>
      <c r="HJ13" s="115"/>
      <c r="HK13" s="115"/>
      <c r="HL13" s="115"/>
      <c r="HM13" s="115"/>
      <c r="HN13" s="115"/>
      <c r="HO13" s="115"/>
      <c r="HP13" s="115"/>
      <c r="HQ13" s="115"/>
      <c r="HR13" s="115"/>
      <c r="HS13" s="115"/>
      <c r="HT13" s="115"/>
      <c r="HU13" s="115"/>
      <c r="HV13" s="115"/>
      <c r="HW13" s="115"/>
      <c r="HX13" s="115"/>
      <c r="HY13" s="115"/>
      <c r="HZ13" s="115"/>
      <c r="IA13" s="115"/>
      <c r="IB13" s="115"/>
      <c r="IC13" s="115"/>
      <c r="ID13" s="115"/>
      <c r="IE13" s="115"/>
      <c r="IF13" s="115"/>
      <c r="IG13" s="115"/>
      <c r="IH13" s="115"/>
      <c r="II13" s="115"/>
      <c r="IJ13" s="115"/>
      <c r="IK13" s="115"/>
      <c r="IL13" s="115"/>
      <c r="IM13" s="115"/>
      <c r="IN13" s="115"/>
      <c r="IO13" s="115"/>
      <c r="IP13" s="115"/>
      <c r="IQ13" s="115"/>
      <c r="IR13" s="115"/>
      <c r="IS13" s="115"/>
      <c r="IT13" s="115"/>
      <c r="IU13" s="115"/>
      <c r="IV13" s="115"/>
      <c r="IW13" s="115"/>
      <c r="IX13" s="115"/>
      <c r="IY13" s="115"/>
      <c r="IZ13" s="115"/>
      <c r="JA13" s="115"/>
      <c r="JB13" s="115"/>
      <c r="JC13" s="115"/>
      <c r="JD13" s="115"/>
      <c r="JE13" s="115"/>
      <c r="JF13" s="115"/>
      <c r="JG13" s="115"/>
      <c r="JH13" s="115"/>
      <c r="JI13" s="115"/>
      <c r="JJ13" s="115"/>
      <c r="JK13" s="115"/>
      <c r="JL13" s="115"/>
      <c r="JM13" s="115"/>
      <c r="JN13" s="115"/>
      <c r="JO13" s="115"/>
      <c r="JP13" s="115"/>
      <c r="JQ13" s="115"/>
      <c r="JR13" s="115"/>
      <c r="JS13" s="115"/>
      <c r="JT13" s="115"/>
      <c r="JU13" s="115"/>
      <c r="JV13" s="115"/>
      <c r="JW13" s="115"/>
      <c r="JX13" s="115"/>
      <c r="JY13" s="115"/>
      <c r="JZ13" s="115"/>
      <c r="KA13" s="115"/>
      <c r="KB13" s="115"/>
      <c r="KC13" s="115"/>
      <c r="KD13" s="115"/>
      <c r="KE13" s="115"/>
      <c r="KF13" s="115"/>
      <c r="KG13" s="115"/>
      <c r="KH13" s="115"/>
      <c r="KI13" s="115"/>
      <c r="KJ13" s="115"/>
      <c r="KK13" s="115"/>
      <c r="KL13" s="115"/>
      <c r="KM13" s="115"/>
      <c r="KN13" s="115"/>
      <c r="KO13" s="115"/>
      <c r="KP13" s="115"/>
      <c r="KQ13" s="115"/>
      <c r="KR13" s="115"/>
      <c r="KS13" s="115"/>
      <c r="KT13" s="115"/>
      <c r="KU13" s="115"/>
      <c r="KV13" s="115"/>
      <c r="KW13" s="115"/>
      <c r="KX13" s="115"/>
      <c r="KY13" s="115"/>
      <c r="KZ13" s="115"/>
      <c r="LA13" s="115"/>
      <c r="LB13" s="115"/>
      <c r="LC13" s="115"/>
      <c r="LD13" s="115"/>
      <c r="LE13" s="115"/>
      <c r="LF13" s="115"/>
      <c r="LG13" s="115"/>
      <c r="LH13" s="115"/>
      <c r="LI13" s="115"/>
      <c r="LJ13" s="115"/>
      <c r="LK13" s="115"/>
      <c r="LL13" s="115"/>
      <c r="LM13" s="115"/>
      <c r="LN13" s="115"/>
      <c r="LO13" s="115"/>
      <c r="LP13" s="115"/>
      <c r="LQ13" s="115"/>
      <c r="LR13" s="115"/>
      <c r="LS13" s="115"/>
      <c r="LT13" s="115"/>
      <c r="LU13" s="115"/>
      <c r="LV13" s="115"/>
      <c r="LW13" s="115"/>
      <c r="LX13" s="115"/>
      <c r="LY13" s="115"/>
      <c r="LZ13" s="115"/>
      <c r="MA13" s="115"/>
      <c r="MB13" s="115"/>
      <c r="MC13" s="115"/>
      <c r="MD13" s="115"/>
      <c r="ME13" s="115"/>
      <c r="MF13" s="115"/>
      <c r="MG13" s="115"/>
      <c r="MH13" s="115"/>
      <c r="MI13" s="115"/>
      <c r="MJ13" s="115"/>
      <c r="MK13" s="115"/>
      <c r="ML13" s="115"/>
      <c r="MM13" s="115"/>
      <c r="MN13" s="115"/>
      <c r="MO13" s="115"/>
      <c r="MP13" s="115"/>
      <c r="MQ13" s="115"/>
      <c r="MR13" s="115"/>
      <c r="MS13" s="115"/>
      <c r="MT13" s="115"/>
      <c r="MU13" s="115"/>
      <c r="MV13" s="115"/>
      <c r="MW13" s="115"/>
      <c r="MX13" s="115"/>
      <c r="MY13" s="115"/>
      <c r="MZ13" s="115"/>
      <c r="NA13" s="115"/>
      <c r="NB13" s="115"/>
      <c r="NC13" s="115"/>
      <c r="ND13" s="115"/>
      <c r="NE13" s="115"/>
      <c r="NF13" s="115"/>
      <c r="NG13" s="115"/>
      <c r="NH13" s="115"/>
      <c r="NI13" s="115"/>
      <c r="NJ13" s="115"/>
      <c r="NK13" s="115"/>
      <c r="NL13" s="115"/>
      <c r="NM13" s="115"/>
      <c r="NN13" s="115"/>
      <c r="NO13" s="115"/>
      <c r="NP13" s="115"/>
      <c r="NQ13" s="115"/>
      <c r="NR13" s="115"/>
      <c r="NS13" s="115"/>
      <c r="NT13" s="115"/>
      <c r="NU13" s="115"/>
      <c r="NV13" s="115"/>
      <c r="NW13" s="115"/>
      <c r="NX13" s="115"/>
      <c r="NY13" s="115"/>
      <c r="NZ13" s="115"/>
      <c r="OA13" s="115"/>
      <c r="OB13" s="115"/>
      <c r="OC13" s="115"/>
      <c r="OD13" s="115"/>
      <c r="OE13" s="115"/>
      <c r="OF13" s="115"/>
      <c r="OG13" s="115"/>
      <c r="OH13" s="115"/>
      <c r="OI13" s="115"/>
      <c r="OJ13" s="115"/>
      <c r="OK13" s="115"/>
      <c r="OL13" s="115"/>
      <c r="OM13" s="115"/>
      <c r="ON13" s="115"/>
      <c r="OO13" s="115"/>
      <c r="OP13" s="115"/>
      <c r="OQ13" s="115"/>
      <c r="OR13" s="115"/>
      <c r="OS13" s="115"/>
      <c r="OT13" s="115"/>
      <c r="OU13" s="115"/>
      <c r="OV13" s="115"/>
      <c r="OW13" s="115"/>
      <c r="OX13" s="115"/>
      <c r="OY13" s="115"/>
      <c r="OZ13" s="115"/>
      <c r="PA13" s="115"/>
      <c r="PB13" s="115"/>
      <c r="PC13" s="115"/>
      <c r="PD13" s="115"/>
      <c r="PE13" s="115"/>
      <c r="PF13" s="115"/>
      <c r="PG13" s="115"/>
      <c r="PH13" s="115"/>
      <c r="PI13" s="115"/>
      <c r="PJ13" s="115"/>
      <c r="PK13" s="115"/>
      <c r="PL13" s="115"/>
      <c r="PM13" s="115"/>
      <c r="PN13" s="115"/>
      <c r="PO13" s="115"/>
      <c r="PP13" s="115"/>
      <c r="PQ13" s="115"/>
      <c r="PR13" s="115"/>
      <c r="PS13" s="115"/>
      <c r="PT13" s="115"/>
      <c r="PU13" s="115"/>
      <c r="PV13" s="115"/>
      <c r="PW13" s="115"/>
      <c r="PX13" s="115"/>
      <c r="PY13" s="115"/>
      <c r="PZ13" s="115"/>
      <c r="QA13" s="115"/>
      <c r="QB13" s="115"/>
      <c r="QC13" s="115"/>
      <c r="QD13" s="115"/>
      <c r="QE13" s="115"/>
      <c r="QF13" s="115"/>
      <c r="QG13" s="115"/>
      <c r="QH13" s="115"/>
      <c r="QI13" s="115"/>
      <c r="QJ13" s="115"/>
      <c r="QK13" s="115"/>
      <c r="QL13" s="115"/>
      <c r="QM13" s="115"/>
      <c r="QN13" s="115"/>
      <c r="QO13" s="115"/>
      <c r="QP13" s="115"/>
      <c r="QQ13" s="115"/>
      <c r="QR13" s="115"/>
      <c r="QS13" s="115"/>
      <c r="QT13" s="115"/>
      <c r="QU13" s="115"/>
      <c r="QV13" s="115"/>
      <c r="QW13" s="115"/>
      <c r="QX13" s="115"/>
      <c r="QY13" s="115"/>
      <c r="QZ13" s="115"/>
      <c r="RA13" s="115"/>
      <c r="RB13" s="115"/>
      <c r="RC13" s="115"/>
      <c r="RD13" s="115"/>
      <c r="RE13" s="115"/>
      <c r="RF13" s="115"/>
      <c r="RG13" s="115"/>
      <c r="RH13" s="115"/>
      <c r="RI13" s="115"/>
      <c r="RJ13" s="115"/>
      <c r="RK13" s="115"/>
      <c r="RL13" s="115"/>
      <c r="RM13" s="115"/>
      <c r="RN13" s="115"/>
      <c r="RO13" s="115"/>
      <c r="RP13" s="115"/>
      <c r="RQ13" s="115"/>
      <c r="RR13" s="115"/>
      <c r="RS13" s="115"/>
      <c r="RT13" s="115"/>
      <c r="RU13" s="115"/>
      <c r="RV13" s="115"/>
      <c r="RW13" s="115"/>
      <c r="RX13" s="115"/>
      <c r="RY13" s="115"/>
      <c r="RZ13" s="115"/>
      <c r="SA13" s="115"/>
      <c r="SB13" s="115"/>
      <c r="SC13" s="115"/>
      <c r="SD13" s="115"/>
      <c r="SE13" s="115"/>
      <c r="SF13" s="115"/>
      <c r="SG13" s="115"/>
      <c r="SH13" s="115"/>
      <c r="SI13" s="115"/>
      <c r="SJ13" s="115"/>
      <c r="SK13" s="115"/>
      <c r="SL13" s="115"/>
      <c r="SM13" s="115"/>
      <c r="SN13" s="115"/>
      <c r="SO13" s="115"/>
      <c r="SP13" s="115"/>
      <c r="SQ13" s="115"/>
      <c r="SR13" s="115"/>
      <c r="SS13" s="115"/>
      <c r="ST13" s="115"/>
      <c r="SU13" s="115"/>
      <c r="SV13" s="115"/>
      <c r="SW13" s="115"/>
      <c r="SX13" s="115"/>
      <c r="SY13" s="115"/>
      <c r="SZ13" s="115"/>
      <c r="TA13" s="115"/>
      <c r="TB13" s="115"/>
      <c r="TC13" s="115"/>
      <c r="TD13" s="115"/>
      <c r="TE13" s="115"/>
      <c r="TF13" s="115"/>
      <c r="TG13" s="115"/>
      <c r="TH13" s="115"/>
      <c r="TI13" s="115"/>
      <c r="TJ13" s="115"/>
      <c r="TK13" s="115"/>
      <c r="TL13" s="115"/>
      <c r="TM13" s="115"/>
      <c r="TN13" s="115"/>
      <c r="TO13" s="115"/>
      <c r="TP13" s="115"/>
      <c r="TQ13" s="115"/>
      <c r="TR13" s="115"/>
      <c r="TS13" s="115"/>
      <c r="TT13" s="115"/>
      <c r="TU13" s="115"/>
      <c r="TV13" s="115"/>
      <c r="TW13" s="115"/>
      <c r="TX13" s="115"/>
      <c r="TY13" s="115"/>
      <c r="TZ13" s="115"/>
      <c r="UA13" s="115"/>
      <c r="UB13" s="115"/>
      <c r="UC13" s="115"/>
      <c r="UD13" s="115"/>
      <c r="UE13" s="115"/>
      <c r="UF13" s="115"/>
      <c r="UG13" s="115"/>
      <c r="UH13" s="115"/>
      <c r="UI13" s="115"/>
      <c r="UJ13" s="115"/>
      <c r="UK13" s="115"/>
      <c r="UL13" s="115"/>
      <c r="UM13" s="115"/>
      <c r="UN13" s="115"/>
      <c r="UO13" s="115"/>
      <c r="UP13" s="115"/>
      <c r="UQ13" s="115"/>
      <c r="UR13" s="115"/>
      <c r="US13" s="115"/>
      <c r="UT13" s="115"/>
      <c r="UU13" s="115"/>
      <c r="UV13" s="115"/>
      <c r="UW13" s="115"/>
      <c r="UX13" s="115"/>
      <c r="UY13" s="115"/>
      <c r="UZ13" s="115"/>
      <c r="VA13" s="115"/>
      <c r="VB13" s="115"/>
      <c r="VC13" s="115"/>
      <c r="VD13" s="115"/>
      <c r="VE13" s="115"/>
      <c r="VF13" s="115"/>
      <c r="VG13" s="115"/>
      <c r="VH13" s="115"/>
      <c r="VI13" s="115"/>
      <c r="VJ13" s="115"/>
      <c r="VK13" s="115"/>
      <c r="VL13" s="115"/>
      <c r="VM13" s="115"/>
      <c r="VN13" s="115"/>
      <c r="VO13" s="115"/>
      <c r="VP13" s="115"/>
      <c r="VQ13" s="115"/>
      <c r="VR13" s="115"/>
      <c r="VS13" s="115"/>
      <c r="VT13" s="115"/>
      <c r="VU13" s="115"/>
      <c r="VV13" s="115"/>
      <c r="VW13" s="115"/>
      <c r="VX13" s="115"/>
      <c r="VY13" s="115"/>
      <c r="VZ13" s="115"/>
      <c r="WA13" s="115"/>
      <c r="WB13" s="115"/>
      <c r="WC13" s="115"/>
      <c r="WD13" s="115"/>
      <c r="WE13" s="115"/>
      <c r="WF13" s="115"/>
      <c r="WG13" s="115"/>
      <c r="WH13" s="115"/>
      <c r="WI13" s="115"/>
      <c r="WJ13" s="115"/>
      <c r="WK13" s="115"/>
      <c r="WL13" s="115"/>
      <c r="WM13" s="115"/>
      <c r="WN13" s="115"/>
      <c r="WO13" s="115"/>
      <c r="WP13" s="115"/>
      <c r="WQ13" s="115"/>
      <c r="WR13" s="115"/>
      <c r="WS13" s="115"/>
      <c r="WT13" s="115"/>
      <c r="WU13" s="115"/>
      <c r="WV13" s="115"/>
      <c r="WW13" s="115"/>
      <c r="WX13" s="115"/>
      <c r="WY13" s="115"/>
      <c r="WZ13" s="115"/>
      <c r="XA13" s="115"/>
      <c r="XB13" s="115"/>
      <c r="XC13" s="115"/>
      <c r="XD13" s="115"/>
      <c r="XE13" s="115"/>
      <c r="XF13" s="115"/>
      <c r="XG13" s="115"/>
      <c r="XH13" s="115"/>
      <c r="XI13" s="115"/>
      <c r="XJ13" s="115"/>
      <c r="XK13" s="115"/>
      <c r="XL13" s="115"/>
      <c r="XM13" s="115"/>
      <c r="XN13" s="115"/>
      <c r="XO13" s="115"/>
      <c r="XP13" s="115"/>
      <c r="XQ13" s="115"/>
      <c r="XR13" s="115"/>
      <c r="XS13" s="115"/>
      <c r="XT13" s="115"/>
      <c r="XU13" s="115"/>
      <c r="XV13" s="115"/>
      <c r="XW13" s="115"/>
      <c r="XX13" s="115"/>
      <c r="XY13" s="115"/>
      <c r="XZ13" s="115"/>
      <c r="YA13" s="115"/>
      <c r="YB13" s="115"/>
      <c r="YC13" s="115"/>
      <c r="YD13" s="115"/>
      <c r="YE13" s="115"/>
      <c r="YF13" s="115"/>
      <c r="YG13" s="115"/>
      <c r="YH13" s="115"/>
      <c r="YI13" s="115"/>
      <c r="YJ13" s="115"/>
      <c r="YK13" s="115"/>
      <c r="YL13" s="115"/>
      <c r="YM13" s="115"/>
      <c r="YN13" s="115"/>
      <c r="YO13" s="115"/>
      <c r="YP13" s="115"/>
      <c r="YQ13" s="115"/>
      <c r="YR13" s="115"/>
      <c r="YS13" s="115"/>
      <c r="YT13" s="115"/>
      <c r="YU13" s="115"/>
      <c r="YV13" s="115"/>
      <c r="YW13" s="115"/>
      <c r="YX13" s="115"/>
      <c r="YY13" s="115"/>
      <c r="YZ13" s="115"/>
      <c r="ZA13" s="115"/>
      <c r="ZB13" s="115"/>
      <c r="ZC13" s="115"/>
      <c r="ZD13" s="115"/>
      <c r="ZE13" s="115"/>
      <c r="ZF13" s="115"/>
      <c r="ZG13" s="115"/>
      <c r="ZH13" s="115"/>
      <c r="ZI13" s="115"/>
      <c r="ZJ13" s="115"/>
      <c r="ZK13" s="115"/>
      <c r="ZL13" s="115"/>
      <c r="ZM13" s="115"/>
      <c r="ZN13" s="115"/>
      <c r="ZO13" s="115"/>
      <c r="ZP13" s="115"/>
      <c r="ZQ13" s="115"/>
      <c r="ZR13" s="115"/>
      <c r="ZS13" s="115"/>
      <c r="ZT13" s="115"/>
      <c r="ZU13" s="115"/>
      <c r="ZV13" s="115"/>
      <c r="ZW13" s="115"/>
      <c r="ZX13" s="115"/>
      <c r="ZY13" s="115"/>
      <c r="ZZ13" s="115"/>
      <c r="AAA13" s="115"/>
      <c r="AAB13" s="115"/>
      <c r="AAC13" s="115"/>
      <c r="AAD13" s="115"/>
      <c r="AAE13" s="115"/>
      <c r="AAF13" s="115"/>
      <c r="AAG13" s="115"/>
      <c r="AAH13" s="115"/>
      <c r="AAI13" s="115"/>
      <c r="AAJ13" s="115"/>
      <c r="AAK13" s="115"/>
      <c r="AAL13" s="115"/>
      <c r="AAM13" s="115"/>
      <c r="AAN13" s="115"/>
      <c r="AAO13" s="115"/>
      <c r="AAP13" s="115"/>
      <c r="AAQ13" s="115"/>
      <c r="AAR13" s="115"/>
      <c r="AAS13" s="115"/>
      <c r="AAT13" s="115"/>
      <c r="AAU13" s="115"/>
      <c r="AAV13" s="115"/>
      <c r="AAW13" s="115"/>
      <c r="AAX13" s="115"/>
      <c r="AAY13" s="115"/>
      <c r="AAZ13" s="115"/>
      <c r="ABA13" s="115"/>
      <c r="ABB13" s="115"/>
      <c r="ABC13" s="115"/>
      <c r="ABD13" s="115"/>
      <c r="ABE13" s="115"/>
      <c r="ABF13" s="115"/>
      <c r="ABG13" s="115"/>
      <c r="ABH13" s="115"/>
      <c r="ABI13" s="115"/>
      <c r="ABJ13" s="115"/>
      <c r="ABK13" s="115"/>
      <c r="ABL13" s="115"/>
      <c r="ABM13" s="115"/>
      <c r="ABN13" s="115"/>
      <c r="ABO13" s="115"/>
      <c r="ABP13" s="115"/>
      <c r="ABQ13" s="115"/>
      <c r="ABR13" s="115"/>
      <c r="ABS13" s="115"/>
      <c r="ABT13" s="115"/>
      <c r="ABU13" s="115"/>
      <c r="ABV13" s="115"/>
      <c r="ABW13" s="115"/>
      <c r="ABX13" s="115"/>
      <c r="ABY13" s="115"/>
      <c r="ABZ13" s="115"/>
      <c r="ACA13" s="115"/>
      <c r="ACB13" s="115"/>
      <c r="ACC13" s="115"/>
      <c r="ACD13" s="115"/>
      <c r="ACE13" s="115"/>
      <c r="ACF13" s="115"/>
      <c r="ACG13" s="115"/>
      <c r="ACH13" s="115"/>
      <c r="ACI13" s="115"/>
      <c r="ACJ13" s="115"/>
      <c r="ACK13" s="115"/>
      <c r="ACL13" s="115"/>
      <c r="ACM13" s="115"/>
      <c r="ACN13" s="115"/>
      <c r="ACO13" s="115"/>
      <c r="ACP13" s="115"/>
      <c r="ACQ13" s="115"/>
      <c r="ACR13" s="115"/>
      <c r="ACS13" s="115"/>
      <c r="ACT13" s="115"/>
      <c r="ACU13" s="115"/>
      <c r="ACV13" s="115"/>
      <c r="ACW13" s="115"/>
      <c r="ACX13" s="115"/>
      <c r="ACY13" s="115"/>
      <c r="ACZ13" s="115"/>
      <c r="ADA13" s="115"/>
      <c r="ADB13" s="115"/>
      <c r="ADC13" s="115"/>
      <c r="ADD13" s="115"/>
      <c r="ADE13" s="115"/>
      <c r="ADF13" s="115"/>
      <c r="ADG13" s="115"/>
      <c r="ADH13" s="115"/>
      <c r="ADI13" s="115"/>
      <c r="ADJ13" s="115"/>
      <c r="ADK13" s="115"/>
      <c r="ADL13" s="115"/>
      <c r="ADM13" s="115"/>
      <c r="ADN13" s="115"/>
      <c r="ADO13" s="115"/>
      <c r="ADP13" s="115"/>
      <c r="ADQ13" s="115"/>
      <c r="ADR13" s="115"/>
      <c r="ADS13" s="115"/>
      <c r="ADT13" s="115"/>
      <c r="ADU13" s="115"/>
      <c r="ADV13" s="115"/>
      <c r="ADW13" s="115"/>
      <c r="ADX13" s="115"/>
      <c r="ADY13" s="115"/>
      <c r="ADZ13" s="115"/>
      <c r="AEA13" s="115"/>
      <c r="AEB13" s="115"/>
      <c r="AEC13" s="115"/>
      <c r="AED13" s="115"/>
      <c r="AEE13" s="115"/>
      <c r="AEF13" s="115"/>
      <c r="AEG13" s="115"/>
      <c r="AEH13" s="115"/>
      <c r="AEI13" s="115"/>
      <c r="AEJ13" s="115"/>
      <c r="AEK13" s="115"/>
      <c r="AEL13" s="115"/>
      <c r="AEM13" s="115"/>
      <c r="AEN13" s="115"/>
      <c r="AEO13" s="115"/>
      <c r="AEP13" s="115"/>
      <c r="AEQ13" s="115"/>
      <c r="AER13" s="115"/>
      <c r="AES13" s="115"/>
      <c r="AET13" s="115"/>
      <c r="AEU13" s="115"/>
      <c r="AEV13" s="115"/>
      <c r="AEW13" s="115"/>
      <c r="AEX13" s="115"/>
      <c r="AEY13" s="115"/>
      <c r="AEZ13" s="115"/>
      <c r="AFA13" s="115"/>
      <c r="AFB13" s="115"/>
      <c r="AFC13" s="115"/>
      <c r="AFD13" s="115"/>
      <c r="AFE13" s="115"/>
      <c r="AFF13" s="115"/>
      <c r="AFG13" s="115"/>
      <c r="AFH13" s="115"/>
      <c r="AFI13" s="115"/>
      <c r="AFJ13" s="115"/>
      <c r="AFK13" s="115"/>
      <c r="AFL13" s="115"/>
      <c r="AFM13" s="115"/>
      <c r="AFN13" s="115"/>
      <c r="AFO13" s="115"/>
      <c r="AFP13" s="115"/>
      <c r="AFQ13" s="115"/>
      <c r="AFR13" s="115"/>
      <c r="AFS13" s="115"/>
      <c r="AFT13" s="115"/>
      <c r="AFU13" s="115"/>
      <c r="AFV13" s="115"/>
      <c r="AFW13" s="115"/>
      <c r="AFX13" s="115"/>
      <c r="AFY13" s="115"/>
      <c r="AFZ13" s="115"/>
      <c r="AGA13" s="115"/>
      <c r="AGB13" s="115"/>
      <c r="AGC13" s="115"/>
      <c r="AGD13" s="115"/>
      <c r="AGE13" s="115"/>
      <c r="AGF13" s="115"/>
      <c r="AGG13" s="115"/>
      <c r="AGH13" s="115"/>
      <c r="AGI13" s="115"/>
      <c r="AGJ13" s="115"/>
      <c r="AGK13" s="115"/>
      <c r="AGL13" s="115"/>
      <c r="AGM13" s="115"/>
      <c r="AGN13" s="115"/>
      <c r="AGO13" s="115"/>
      <c r="AGP13" s="115"/>
      <c r="AGQ13" s="115"/>
      <c r="AGR13" s="115"/>
      <c r="AGS13" s="115"/>
      <c r="AGT13" s="115"/>
      <c r="AGU13" s="115"/>
      <c r="AGV13" s="115"/>
      <c r="AGW13" s="115"/>
      <c r="AGX13" s="115"/>
      <c r="AGY13" s="115"/>
      <c r="AGZ13" s="115"/>
      <c r="AHA13" s="115"/>
      <c r="AHB13" s="115"/>
      <c r="AHC13" s="115"/>
      <c r="AHD13" s="115"/>
      <c r="AHE13" s="115"/>
      <c r="AHF13" s="115"/>
      <c r="AHG13" s="115"/>
      <c r="AHH13" s="115"/>
      <c r="AHI13" s="115"/>
      <c r="AHJ13" s="115"/>
      <c r="AHK13" s="115"/>
      <c r="AHL13" s="115"/>
      <c r="AHM13" s="115"/>
      <c r="AHN13" s="115"/>
      <c r="AHO13" s="115"/>
      <c r="AHP13" s="115"/>
      <c r="AHQ13" s="115"/>
      <c r="AHR13" s="115"/>
      <c r="AHS13" s="115"/>
      <c r="AHT13" s="115"/>
      <c r="AHU13" s="115"/>
      <c r="AHV13" s="115"/>
      <c r="AHW13" s="115"/>
      <c r="AHX13" s="115"/>
      <c r="AHY13" s="115"/>
      <c r="AHZ13" s="115"/>
      <c r="AIA13" s="115"/>
      <c r="AIB13" s="115"/>
      <c r="AIC13" s="115"/>
      <c r="AID13" s="115"/>
      <c r="AIE13" s="115"/>
      <c r="AIF13" s="115"/>
      <c r="AIG13" s="115"/>
      <c r="AIH13" s="115"/>
      <c r="AII13" s="115"/>
      <c r="AIJ13" s="115"/>
      <c r="AIK13" s="115"/>
      <c r="AIL13" s="115"/>
      <c r="AIM13" s="115"/>
      <c r="AIN13" s="115"/>
      <c r="AIO13" s="115"/>
      <c r="AIP13" s="115"/>
      <c r="AIQ13" s="115"/>
      <c r="AIR13" s="115"/>
      <c r="AIS13" s="115"/>
      <c r="AIT13" s="115"/>
      <c r="AIU13" s="115"/>
      <c r="AIV13" s="115"/>
      <c r="AIW13" s="115"/>
      <c r="AIX13" s="115"/>
      <c r="AIY13" s="115"/>
      <c r="AIZ13" s="115"/>
      <c r="AJA13" s="115"/>
      <c r="AJB13" s="115"/>
      <c r="AJC13" s="115"/>
      <c r="AJD13" s="115"/>
      <c r="AJE13" s="115"/>
      <c r="AJF13" s="115"/>
      <c r="AJG13" s="115"/>
      <c r="AJH13" s="115"/>
      <c r="AJI13" s="115"/>
      <c r="AJJ13" s="115"/>
      <c r="AJK13" s="115"/>
      <c r="AJL13" s="115"/>
      <c r="AJM13" s="115"/>
      <c r="AJN13" s="115"/>
      <c r="AJO13" s="115"/>
      <c r="AJP13" s="115"/>
      <c r="AJQ13" s="115"/>
      <c r="AJR13" s="115"/>
      <c r="AJS13" s="115"/>
      <c r="AJT13" s="115"/>
      <c r="AJU13" s="115"/>
      <c r="AJV13" s="115"/>
      <c r="AJW13" s="115"/>
      <c r="AJX13" s="115"/>
      <c r="AJY13" s="115"/>
      <c r="AJZ13" s="115"/>
      <c r="AKA13" s="115"/>
      <c r="AKB13" s="115"/>
      <c r="AKC13" s="115"/>
      <c r="AKD13" s="115"/>
      <c r="AKE13" s="115"/>
      <c r="AKF13" s="115"/>
      <c r="AKG13" s="115"/>
      <c r="AKH13" s="115"/>
      <c r="AKI13" s="115"/>
      <c r="AKJ13" s="115"/>
      <c r="AKK13" s="115"/>
      <c r="AKL13" s="115"/>
      <c r="AKM13" s="115"/>
      <c r="AKN13" s="115"/>
      <c r="AKO13" s="115"/>
      <c r="AKP13" s="115"/>
      <c r="AKQ13" s="115"/>
      <c r="AKR13" s="115"/>
      <c r="AKS13" s="115"/>
      <c r="AKT13" s="115"/>
      <c r="AKU13" s="115"/>
      <c r="AKV13" s="115"/>
      <c r="AKW13" s="115"/>
      <c r="AKX13" s="115"/>
      <c r="AKY13" s="115"/>
      <c r="AKZ13" s="115"/>
      <c r="ALA13" s="115"/>
      <c r="ALB13" s="115"/>
      <c r="ALC13" s="115"/>
      <c r="ALD13" s="115"/>
      <c r="ALE13" s="115"/>
      <c r="ALF13" s="115"/>
      <c r="ALG13" s="115"/>
      <c r="ALH13" s="115"/>
      <c r="ALI13" s="115"/>
      <c r="ALJ13" s="115"/>
      <c r="ALK13" s="115"/>
      <c r="ALL13" s="115"/>
      <c r="ALM13" s="115"/>
      <c r="ALN13" s="115"/>
      <c r="ALO13" s="115"/>
      <c r="ALP13" s="115"/>
      <c r="ALQ13" s="115"/>
      <c r="ALR13" s="115"/>
      <c r="ALS13" s="115"/>
      <c r="ALT13" s="115"/>
      <c r="ALU13" s="115"/>
      <c r="ALV13" s="115"/>
      <c r="ALW13" s="115"/>
      <c r="ALX13" s="115"/>
      <c r="ALY13" s="115"/>
      <c r="ALZ13" s="115"/>
      <c r="AMA13" s="115"/>
      <c r="AMB13" s="115"/>
      <c r="AMC13" s="115"/>
      <c r="AMD13" s="115"/>
      <c r="AME13" s="115"/>
      <c r="AMF13" s="115"/>
      <c r="AMG13" s="115"/>
      <c r="AMH13" s="115"/>
      <c r="AMI13" s="115"/>
      <c r="AMJ13" s="115"/>
      <c r="AMK13" s="115"/>
      <c r="AML13" s="115"/>
      <c r="AMM13" s="115"/>
      <c r="AMN13" s="115"/>
      <c r="AMO13" s="115"/>
      <c r="AMP13" s="115"/>
      <c r="AMQ13" s="115"/>
      <c r="AMR13" s="115"/>
      <c r="AMS13" s="115"/>
      <c r="AMT13" s="115"/>
      <c r="AMU13" s="115"/>
      <c r="AMV13" s="115"/>
      <c r="AMW13" s="115"/>
      <c r="AMX13" s="115"/>
      <c r="AMY13" s="115"/>
      <c r="AMZ13" s="115"/>
      <c r="ANA13" s="115"/>
      <c r="ANB13" s="115"/>
      <c r="ANC13" s="115"/>
      <c r="AND13" s="115"/>
      <c r="ANE13" s="115"/>
      <c r="ANF13" s="115"/>
      <c r="ANG13" s="115"/>
      <c r="ANH13" s="115"/>
      <c r="ANI13" s="115"/>
      <c r="ANJ13" s="115"/>
      <c r="ANK13" s="115"/>
      <c r="ANL13" s="115"/>
      <c r="ANM13" s="115"/>
      <c r="ANN13" s="115"/>
      <c r="ANO13" s="115"/>
      <c r="ANP13" s="115"/>
      <c r="ANQ13" s="115"/>
      <c r="ANR13" s="115"/>
      <c r="ANS13" s="115"/>
      <c r="ANT13" s="115"/>
      <c r="ANU13" s="115"/>
      <c r="ANV13" s="115"/>
      <c r="ANW13" s="115"/>
      <c r="ANX13" s="115"/>
      <c r="ANY13" s="115"/>
      <c r="ANZ13" s="115"/>
      <c r="AOA13" s="115"/>
      <c r="AOB13" s="115"/>
      <c r="AOC13" s="115"/>
      <c r="AOD13" s="115"/>
      <c r="AOE13" s="115"/>
      <c r="AOF13" s="115"/>
      <c r="AOG13" s="115"/>
      <c r="AOH13" s="115"/>
      <c r="AOI13" s="115"/>
      <c r="AOJ13" s="115"/>
      <c r="AOK13" s="115"/>
      <c r="AOL13" s="115"/>
      <c r="AOM13" s="115"/>
      <c r="AON13" s="115"/>
      <c r="AOO13" s="115"/>
      <c r="AOP13" s="115"/>
      <c r="AOQ13" s="115"/>
      <c r="AOR13" s="115"/>
      <c r="AOS13" s="115"/>
      <c r="AOT13" s="115"/>
      <c r="AOU13" s="115"/>
      <c r="AOV13" s="115"/>
      <c r="AOW13" s="115"/>
      <c r="AOX13" s="115"/>
      <c r="AOY13" s="115"/>
      <c r="AOZ13" s="115"/>
      <c r="APA13" s="115"/>
      <c r="APB13" s="115"/>
      <c r="APC13" s="115"/>
      <c r="APD13" s="115"/>
      <c r="APE13" s="115"/>
      <c r="APF13" s="115"/>
      <c r="APG13" s="115"/>
      <c r="APH13" s="115"/>
      <c r="API13" s="115"/>
      <c r="APJ13" s="115"/>
      <c r="APK13" s="115"/>
      <c r="APL13" s="115"/>
      <c r="APM13" s="115"/>
      <c r="APN13" s="115"/>
      <c r="APO13" s="115"/>
      <c r="APP13" s="115"/>
      <c r="APQ13" s="115"/>
      <c r="APR13" s="115"/>
      <c r="APS13" s="115"/>
      <c r="APT13" s="115"/>
      <c r="APU13" s="115"/>
      <c r="APV13" s="115"/>
      <c r="APW13" s="115"/>
      <c r="APX13" s="115"/>
      <c r="APY13" s="115"/>
      <c r="APZ13" s="115"/>
      <c r="AQA13" s="115"/>
      <c r="AQB13" s="115"/>
      <c r="AQC13" s="115"/>
      <c r="AQD13" s="115"/>
      <c r="AQE13" s="115"/>
      <c r="AQF13" s="115"/>
      <c r="AQG13" s="115"/>
      <c r="AQH13" s="115"/>
      <c r="AQI13" s="115"/>
      <c r="AQJ13" s="115"/>
      <c r="AQK13" s="115"/>
      <c r="AQL13" s="115"/>
      <c r="AQM13" s="115"/>
      <c r="AQN13" s="115"/>
      <c r="AQO13" s="115"/>
      <c r="AQP13" s="115"/>
      <c r="AQQ13" s="115"/>
      <c r="AQR13" s="115"/>
      <c r="AQS13" s="115"/>
      <c r="AQT13" s="115"/>
      <c r="AQU13" s="115"/>
      <c r="AQV13" s="115"/>
      <c r="AQW13" s="115"/>
      <c r="AQX13" s="115"/>
      <c r="AQY13" s="115"/>
      <c r="AQZ13" s="115"/>
      <c r="ARA13" s="115"/>
      <c r="ARB13" s="115"/>
      <c r="ARC13" s="115"/>
      <c r="ARD13" s="115"/>
      <c r="ARE13" s="115"/>
      <c r="ARF13" s="115"/>
      <c r="ARG13" s="115"/>
      <c r="ARH13" s="115"/>
      <c r="ARI13" s="115"/>
      <c r="ARJ13" s="115"/>
      <c r="ARK13" s="115"/>
      <c r="ARL13" s="115"/>
      <c r="ARM13" s="115"/>
      <c r="ARN13" s="115"/>
      <c r="ARO13" s="115"/>
      <c r="ARP13" s="115"/>
      <c r="ARQ13" s="115"/>
      <c r="ARR13" s="115"/>
      <c r="ARS13" s="115"/>
      <c r="ART13" s="115"/>
      <c r="ARU13" s="115"/>
      <c r="ARV13" s="115"/>
      <c r="ARW13" s="115"/>
      <c r="ARX13" s="115"/>
      <c r="ARY13" s="115"/>
      <c r="ARZ13" s="115"/>
      <c r="ASA13" s="115"/>
      <c r="ASB13" s="115"/>
      <c r="ASC13" s="115"/>
      <c r="ASD13" s="115"/>
      <c r="ASE13" s="115"/>
      <c r="ASF13" s="115"/>
      <c r="ASG13" s="115"/>
      <c r="ASH13" s="115"/>
      <c r="ASI13" s="115"/>
      <c r="ASJ13" s="115"/>
      <c r="ASK13" s="115"/>
      <c r="ASL13" s="115"/>
      <c r="ASM13" s="115"/>
      <c r="ASN13" s="115"/>
      <c r="ASO13" s="115"/>
      <c r="ASP13" s="115"/>
      <c r="ASQ13" s="115"/>
      <c r="ASR13" s="115"/>
      <c r="ASS13" s="115"/>
      <c r="AST13" s="115"/>
      <c r="ASU13" s="115"/>
      <c r="ASV13" s="115"/>
      <c r="ASW13" s="115"/>
      <c r="ASX13" s="115"/>
      <c r="ASY13" s="115"/>
      <c r="ASZ13" s="115"/>
      <c r="ATA13" s="115"/>
      <c r="ATB13" s="115"/>
      <c r="ATC13" s="115"/>
      <c r="ATD13" s="115"/>
      <c r="ATE13" s="115"/>
      <c r="ATF13" s="115"/>
      <c r="ATG13" s="115"/>
      <c r="ATH13" s="115"/>
      <c r="ATI13" s="115"/>
      <c r="ATJ13" s="115"/>
      <c r="ATK13" s="115"/>
      <c r="ATL13" s="115"/>
      <c r="ATM13" s="115"/>
      <c r="ATN13" s="115"/>
      <c r="ATO13" s="115"/>
      <c r="ATP13" s="115"/>
      <c r="ATQ13" s="115"/>
      <c r="ATR13" s="115"/>
      <c r="ATS13" s="115"/>
      <c r="ATT13" s="115"/>
      <c r="ATU13" s="115"/>
      <c r="ATV13" s="115"/>
      <c r="ATW13" s="115"/>
      <c r="ATX13" s="115"/>
      <c r="ATY13" s="115"/>
      <c r="ATZ13" s="115"/>
      <c r="AUA13" s="115"/>
      <c r="AUB13" s="115"/>
      <c r="AUC13" s="115"/>
      <c r="AUD13" s="115"/>
      <c r="AUE13" s="115"/>
      <c r="AUF13" s="115"/>
      <c r="AUG13" s="115"/>
      <c r="AUH13" s="115"/>
      <c r="AUI13" s="115"/>
      <c r="AUJ13" s="115"/>
      <c r="AUK13" s="115"/>
      <c r="AUL13" s="115"/>
      <c r="AUM13" s="115"/>
      <c r="AUN13" s="115"/>
      <c r="AUO13" s="115"/>
      <c r="AUP13" s="115"/>
      <c r="AUQ13" s="115"/>
      <c r="AUR13" s="115"/>
      <c r="AUS13" s="115"/>
      <c r="AUT13" s="115"/>
      <c r="AUU13" s="115"/>
      <c r="AUV13" s="115"/>
      <c r="AUW13" s="115"/>
      <c r="AUX13" s="115"/>
      <c r="AUY13" s="115"/>
      <c r="AUZ13" s="115"/>
      <c r="AVA13" s="115"/>
      <c r="AVB13" s="115"/>
      <c r="AVC13" s="115"/>
      <c r="AVD13" s="115"/>
      <c r="AVE13" s="115"/>
      <c r="AVF13" s="115"/>
      <c r="AVG13" s="115"/>
      <c r="AVH13" s="115"/>
      <c r="AVI13" s="115"/>
      <c r="AVJ13" s="115"/>
      <c r="AVK13" s="115"/>
      <c r="AVL13" s="115"/>
      <c r="AVM13" s="115"/>
      <c r="AVN13" s="115"/>
      <c r="AVO13" s="115"/>
      <c r="AVP13" s="115"/>
      <c r="AVQ13" s="115"/>
      <c r="AVR13" s="115"/>
      <c r="AVS13" s="115"/>
      <c r="AVT13" s="115"/>
      <c r="AVU13" s="115"/>
    </row>
    <row r="14" spans="1:1269" s="332" customFormat="1" ht="13.5" customHeight="1" x14ac:dyDescent="0.2">
      <c r="A14" s="115"/>
      <c r="B14" s="105"/>
      <c r="C14" s="105"/>
      <c r="D14" s="105"/>
      <c r="E14" s="348"/>
      <c r="F14" s="99"/>
      <c r="G14" s="99"/>
      <c r="H14" s="99"/>
      <c r="I14" s="99"/>
      <c r="J14" s="99"/>
      <c r="K14" s="316"/>
      <c r="L14" s="99"/>
      <c r="M14" s="99"/>
      <c r="N14" s="99"/>
      <c r="O14" s="99"/>
      <c r="P14" s="99"/>
      <c r="Q14" s="99"/>
      <c r="R14" s="99"/>
      <c r="S14" s="54" t="s">
        <v>22</v>
      </c>
      <c r="T14" s="99"/>
      <c r="U14" s="306" t="s">
        <v>199</v>
      </c>
      <c r="V14" s="304"/>
      <c r="W14" s="445" t="s">
        <v>200</v>
      </c>
      <c r="X14" s="102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1"/>
      <c r="AX14" s="99"/>
      <c r="AY14" s="99"/>
      <c r="AZ14" s="99"/>
      <c r="BA14" s="99"/>
      <c r="BB14" s="102"/>
      <c r="BC14" s="99"/>
      <c r="BD14" s="99"/>
      <c r="BE14" s="99"/>
      <c r="BF14" s="99"/>
      <c r="BG14" s="102"/>
      <c r="BH14" s="99"/>
      <c r="BI14" s="99"/>
      <c r="BJ14" s="99"/>
      <c r="BK14" s="99"/>
      <c r="BL14" s="102"/>
      <c r="BM14" s="99"/>
      <c r="BN14" s="99"/>
      <c r="BO14" s="99"/>
      <c r="BP14" s="99"/>
      <c r="BQ14" s="102"/>
      <c r="BR14" s="282"/>
      <c r="BS14" s="99"/>
      <c r="BT14" s="99"/>
      <c r="BU14" s="99"/>
      <c r="BV14" s="102"/>
      <c r="BW14" s="99"/>
      <c r="BX14" s="99"/>
      <c r="BY14" s="99"/>
      <c r="BZ14" s="99"/>
      <c r="CA14" s="102"/>
      <c r="CB14" s="99"/>
      <c r="CC14" s="99"/>
      <c r="CD14" s="99"/>
      <c r="CE14" s="99"/>
      <c r="CF14" s="102"/>
      <c r="CG14" s="99"/>
      <c r="CH14" s="99"/>
      <c r="CI14" s="99"/>
      <c r="CJ14" s="99"/>
      <c r="CK14" s="102"/>
      <c r="CL14" s="99"/>
      <c r="CM14" s="99"/>
      <c r="CN14" s="99"/>
      <c r="CO14" s="99"/>
      <c r="CP14" s="102"/>
      <c r="CQ14" s="99"/>
      <c r="CR14" s="99"/>
      <c r="CS14" s="99"/>
      <c r="CT14" s="99"/>
      <c r="CU14" s="99"/>
      <c r="CV14" s="99"/>
      <c r="CW14" s="99"/>
      <c r="CX14" s="99"/>
      <c r="CY14" s="99"/>
      <c r="CZ14" s="102"/>
      <c r="DA14" s="99"/>
      <c r="DB14" s="99"/>
      <c r="DC14" s="99"/>
      <c r="DD14" s="99"/>
      <c r="DE14" s="102"/>
      <c r="DF14" s="99"/>
      <c r="DG14" s="99"/>
      <c r="DH14" s="99"/>
      <c r="DI14" s="99"/>
      <c r="DJ14" s="102"/>
      <c r="DK14" s="99"/>
      <c r="DL14" s="99"/>
      <c r="DM14" s="99"/>
      <c r="DN14" s="99"/>
      <c r="DO14" s="102"/>
      <c r="DP14" s="99"/>
      <c r="DQ14" s="99"/>
      <c r="DR14" s="99"/>
      <c r="DS14" s="99"/>
      <c r="DT14" s="102"/>
      <c r="DU14" s="99"/>
      <c r="DV14" s="99"/>
      <c r="DW14" s="99"/>
      <c r="DX14" s="99"/>
      <c r="DY14" s="116"/>
      <c r="DZ14" s="99"/>
      <c r="EA14" s="99"/>
      <c r="EB14" s="99"/>
      <c r="EC14" s="99"/>
      <c r="ED14" s="115"/>
      <c r="EE14" s="115"/>
      <c r="EF14" s="115"/>
      <c r="EG14" s="115"/>
      <c r="EH14" s="115"/>
      <c r="EI14" s="115"/>
      <c r="EJ14" s="115"/>
      <c r="EK14" s="115"/>
      <c r="EL14" s="115"/>
      <c r="EM14" s="115"/>
      <c r="EN14" s="115"/>
      <c r="EO14" s="115"/>
      <c r="EP14" s="115"/>
      <c r="EQ14" s="115"/>
      <c r="ER14" s="115"/>
      <c r="ES14" s="115"/>
      <c r="ET14" s="115"/>
      <c r="EU14" s="115"/>
      <c r="EV14" s="115"/>
      <c r="EW14" s="115"/>
      <c r="EX14" s="115"/>
      <c r="EY14" s="115"/>
      <c r="EZ14" s="115"/>
      <c r="FA14" s="115"/>
      <c r="FB14" s="264"/>
      <c r="FC14" s="264"/>
      <c r="FD14" s="264"/>
      <c r="FE14" s="264"/>
      <c r="FF14" s="264"/>
      <c r="FG14" s="264"/>
      <c r="FH14" s="264"/>
      <c r="FI14" s="264"/>
      <c r="FJ14" s="264"/>
      <c r="FK14" s="264"/>
      <c r="FL14" s="115"/>
      <c r="FM14" s="264"/>
      <c r="FN14" s="264"/>
      <c r="FO14" s="264"/>
      <c r="FP14" s="264"/>
      <c r="FQ14" s="264"/>
      <c r="FR14" s="264"/>
      <c r="FS14" s="264"/>
      <c r="FT14" s="26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115"/>
      <c r="GF14" s="115"/>
      <c r="GG14" s="115"/>
      <c r="GH14" s="115"/>
      <c r="GI14" s="115"/>
      <c r="GJ14" s="115"/>
      <c r="GK14" s="115"/>
      <c r="GL14" s="115"/>
      <c r="GM14" s="115"/>
      <c r="GN14" s="115"/>
      <c r="GO14" s="115"/>
      <c r="GP14" s="115"/>
      <c r="GQ14" s="115"/>
      <c r="GR14" s="115"/>
      <c r="GS14" s="115"/>
      <c r="GT14" s="115"/>
      <c r="GU14" s="115"/>
      <c r="GV14" s="115"/>
      <c r="GW14" s="115"/>
      <c r="GX14" s="115"/>
      <c r="GY14" s="115"/>
      <c r="GZ14" s="115"/>
      <c r="HA14" s="115"/>
      <c r="HB14" s="115"/>
      <c r="HC14" s="115"/>
      <c r="HD14" s="115"/>
      <c r="HE14" s="115"/>
      <c r="HF14" s="115"/>
      <c r="HG14" s="115"/>
      <c r="HH14" s="115"/>
      <c r="HI14" s="115"/>
      <c r="HJ14" s="115"/>
      <c r="HK14" s="115"/>
      <c r="HL14" s="115"/>
      <c r="HM14" s="115"/>
      <c r="HN14" s="115"/>
      <c r="HO14" s="115"/>
      <c r="HP14" s="115"/>
      <c r="HQ14" s="115"/>
      <c r="HR14" s="115"/>
      <c r="HS14" s="115"/>
      <c r="HT14" s="115"/>
      <c r="HU14" s="115"/>
      <c r="HV14" s="115"/>
      <c r="HW14" s="115"/>
      <c r="HX14" s="115"/>
      <c r="HY14" s="115"/>
      <c r="HZ14" s="115"/>
      <c r="IA14" s="115"/>
      <c r="IB14" s="115"/>
      <c r="IC14" s="115"/>
      <c r="ID14" s="115"/>
      <c r="IE14" s="115"/>
      <c r="IF14" s="115"/>
      <c r="IG14" s="115"/>
      <c r="IH14" s="115"/>
      <c r="II14" s="115"/>
      <c r="IJ14" s="115"/>
      <c r="IK14" s="115"/>
      <c r="IL14" s="115"/>
      <c r="IM14" s="115"/>
      <c r="IN14" s="115"/>
      <c r="IO14" s="115"/>
      <c r="IP14" s="115"/>
      <c r="IQ14" s="115"/>
      <c r="IR14" s="115"/>
      <c r="IS14" s="115"/>
      <c r="IT14" s="115"/>
      <c r="IU14" s="115"/>
      <c r="IV14" s="115"/>
      <c r="IW14" s="115"/>
      <c r="IX14" s="115"/>
      <c r="IY14" s="115"/>
      <c r="IZ14" s="115"/>
      <c r="JA14" s="115"/>
      <c r="JB14" s="115"/>
      <c r="JC14" s="115"/>
      <c r="JD14" s="115"/>
      <c r="JE14" s="115"/>
      <c r="JF14" s="115"/>
      <c r="JG14" s="115"/>
      <c r="JH14" s="115"/>
      <c r="JI14" s="115"/>
      <c r="JJ14" s="115"/>
      <c r="JK14" s="115"/>
      <c r="JL14" s="115"/>
      <c r="JM14" s="115"/>
      <c r="JN14" s="115"/>
      <c r="JO14" s="115"/>
      <c r="JP14" s="115"/>
      <c r="JQ14" s="115"/>
      <c r="JR14" s="115"/>
      <c r="JS14" s="115"/>
      <c r="JT14" s="115"/>
      <c r="JU14" s="115"/>
      <c r="JV14" s="115"/>
      <c r="JW14" s="115"/>
      <c r="JX14" s="115"/>
      <c r="JY14" s="115"/>
      <c r="JZ14" s="115"/>
      <c r="KA14" s="115"/>
      <c r="KB14" s="115"/>
      <c r="KC14" s="115"/>
      <c r="KD14" s="115"/>
      <c r="KE14" s="115"/>
      <c r="KF14" s="115"/>
      <c r="KG14" s="115"/>
      <c r="KH14" s="115"/>
      <c r="KI14" s="115"/>
      <c r="KJ14" s="115"/>
      <c r="KK14" s="115"/>
      <c r="KL14" s="115"/>
      <c r="KM14" s="115"/>
      <c r="KN14" s="115"/>
      <c r="KO14" s="115"/>
      <c r="KP14" s="115"/>
      <c r="KQ14" s="115"/>
      <c r="KR14" s="115"/>
      <c r="KS14" s="115"/>
      <c r="KT14" s="115"/>
      <c r="KU14" s="115"/>
      <c r="KV14" s="115"/>
      <c r="KW14" s="115"/>
      <c r="KX14" s="115"/>
      <c r="KY14" s="115"/>
      <c r="KZ14" s="115"/>
      <c r="LA14" s="115"/>
      <c r="LB14" s="115"/>
      <c r="LC14" s="115"/>
      <c r="LD14" s="115"/>
      <c r="LE14" s="115"/>
      <c r="LF14" s="115"/>
      <c r="LG14" s="115"/>
      <c r="LH14" s="115"/>
      <c r="LI14" s="115"/>
      <c r="LJ14" s="115"/>
      <c r="LK14" s="115"/>
      <c r="LL14" s="115"/>
      <c r="LM14" s="115"/>
      <c r="LN14" s="115"/>
      <c r="LO14" s="115"/>
      <c r="LP14" s="115"/>
      <c r="LQ14" s="115"/>
      <c r="LR14" s="115"/>
      <c r="LS14" s="115"/>
      <c r="LT14" s="115"/>
      <c r="LU14" s="115"/>
      <c r="LV14" s="115"/>
      <c r="LW14" s="115"/>
      <c r="LX14" s="115"/>
      <c r="LY14" s="115"/>
      <c r="LZ14" s="115"/>
      <c r="MA14" s="115"/>
      <c r="MB14" s="115"/>
      <c r="MC14" s="115"/>
      <c r="MD14" s="115"/>
      <c r="ME14" s="115"/>
      <c r="MF14" s="115"/>
      <c r="MG14" s="115"/>
      <c r="MH14" s="115"/>
      <c r="MI14" s="115"/>
      <c r="MJ14" s="115"/>
      <c r="MK14" s="115"/>
      <c r="ML14" s="115"/>
      <c r="MM14" s="115"/>
      <c r="MN14" s="115"/>
      <c r="MO14" s="115"/>
      <c r="MP14" s="115"/>
      <c r="MQ14" s="115"/>
      <c r="MR14" s="115"/>
      <c r="MS14" s="115"/>
      <c r="MT14" s="115"/>
      <c r="MU14" s="115"/>
      <c r="MV14" s="115"/>
      <c r="MW14" s="115"/>
      <c r="MX14" s="115"/>
      <c r="MY14" s="115"/>
      <c r="MZ14" s="115"/>
      <c r="NA14" s="115"/>
      <c r="NB14" s="115"/>
      <c r="NC14" s="115"/>
      <c r="ND14" s="115"/>
      <c r="NE14" s="115"/>
      <c r="NF14" s="115"/>
      <c r="NG14" s="115"/>
      <c r="NH14" s="115"/>
      <c r="NI14" s="115"/>
      <c r="NJ14" s="115"/>
      <c r="NK14" s="115"/>
      <c r="NL14" s="115"/>
      <c r="NM14" s="115"/>
      <c r="NN14" s="115"/>
      <c r="NO14" s="115"/>
      <c r="NP14" s="115"/>
      <c r="NQ14" s="115"/>
      <c r="NR14" s="115"/>
      <c r="NS14" s="115"/>
      <c r="NT14" s="115"/>
      <c r="NU14" s="115"/>
      <c r="NV14" s="115"/>
      <c r="NW14" s="115"/>
      <c r="NX14" s="115"/>
      <c r="NY14" s="115"/>
      <c r="NZ14" s="115"/>
      <c r="OA14" s="115"/>
      <c r="OB14" s="115"/>
      <c r="OC14" s="115"/>
      <c r="OD14" s="115"/>
      <c r="OE14" s="115"/>
      <c r="OF14" s="115"/>
      <c r="OG14" s="115"/>
      <c r="OH14" s="115"/>
      <c r="OI14" s="115"/>
      <c r="OJ14" s="115"/>
      <c r="OK14" s="115"/>
      <c r="OL14" s="115"/>
      <c r="OM14" s="115"/>
      <c r="ON14" s="115"/>
      <c r="OO14" s="115"/>
      <c r="OP14" s="115"/>
      <c r="OQ14" s="115"/>
      <c r="OR14" s="115"/>
      <c r="OS14" s="115"/>
      <c r="OT14" s="115"/>
      <c r="OU14" s="115"/>
      <c r="OV14" s="115"/>
      <c r="OW14" s="115"/>
      <c r="OX14" s="115"/>
      <c r="OY14" s="115"/>
      <c r="OZ14" s="115"/>
      <c r="PA14" s="115"/>
      <c r="PB14" s="115"/>
      <c r="PC14" s="115"/>
      <c r="PD14" s="115"/>
      <c r="PE14" s="115"/>
      <c r="PF14" s="115"/>
      <c r="PG14" s="115"/>
      <c r="PH14" s="115"/>
      <c r="PI14" s="115"/>
      <c r="PJ14" s="115"/>
      <c r="PK14" s="115"/>
      <c r="PL14" s="115"/>
      <c r="PM14" s="115"/>
      <c r="PN14" s="115"/>
      <c r="PO14" s="115"/>
      <c r="PP14" s="115"/>
      <c r="PQ14" s="115"/>
      <c r="PR14" s="115"/>
      <c r="PS14" s="115"/>
      <c r="PT14" s="115"/>
      <c r="PU14" s="115"/>
      <c r="PV14" s="115"/>
      <c r="PW14" s="115"/>
      <c r="PX14" s="115"/>
      <c r="PY14" s="115"/>
      <c r="PZ14" s="115"/>
      <c r="QA14" s="115"/>
      <c r="QB14" s="115"/>
      <c r="QC14" s="115"/>
      <c r="QD14" s="115"/>
      <c r="QE14" s="115"/>
      <c r="QF14" s="115"/>
      <c r="QG14" s="115"/>
      <c r="QH14" s="115"/>
      <c r="QI14" s="115"/>
      <c r="QJ14" s="115"/>
      <c r="QK14" s="115"/>
      <c r="QL14" s="115"/>
      <c r="QM14" s="115"/>
      <c r="QN14" s="115"/>
      <c r="QO14" s="115"/>
      <c r="QP14" s="115"/>
      <c r="QQ14" s="115"/>
      <c r="QR14" s="115"/>
      <c r="QS14" s="115"/>
      <c r="QT14" s="115"/>
      <c r="QU14" s="115"/>
      <c r="QV14" s="115"/>
      <c r="QW14" s="115"/>
      <c r="QX14" s="115"/>
      <c r="QY14" s="115"/>
      <c r="QZ14" s="115"/>
      <c r="RA14" s="115"/>
      <c r="RB14" s="115"/>
      <c r="RC14" s="115"/>
      <c r="RD14" s="115"/>
      <c r="RE14" s="115"/>
      <c r="RF14" s="115"/>
      <c r="RG14" s="115"/>
      <c r="RH14" s="115"/>
      <c r="RI14" s="115"/>
      <c r="RJ14" s="115"/>
      <c r="RK14" s="115"/>
      <c r="RL14" s="115"/>
      <c r="RM14" s="115"/>
      <c r="RN14" s="115"/>
      <c r="RO14" s="115"/>
      <c r="RP14" s="115"/>
      <c r="RQ14" s="115"/>
      <c r="RR14" s="115"/>
      <c r="RS14" s="115"/>
      <c r="RT14" s="115"/>
      <c r="RU14" s="115"/>
      <c r="RV14" s="115"/>
      <c r="RW14" s="115"/>
      <c r="RX14" s="115"/>
      <c r="RY14" s="115"/>
      <c r="RZ14" s="115"/>
      <c r="SA14" s="115"/>
      <c r="SB14" s="115"/>
      <c r="SC14" s="115"/>
      <c r="SD14" s="115"/>
      <c r="SE14" s="115"/>
      <c r="SF14" s="115"/>
      <c r="SG14" s="115"/>
      <c r="SH14" s="115"/>
      <c r="SI14" s="115"/>
      <c r="SJ14" s="115"/>
      <c r="SK14" s="115"/>
      <c r="SL14" s="115"/>
      <c r="SM14" s="115"/>
      <c r="SN14" s="115"/>
      <c r="SO14" s="115"/>
      <c r="SP14" s="115"/>
      <c r="SQ14" s="115"/>
      <c r="SR14" s="115"/>
      <c r="SS14" s="115"/>
      <c r="ST14" s="115"/>
      <c r="SU14" s="115"/>
      <c r="SV14" s="115"/>
      <c r="SW14" s="115"/>
      <c r="SX14" s="115"/>
      <c r="SY14" s="115"/>
      <c r="SZ14" s="115"/>
      <c r="TA14" s="115"/>
      <c r="TB14" s="115"/>
      <c r="TC14" s="115"/>
      <c r="TD14" s="115"/>
      <c r="TE14" s="115"/>
      <c r="TF14" s="115"/>
      <c r="TG14" s="115"/>
      <c r="TH14" s="115"/>
      <c r="TI14" s="115"/>
      <c r="TJ14" s="115"/>
      <c r="TK14" s="115"/>
      <c r="TL14" s="115"/>
      <c r="TM14" s="115"/>
      <c r="TN14" s="115"/>
      <c r="TO14" s="115"/>
      <c r="TP14" s="115"/>
      <c r="TQ14" s="115"/>
      <c r="TR14" s="115"/>
      <c r="TS14" s="115"/>
      <c r="TT14" s="115"/>
      <c r="TU14" s="115"/>
      <c r="TV14" s="115"/>
      <c r="TW14" s="115"/>
      <c r="TX14" s="115"/>
      <c r="TY14" s="115"/>
      <c r="TZ14" s="115"/>
      <c r="UA14" s="115"/>
      <c r="UB14" s="115"/>
      <c r="UC14" s="115"/>
      <c r="UD14" s="115"/>
      <c r="UE14" s="115"/>
      <c r="UF14" s="115"/>
      <c r="UG14" s="115"/>
      <c r="UH14" s="115"/>
      <c r="UI14" s="115"/>
      <c r="UJ14" s="115"/>
      <c r="UK14" s="115"/>
      <c r="UL14" s="115"/>
      <c r="UM14" s="115"/>
      <c r="UN14" s="115"/>
      <c r="UO14" s="115"/>
      <c r="UP14" s="115"/>
      <c r="UQ14" s="115"/>
      <c r="UR14" s="115"/>
      <c r="US14" s="115"/>
      <c r="UT14" s="115"/>
      <c r="UU14" s="115"/>
      <c r="UV14" s="115"/>
      <c r="UW14" s="115"/>
      <c r="UX14" s="115"/>
      <c r="UY14" s="115"/>
      <c r="UZ14" s="115"/>
      <c r="VA14" s="115"/>
      <c r="VB14" s="115"/>
      <c r="VC14" s="115"/>
      <c r="VD14" s="115"/>
      <c r="VE14" s="115"/>
      <c r="VF14" s="115"/>
      <c r="VG14" s="115"/>
      <c r="VH14" s="115"/>
      <c r="VI14" s="115"/>
      <c r="VJ14" s="115"/>
      <c r="VK14" s="115"/>
      <c r="VL14" s="115"/>
      <c r="VM14" s="115"/>
      <c r="VN14" s="115"/>
      <c r="VO14" s="115"/>
      <c r="VP14" s="115"/>
      <c r="VQ14" s="115"/>
      <c r="VR14" s="115"/>
      <c r="VS14" s="115"/>
      <c r="VT14" s="115"/>
      <c r="VU14" s="115"/>
      <c r="VV14" s="115"/>
      <c r="VW14" s="115"/>
      <c r="VX14" s="115"/>
      <c r="VY14" s="115"/>
      <c r="VZ14" s="115"/>
      <c r="WA14" s="115"/>
      <c r="WB14" s="115"/>
      <c r="WC14" s="115"/>
      <c r="WD14" s="115"/>
      <c r="WE14" s="115"/>
      <c r="WF14" s="115"/>
      <c r="WG14" s="115"/>
      <c r="WH14" s="115"/>
      <c r="WI14" s="115"/>
      <c r="WJ14" s="115"/>
      <c r="WK14" s="115"/>
      <c r="WL14" s="115"/>
      <c r="WM14" s="115"/>
      <c r="WN14" s="115"/>
      <c r="WO14" s="115"/>
      <c r="WP14" s="115"/>
      <c r="WQ14" s="115"/>
      <c r="WR14" s="115"/>
      <c r="WS14" s="115"/>
      <c r="WT14" s="115"/>
      <c r="WU14" s="115"/>
      <c r="WV14" s="115"/>
      <c r="WW14" s="115"/>
      <c r="WX14" s="115"/>
      <c r="WY14" s="115"/>
      <c r="WZ14" s="115"/>
      <c r="XA14" s="115"/>
      <c r="XB14" s="115"/>
      <c r="XC14" s="115"/>
      <c r="XD14" s="115"/>
      <c r="XE14" s="115"/>
      <c r="XF14" s="115"/>
      <c r="XG14" s="115"/>
      <c r="XH14" s="115"/>
      <c r="XI14" s="115"/>
      <c r="XJ14" s="115"/>
      <c r="XK14" s="115"/>
      <c r="XL14" s="115"/>
      <c r="XM14" s="115"/>
      <c r="XN14" s="115"/>
      <c r="XO14" s="115"/>
      <c r="XP14" s="115"/>
      <c r="XQ14" s="115"/>
      <c r="XR14" s="115"/>
      <c r="XS14" s="115"/>
      <c r="XT14" s="115"/>
      <c r="XU14" s="115"/>
      <c r="XV14" s="115"/>
      <c r="XW14" s="115"/>
      <c r="XX14" s="115"/>
      <c r="XY14" s="115"/>
      <c r="XZ14" s="115"/>
      <c r="YA14" s="115"/>
      <c r="YB14" s="115"/>
      <c r="YC14" s="115"/>
      <c r="YD14" s="115"/>
      <c r="YE14" s="115"/>
      <c r="YF14" s="115"/>
      <c r="YG14" s="115"/>
      <c r="YH14" s="115"/>
      <c r="YI14" s="115"/>
      <c r="YJ14" s="115"/>
      <c r="YK14" s="115"/>
      <c r="YL14" s="115"/>
      <c r="YM14" s="115"/>
      <c r="YN14" s="115"/>
      <c r="YO14" s="115"/>
      <c r="YP14" s="115"/>
      <c r="YQ14" s="115"/>
      <c r="YR14" s="115"/>
      <c r="YS14" s="115"/>
      <c r="YT14" s="115"/>
      <c r="YU14" s="115"/>
      <c r="YV14" s="115"/>
      <c r="YW14" s="115"/>
      <c r="YX14" s="115"/>
      <c r="YY14" s="115"/>
      <c r="YZ14" s="115"/>
      <c r="ZA14" s="115"/>
      <c r="ZB14" s="115"/>
      <c r="ZC14" s="115"/>
      <c r="ZD14" s="115"/>
      <c r="ZE14" s="115"/>
      <c r="ZF14" s="115"/>
      <c r="ZG14" s="115"/>
      <c r="ZH14" s="115"/>
      <c r="ZI14" s="115"/>
      <c r="ZJ14" s="115"/>
      <c r="ZK14" s="115"/>
      <c r="ZL14" s="115"/>
      <c r="ZM14" s="115"/>
      <c r="ZN14" s="115"/>
      <c r="ZO14" s="115"/>
      <c r="ZP14" s="115"/>
      <c r="ZQ14" s="115"/>
      <c r="ZR14" s="115"/>
      <c r="ZS14" s="115"/>
      <c r="ZT14" s="115"/>
      <c r="ZU14" s="115"/>
      <c r="ZV14" s="115"/>
      <c r="ZW14" s="115"/>
      <c r="ZX14" s="115"/>
      <c r="ZY14" s="115"/>
      <c r="ZZ14" s="115"/>
      <c r="AAA14" s="115"/>
      <c r="AAB14" s="115"/>
      <c r="AAC14" s="115"/>
      <c r="AAD14" s="115"/>
      <c r="AAE14" s="115"/>
      <c r="AAF14" s="115"/>
      <c r="AAG14" s="115"/>
      <c r="AAH14" s="115"/>
      <c r="AAI14" s="115"/>
      <c r="AAJ14" s="115"/>
      <c r="AAK14" s="115"/>
      <c r="AAL14" s="115"/>
      <c r="AAM14" s="115"/>
      <c r="AAN14" s="115"/>
      <c r="AAO14" s="115"/>
      <c r="AAP14" s="115"/>
      <c r="AAQ14" s="115"/>
      <c r="AAR14" s="115"/>
      <c r="AAS14" s="115"/>
      <c r="AAT14" s="115"/>
      <c r="AAU14" s="115"/>
      <c r="AAV14" s="115"/>
      <c r="AAW14" s="115"/>
      <c r="AAX14" s="115"/>
      <c r="AAY14" s="115"/>
      <c r="AAZ14" s="115"/>
      <c r="ABA14" s="115"/>
      <c r="ABB14" s="115"/>
      <c r="ABC14" s="115"/>
      <c r="ABD14" s="115"/>
      <c r="ABE14" s="115"/>
      <c r="ABF14" s="115"/>
      <c r="ABG14" s="115"/>
      <c r="ABH14" s="115"/>
      <c r="ABI14" s="115"/>
      <c r="ABJ14" s="115"/>
      <c r="ABK14" s="115"/>
      <c r="ABL14" s="115"/>
      <c r="ABM14" s="115"/>
      <c r="ABN14" s="115"/>
      <c r="ABO14" s="115"/>
      <c r="ABP14" s="115"/>
      <c r="ABQ14" s="115"/>
      <c r="ABR14" s="115"/>
      <c r="ABS14" s="115"/>
      <c r="ABT14" s="115"/>
      <c r="ABU14" s="115"/>
      <c r="ABV14" s="115"/>
      <c r="ABW14" s="115"/>
      <c r="ABX14" s="115"/>
      <c r="ABY14" s="115"/>
      <c r="ABZ14" s="115"/>
      <c r="ACA14" s="115"/>
      <c r="ACB14" s="115"/>
      <c r="ACC14" s="115"/>
      <c r="ACD14" s="115"/>
      <c r="ACE14" s="115"/>
      <c r="ACF14" s="115"/>
      <c r="ACG14" s="115"/>
      <c r="ACH14" s="115"/>
      <c r="ACI14" s="115"/>
      <c r="ACJ14" s="115"/>
      <c r="ACK14" s="115"/>
      <c r="ACL14" s="115"/>
      <c r="ACM14" s="115"/>
      <c r="ACN14" s="115"/>
      <c r="ACO14" s="115"/>
      <c r="ACP14" s="115"/>
      <c r="ACQ14" s="115"/>
      <c r="ACR14" s="115"/>
      <c r="ACS14" s="115"/>
      <c r="ACT14" s="115"/>
      <c r="ACU14" s="115"/>
      <c r="ACV14" s="115"/>
      <c r="ACW14" s="115"/>
      <c r="ACX14" s="115"/>
      <c r="ACY14" s="115"/>
      <c r="ACZ14" s="115"/>
      <c r="ADA14" s="115"/>
      <c r="ADB14" s="115"/>
      <c r="ADC14" s="115"/>
      <c r="ADD14" s="115"/>
      <c r="ADE14" s="115"/>
      <c r="ADF14" s="115"/>
      <c r="ADG14" s="115"/>
      <c r="ADH14" s="115"/>
      <c r="ADI14" s="115"/>
      <c r="ADJ14" s="115"/>
      <c r="ADK14" s="115"/>
      <c r="ADL14" s="115"/>
      <c r="ADM14" s="115"/>
      <c r="ADN14" s="115"/>
      <c r="ADO14" s="115"/>
      <c r="ADP14" s="115"/>
      <c r="ADQ14" s="115"/>
      <c r="ADR14" s="115"/>
      <c r="ADS14" s="115"/>
      <c r="ADT14" s="115"/>
      <c r="ADU14" s="115"/>
      <c r="ADV14" s="115"/>
      <c r="ADW14" s="115"/>
      <c r="ADX14" s="115"/>
      <c r="ADY14" s="115"/>
      <c r="ADZ14" s="115"/>
      <c r="AEA14" s="115"/>
      <c r="AEB14" s="115"/>
      <c r="AEC14" s="115"/>
      <c r="AED14" s="115"/>
      <c r="AEE14" s="115"/>
      <c r="AEF14" s="115"/>
      <c r="AEG14" s="115"/>
      <c r="AEH14" s="115"/>
      <c r="AEI14" s="115"/>
      <c r="AEJ14" s="115"/>
      <c r="AEK14" s="115"/>
      <c r="AEL14" s="115"/>
      <c r="AEM14" s="115"/>
      <c r="AEN14" s="115"/>
      <c r="AEO14" s="115"/>
      <c r="AEP14" s="115"/>
      <c r="AEQ14" s="115"/>
      <c r="AER14" s="115"/>
      <c r="AES14" s="115"/>
      <c r="AET14" s="115"/>
      <c r="AEU14" s="115"/>
      <c r="AEV14" s="115"/>
      <c r="AEW14" s="115"/>
      <c r="AEX14" s="115"/>
      <c r="AEY14" s="115"/>
      <c r="AEZ14" s="115"/>
      <c r="AFA14" s="115"/>
      <c r="AFB14" s="115"/>
      <c r="AFC14" s="115"/>
      <c r="AFD14" s="115"/>
      <c r="AFE14" s="115"/>
      <c r="AFF14" s="115"/>
      <c r="AFG14" s="115"/>
      <c r="AFH14" s="115"/>
      <c r="AFI14" s="115"/>
      <c r="AFJ14" s="115"/>
      <c r="AFK14" s="115"/>
      <c r="AFL14" s="115"/>
      <c r="AFM14" s="115"/>
      <c r="AFN14" s="115"/>
      <c r="AFO14" s="115"/>
      <c r="AFP14" s="115"/>
      <c r="AFQ14" s="115"/>
      <c r="AFR14" s="115"/>
      <c r="AFS14" s="115"/>
      <c r="AFT14" s="115"/>
      <c r="AFU14" s="115"/>
      <c r="AFV14" s="115"/>
      <c r="AFW14" s="115"/>
      <c r="AFX14" s="115"/>
      <c r="AFY14" s="115"/>
      <c r="AFZ14" s="115"/>
      <c r="AGA14" s="115"/>
      <c r="AGB14" s="115"/>
      <c r="AGC14" s="115"/>
      <c r="AGD14" s="115"/>
      <c r="AGE14" s="115"/>
      <c r="AGF14" s="115"/>
      <c r="AGG14" s="115"/>
      <c r="AGH14" s="115"/>
      <c r="AGI14" s="115"/>
      <c r="AGJ14" s="115"/>
      <c r="AGK14" s="115"/>
      <c r="AGL14" s="115"/>
      <c r="AGM14" s="115"/>
      <c r="AGN14" s="115"/>
      <c r="AGO14" s="115"/>
      <c r="AGP14" s="115"/>
      <c r="AGQ14" s="115"/>
      <c r="AGR14" s="115"/>
      <c r="AGS14" s="115"/>
      <c r="AGT14" s="115"/>
      <c r="AGU14" s="115"/>
      <c r="AGV14" s="115"/>
      <c r="AGW14" s="115"/>
      <c r="AGX14" s="115"/>
      <c r="AGY14" s="115"/>
      <c r="AGZ14" s="115"/>
      <c r="AHA14" s="115"/>
      <c r="AHB14" s="115"/>
      <c r="AHC14" s="115"/>
      <c r="AHD14" s="115"/>
      <c r="AHE14" s="115"/>
      <c r="AHF14" s="115"/>
      <c r="AHG14" s="115"/>
      <c r="AHH14" s="115"/>
      <c r="AHI14" s="115"/>
      <c r="AHJ14" s="115"/>
      <c r="AHK14" s="115"/>
      <c r="AHL14" s="115"/>
      <c r="AHM14" s="115"/>
      <c r="AHN14" s="115"/>
      <c r="AHO14" s="115"/>
      <c r="AHP14" s="115"/>
      <c r="AHQ14" s="115"/>
      <c r="AHR14" s="115"/>
      <c r="AHS14" s="115"/>
      <c r="AHT14" s="115"/>
      <c r="AHU14" s="115"/>
      <c r="AHV14" s="115"/>
      <c r="AHW14" s="115"/>
      <c r="AHX14" s="115"/>
      <c r="AHY14" s="115"/>
      <c r="AHZ14" s="115"/>
      <c r="AIA14" s="115"/>
      <c r="AIB14" s="115"/>
      <c r="AIC14" s="115"/>
      <c r="AID14" s="115"/>
      <c r="AIE14" s="115"/>
      <c r="AIF14" s="115"/>
      <c r="AIG14" s="115"/>
      <c r="AIH14" s="115"/>
      <c r="AII14" s="115"/>
      <c r="AIJ14" s="115"/>
      <c r="AIK14" s="115"/>
      <c r="AIL14" s="115"/>
      <c r="AIM14" s="115"/>
      <c r="AIN14" s="115"/>
      <c r="AIO14" s="115"/>
      <c r="AIP14" s="115"/>
      <c r="AIQ14" s="115"/>
      <c r="AIR14" s="115"/>
      <c r="AIS14" s="115"/>
      <c r="AIT14" s="115"/>
      <c r="AIU14" s="115"/>
      <c r="AIV14" s="115"/>
      <c r="AIW14" s="115"/>
      <c r="AIX14" s="115"/>
      <c r="AIY14" s="115"/>
      <c r="AIZ14" s="115"/>
      <c r="AJA14" s="115"/>
      <c r="AJB14" s="115"/>
      <c r="AJC14" s="115"/>
      <c r="AJD14" s="115"/>
      <c r="AJE14" s="115"/>
      <c r="AJF14" s="115"/>
      <c r="AJG14" s="115"/>
      <c r="AJH14" s="115"/>
      <c r="AJI14" s="115"/>
      <c r="AJJ14" s="115"/>
      <c r="AJK14" s="115"/>
      <c r="AJL14" s="115"/>
      <c r="AJM14" s="115"/>
      <c r="AJN14" s="115"/>
      <c r="AJO14" s="115"/>
      <c r="AJP14" s="115"/>
      <c r="AJQ14" s="115"/>
      <c r="AJR14" s="115"/>
      <c r="AJS14" s="115"/>
      <c r="AJT14" s="115"/>
      <c r="AJU14" s="115"/>
      <c r="AJV14" s="115"/>
      <c r="AJW14" s="115"/>
      <c r="AJX14" s="115"/>
      <c r="AJY14" s="115"/>
      <c r="AJZ14" s="115"/>
      <c r="AKA14" s="115"/>
      <c r="AKB14" s="115"/>
      <c r="AKC14" s="115"/>
      <c r="AKD14" s="115"/>
      <c r="AKE14" s="115"/>
      <c r="AKF14" s="115"/>
      <c r="AKG14" s="115"/>
      <c r="AKH14" s="115"/>
      <c r="AKI14" s="115"/>
      <c r="AKJ14" s="115"/>
      <c r="AKK14" s="115"/>
      <c r="AKL14" s="115"/>
      <c r="AKM14" s="115"/>
      <c r="AKN14" s="115"/>
      <c r="AKO14" s="115"/>
      <c r="AKP14" s="115"/>
      <c r="AKQ14" s="115"/>
      <c r="AKR14" s="115"/>
      <c r="AKS14" s="115"/>
      <c r="AKT14" s="115"/>
      <c r="AKU14" s="115"/>
      <c r="AKV14" s="115"/>
      <c r="AKW14" s="115"/>
      <c r="AKX14" s="115"/>
      <c r="AKY14" s="115"/>
      <c r="AKZ14" s="115"/>
      <c r="ALA14" s="115"/>
      <c r="ALB14" s="115"/>
      <c r="ALC14" s="115"/>
      <c r="ALD14" s="115"/>
      <c r="ALE14" s="115"/>
      <c r="ALF14" s="115"/>
      <c r="ALG14" s="115"/>
      <c r="ALH14" s="115"/>
      <c r="ALI14" s="115"/>
      <c r="ALJ14" s="115"/>
      <c r="ALK14" s="115"/>
      <c r="ALL14" s="115"/>
      <c r="ALM14" s="115"/>
      <c r="ALN14" s="115"/>
      <c r="ALO14" s="115"/>
      <c r="ALP14" s="115"/>
      <c r="ALQ14" s="115"/>
      <c r="ALR14" s="115"/>
      <c r="ALS14" s="115"/>
      <c r="ALT14" s="115"/>
      <c r="ALU14" s="115"/>
      <c r="ALV14" s="115"/>
      <c r="ALW14" s="115"/>
      <c r="ALX14" s="115"/>
      <c r="ALY14" s="115"/>
      <c r="ALZ14" s="115"/>
      <c r="AMA14" s="115"/>
      <c r="AMB14" s="115"/>
      <c r="AMC14" s="115"/>
      <c r="AMD14" s="115"/>
      <c r="AME14" s="115"/>
      <c r="AMF14" s="115"/>
      <c r="AMG14" s="115"/>
      <c r="AMH14" s="115"/>
      <c r="AMI14" s="115"/>
      <c r="AMJ14" s="115"/>
      <c r="AMK14" s="115"/>
      <c r="AML14" s="115"/>
      <c r="AMM14" s="115"/>
      <c r="AMN14" s="115"/>
      <c r="AMO14" s="115"/>
      <c r="AMP14" s="115"/>
      <c r="AMQ14" s="115"/>
      <c r="AMR14" s="115"/>
      <c r="AMS14" s="115"/>
      <c r="AMT14" s="115"/>
      <c r="AMU14" s="115"/>
      <c r="AMV14" s="115"/>
      <c r="AMW14" s="115"/>
      <c r="AMX14" s="115"/>
      <c r="AMY14" s="115"/>
      <c r="AMZ14" s="115"/>
      <c r="ANA14" s="115"/>
      <c r="ANB14" s="115"/>
      <c r="ANC14" s="115"/>
      <c r="AND14" s="115"/>
      <c r="ANE14" s="115"/>
      <c r="ANF14" s="115"/>
      <c r="ANG14" s="115"/>
      <c r="ANH14" s="115"/>
      <c r="ANI14" s="115"/>
      <c r="ANJ14" s="115"/>
      <c r="ANK14" s="115"/>
      <c r="ANL14" s="115"/>
      <c r="ANM14" s="115"/>
      <c r="ANN14" s="115"/>
      <c r="ANO14" s="115"/>
      <c r="ANP14" s="115"/>
      <c r="ANQ14" s="115"/>
      <c r="ANR14" s="115"/>
      <c r="ANS14" s="115"/>
      <c r="ANT14" s="115"/>
      <c r="ANU14" s="115"/>
      <c r="ANV14" s="115"/>
      <c r="ANW14" s="115"/>
      <c r="ANX14" s="115"/>
      <c r="ANY14" s="115"/>
      <c r="ANZ14" s="115"/>
      <c r="AOA14" s="115"/>
      <c r="AOB14" s="115"/>
      <c r="AOC14" s="115"/>
      <c r="AOD14" s="115"/>
      <c r="AOE14" s="115"/>
      <c r="AOF14" s="115"/>
      <c r="AOG14" s="115"/>
      <c r="AOH14" s="115"/>
      <c r="AOI14" s="115"/>
      <c r="AOJ14" s="115"/>
      <c r="AOK14" s="115"/>
      <c r="AOL14" s="115"/>
      <c r="AOM14" s="115"/>
      <c r="AON14" s="115"/>
      <c r="AOO14" s="115"/>
      <c r="AOP14" s="115"/>
      <c r="AOQ14" s="115"/>
      <c r="AOR14" s="115"/>
      <c r="AOS14" s="115"/>
      <c r="AOT14" s="115"/>
      <c r="AOU14" s="115"/>
      <c r="AOV14" s="115"/>
      <c r="AOW14" s="115"/>
      <c r="AOX14" s="115"/>
      <c r="AOY14" s="115"/>
      <c r="AOZ14" s="115"/>
      <c r="APA14" s="115"/>
      <c r="APB14" s="115"/>
      <c r="APC14" s="115"/>
      <c r="APD14" s="115"/>
      <c r="APE14" s="115"/>
      <c r="APF14" s="115"/>
      <c r="APG14" s="115"/>
      <c r="APH14" s="115"/>
      <c r="API14" s="115"/>
      <c r="APJ14" s="115"/>
      <c r="APK14" s="115"/>
      <c r="APL14" s="115"/>
      <c r="APM14" s="115"/>
      <c r="APN14" s="115"/>
      <c r="APO14" s="115"/>
      <c r="APP14" s="115"/>
      <c r="APQ14" s="115"/>
      <c r="APR14" s="115"/>
      <c r="APS14" s="115"/>
      <c r="APT14" s="115"/>
      <c r="APU14" s="115"/>
      <c r="APV14" s="115"/>
      <c r="APW14" s="115"/>
      <c r="APX14" s="115"/>
      <c r="APY14" s="115"/>
      <c r="APZ14" s="115"/>
      <c r="AQA14" s="115"/>
      <c r="AQB14" s="115"/>
      <c r="AQC14" s="115"/>
      <c r="AQD14" s="115"/>
      <c r="AQE14" s="115"/>
      <c r="AQF14" s="115"/>
      <c r="AQG14" s="115"/>
      <c r="AQH14" s="115"/>
      <c r="AQI14" s="115"/>
      <c r="AQJ14" s="115"/>
      <c r="AQK14" s="115"/>
      <c r="AQL14" s="115"/>
      <c r="AQM14" s="115"/>
      <c r="AQN14" s="115"/>
      <c r="AQO14" s="115"/>
      <c r="AQP14" s="115"/>
      <c r="AQQ14" s="115"/>
      <c r="AQR14" s="115"/>
      <c r="AQS14" s="115"/>
      <c r="AQT14" s="115"/>
      <c r="AQU14" s="115"/>
      <c r="AQV14" s="115"/>
      <c r="AQW14" s="115"/>
      <c r="AQX14" s="115"/>
      <c r="AQY14" s="115"/>
      <c r="AQZ14" s="115"/>
      <c r="ARA14" s="115"/>
      <c r="ARB14" s="115"/>
      <c r="ARC14" s="115"/>
      <c r="ARD14" s="115"/>
      <c r="ARE14" s="115"/>
      <c r="ARF14" s="115"/>
      <c r="ARG14" s="115"/>
      <c r="ARH14" s="115"/>
      <c r="ARI14" s="115"/>
      <c r="ARJ14" s="115"/>
      <c r="ARK14" s="115"/>
      <c r="ARL14" s="115"/>
      <c r="ARM14" s="115"/>
      <c r="ARN14" s="115"/>
      <c r="ARO14" s="115"/>
      <c r="ARP14" s="115"/>
      <c r="ARQ14" s="115"/>
      <c r="ARR14" s="115"/>
      <c r="ARS14" s="115"/>
      <c r="ART14" s="115"/>
      <c r="ARU14" s="115"/>
      <c r="ARV14" s="115"/>
      <c r="ARW14" s="115"/>
      <c r="ARX14" s="115"/>
      <c r="ARY14" s="115"/>
      <c r="ARZ14" s="115"/>
      <c r="ASA14" s="115"/>
      <c r="ASB14" s="115"/>
      <c r="ASC14" s="115"/>
      <c r="ASD14" s="115"/>
      <c r="ASE14" s="115"/>
      <c r="ASF14" s="115"/>
      <c r="ASG14" s="115"/>
      <c r="ASH14" s="115"/>
      <c r="ASI14" s="115"/>
      <c r="ASJ14" s="115"/>
      <c r="ASK14" s="115"/>
      <c r="ASL14" s="115"/>
      <c r="ASM14" s="115"/>
      <c r="ASN14" s="115"/>
      <c r="ASO14" s="115"/>
      <c r="ASP14" s="115"/>
      <c r="ASQ14" s="115"/>
      <c r="ASR14" s="115"/>
      <c r="ASS14" s="115"/>
      <c r="AST14" s="115"/>
      <c r="ASU14" s="115"/>
      <c r="ASV14" s="115"/>
      <c r="ASW14" s="115"/>
      <c r="ASX14" s="115"/>
      <c r="ASY14" s="115"/>
      <c r="ASZ14" s="115"/>
      <c r="ATA14" s="115"/>
      <c r="ATB14" s="115"/>
      <c r="ATC14" s="115"/>
      <c r="ATD14" s="115"/>
      <c r="ATE14" s="115"/>
      <c r="ATF14" s="115"/>
      <c r="ATG14" s="115"/>
      <c r="ATH14" s="115"/>
      <c r="ATI14" s="115"/>
      <c r="ATJ14" s="115"/>
      <c r="ATK14" s="115"/>
      <c r="ATL14" s="115"/>
      <c r="ATM14" s="115"/>
      <c r="ATN14" s="115"/>
      <c r="ATO14" s="115"/>
      <c r="ATP14" s="115"/>
      <c r="ATQ14" s="115"/>
      <c r="ATR14" s="115"/>
      <c r="ATS14" s="115"/>
      <c r="ATT14" s="115"/>
      <c r="ATU14" s="115"/>
      <c r="ATV14" s="115"/>
      <c r="ATW14" s="115"/>
      <c r="ATX14" s="115"/>
      <c r="ATY14" s="115"/>
      <c r="ATZ14" s="115"/>
      <c r="AUA14" s="115"/>
      <c r="AUB14" s="115"/>
      <c r="AUC14" s="115"/>
      <c r="AUD14" s="115"/>
      <c r="AUE14" s="115"/>
      <c r="AUF14" s="115"/>
      <c r="AUG14" s="115"/>
      <c r="AUH14" s="115"/>
      <c r="AUI14" s="115"/>
      <c r="AUJ14" s="115"/>
      <c r="AUK14" s="115"/>
      <c r="AUL14" s="115"/>
      <c r="AUM14" s="115"/>
      <c r="AUN14" s="115"/>
      <c r="AUO14" s="115"/>
      <c r="AUP14" s="115"/>
      <c r="AUQ14" s="115"/>
      <c r="AUR14" s="115"/>
      <c r="AUS14" s="115"/>
      <c r="AUT14" s="115"/>
      <c r="AUU14" s="115"/>
      <c r="AUV14" s="115"/>
      <c r="AUW14" s="115"/>
      <c r="AUX14" s="115"/>
      <c r="AUY14" s="115"/>
      <c r="AUZ14" s="115"/>
      <c r="AVA14" s="115"/>
      <c r="AVB14" s="115"/>
      <c r="AVC14" s="115"/>
      <c r="AVD14" s="115"/>
      <c r="AVE14" s="115"/>
      <c r="AVF14" s="115"/>
      <c r="AVG14" s="115"/>
      <c r="AVH14" s="115"/>
      <c r="AVI14" s="115"/>
      <c r="AVJ14" s="115"/>
      <c r="AVK14" s="115"/>
      <c r="AVL14" s="115"/>
      <c r="AVM14" s="115"/>
      <c r="AVN14" s="115"/>
      <c r="AVO14" s="115"/>
      <c r="AVP14" s="115"/>
      <c r="AVQ14" s="115"/>
      <c r="AVR14" s="115"/>
      <c r="AVS14" s="115"/>
      <c r="AVT14" s="115"/>
      <c r="AVU14" s="115"/>
    </row>
    <row r="15" spans="1:1269" s="332" customFormat="1" ht="13.5" customHeight="1" x14ac:dyDescent="0.2">
      <c r="A15" s="115"/>
      <c r="B15" s="264"/>
      <c r="C15" s="102"/>
      <c r="D15" s="102"/>
      <c r="E15" s="102"/>
      <c r="F15" s="101"/>
      <c r="G15" s="101"/>
      <c r="H15" s="101"/>
      <c r="I15" s="101"/>
      <c r="J15" s="59" t="s">
        <v>65</v>
      </c>
      <c r="K15" s="350" t="s">
        <v>66</v>
      </c>
      <c r="L15" s="59" t="s">
        <v>67</v>
      </c>
      <c r="M15" s="101"/>
      <c r="N15" s="117" t="s">
        <v>68</v>
      </c>
      <c r="O15" s="118"/>
      <c r="P15" s="118"/>
      <c r="Q15" s="119"/>
      <c r="R15" s="91"/>
      <c r="S15" s="302" t="s">
        <v>33</v>
      </c>
      <c r="T15" s="101"/>
      <c r="U15" s="307" t="s">
        <v>201</v>
      </c>
      <c r="V15" s="305"/>
      <c r="W15" s="446"/>
      <c r="X15" s="102"/>
      <c r="Y15" s="153"/>
      <c r="Z15" s="154"/>
      <c r="AA15" s="154"/>
      <c r="AB15" s="154"/>
      <c r="AC15" s="91"/>
      <c r="AD15" s="153"/>
      <c r="AE15" s="154"/>
      <c r="AF15" s="154"/>
      <c r="AG15" s="154"/>
      <c r="AH15" s="91"/>
      <c r="AI15" s="153"/>
      <c r="AJ15" s="154"/>
      <c r="AK15" s="154"/>
      <c r="AL15" s="154"/>
      <c r="AM15" s="123"/>
      <c r="AN15" s="153"/>
      <c r="AO15" s="154"/>
      <c r="AP15" s="154"/>
      <c r="AQ15" s="154"/>
      <c r="AR15" s="81"/>
      <c r="AS15" s="153"/>
      <c r="AT15" s="154"/>
      <c r="AU15" s="154"/>
      <c r="AV15" s="154"/>
      <c r="AW15" s="81"/>
      <c r="AX15" s="153"/>
      <c r="AY15" s="154"/>
      <c r="AZ15" s="154"/>
      <c r="BA15" s="154"/>
      <c r="BB15" s="80"/>
      <c r="BC15" s="153"/>
      <c r="BD15" s="154"/>
      <c r="BE15" s="154"/>
      <c r="BF15" s="154"/>
      <c r="BG15" s="80"/>
      <c r="BH15" s="153"/>
      <c r="BI15" s="154"/>
      <c r="BJ15" s="154"/>
      <c r="BK15" s="154"/>
      <c r="BL15" s="116"/>
      <c r="BM15" s="153"/>
      <c r="BN15" s="154"/>
      <c r="BO15" s="154"/>
      <c r="BP15" s="154"/>
      <c r="BQ15" s="124"/>
      <c r="BR15" s="155"/>
      <c r="BS15" s="154"/>
      <c r="BT15" s="154"/>
      <c r="BU15" s="154"/>
      <c r="BV15" s="80"/>
      <c r="BW15" s="153"/>
      <c r="BX15" s="154"/>
      <c r="BY15" s="154"/>
      <c r="BZ15" s="154"/>
      <c r="CA15" s="80"/>
      <c r="CB15" s="153"/>
      <c r="CC15" s="154"/>
      <c r="CD15" s="154"/>
      <c r="CE15" s="154"/>
      <c r="CF15" s="87"/>
      <c r="CG15" s="153"/>
      <c r="CH15" s="154"/>
      <c r="CI15" s="154"/>
      <c r="CJ15" s="154"/>
      <c r="CK15" s="116"/>
      <c r="CL15" s="153"/>
      <c r="CM15" s="154"/>
      <c r="CN15" s="154"/>
      <c r="CO15" s="154"/>
      <c r="CP15" s="87"/>
      <c r="CQ15" s="153"/>
      <c r="CR15" s="154"/>
      <c r="CS15" s="154"/>
      <c r="CT15" s="154"/>
      <c r="CU15" s="91"/>
      <c r="CV15" s="153"/>
      <c r="CW15" s="154"/>
      <c r="CX15" s="154"/>
      <c r="CY15" s="154"/>
      <c r="CZ15" s="87"/>
      <c r="DA15" s="153"/>
      <c r="DB15" s="154"/>
      <c r="DC15" s="154"/>
      <c r="DD15" s="154"/>
      <c r="DE15" s="87" t="s">
        <v>24</v>
      </c>
      <c r="DF15" s="153"/>
      <c r="DG15" s="154"/>
      <c r="DH15" s="154"/>
      <c r="DI15" s="154"/>
      <c r="DJ15" s="87" t="s">
        <v>24</v>
      </c>
      <c r="DK15" s="153"/>
      <c r="DL15" s="154"/>
      <c r="DM15" s="154"/>
      <c r="DN15" s="154"/>
      <c r="DO15" s="87" t="s">
        <v>24</v>
      </c>
      <c r="DP15" s="153"/>
      <c r="DQ15" s="154"/>
      <c r="DR15" s="154"/>
      <c r="DS15" s="154"/>
      <c r="DT15" s="87" t="s">
        <v>24</v>
      </c>
      <c r="DU15" s="280"/>
      <c r="DV15" s="91"/>
      <c r="DW15" s="91"/>
      <c r="DX15" s="91"/>
      <c r="DY15" s="125"/>
      <c r="DZ15" s="126"/>
      <c r="EA15" s="125"/>
      <c r="EB15" s="125"/>
      <c r="EC15" s="125"/>
      <c r="ED15" s="125"/>
      <c r="EE15" s="126"/>
      <c r="EF15" s="125"/>
      <c r="EG15" s="125"/>
      <c r="EH15" s="125"/>
      <c r="EI15" s="125"/>
      <c r="EJ15" s="126"/>
      <c r="EK15" s="125"/>
      <c r="EL15" s="125"/>
      <c r="EM15" s="125"/>
      <c r="EN15" s="125"/>
      <c r="EO15" s="126"/>
      <c r="EP15" s="125"/>
      <c r="EQ15" s="125"/>
      <c r="ER15" s="125"/>
      <c r="ES15" s="125"/>
      <c r="ET15" s="126"/>
      <c r="EU15" s="125"/>
      <c r="EV15" s="125"/>
      <c r="EW15" s="125"/>
      <c r="EX15" s="115"/>
      <c r="EY15" s="115"/>
      <c r="EZ15" s="115"/>
      <c r="FA15" s="115"/>
      <c r="FB15" s="452" t="s">
        <v>155</v>
      </c>
      <c r="FC15" s="453"/>
      <c r="FD15" s="453"/>
      <c r="FE15" s="453"/>
      <c r="FF15" s="453"/>
      <c r="FG15" s="453"/>
      <c r="FH15" s="453"/>
      <c r="FI15" s="454"/>
      <c r="FJ15" s="115" t="s">
        <v>24</v>
      </c>
      <c r="FK15" s="55" t="s">
        <v>25</v>
      </c>
      <c r="FL15" s="115"/>
      <c r="FM15" s="264"/>
      <c r="FN15" s="264"/>
      <c r="FO15" s="264"/>
      <c r="FP15" s="264"/>
      <c r="FQ15" s="264"/>
      <c r="FR15" s="264"/>
      <c r="FS15" s="264"/>
      <c r="FT15" s="26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115"/>
      <c r="GF15" s="115"/>
      <c r="GG15" s="115"/>
      <c r="GH15" s="115"/>
      <c r="GI15" s="115"/>
      <c r="GJ15" s="115"/>
      <c r="GK15" s="115"/>
      <c r="GL15" s="115"/>
      <c r="GM15" s="115"/>
      <c r="GN15" s="115"/>
      <c r="GO15" s="115"/>
      <c r="GP15" s="115"/>
      <c r="GQ15" s="115"/>
      <c r="GR15" s="115"/>
      <c r="GS15" s="115"/>
      <c r="GT15" s="115"/>
      <c r="GU15" s="115"/>
      <c r="GV15" s="115"/>
      <c r="GW15" s="115"/>
      <c r="GX15" s="115"/>
      <c r="GY15" s="115"/>
      <c r="GZ15" s="115"/>
      <c r="HA15" s="115"/>
      <c r="HB15" s="115"/>
      <c r="HC15" s="115"/>
      <c r="HD15" s="115"/>
      <c r="HE15" s="115"/>
      <c r="HF15" s="115"/>
      <c r="HG15" s="115"/>
      <c r="HH15" s="115"/>
      <c r="HI15" s="115"/>
      <c r="HJ15" s="115"/>
      <c r="HK15" s="115"/>
      <c r="HL15" s="115"/>
      <c r="HM15" s="115"/>
      <c r="HN15" s="115"/>
      <c r="HO15" s="115"/>
      <c r="HP15" s="115"/>
      <c r="HQ15" s="115"/>
      <c r="HR15" s="115"/>
      <c r="HS15" s="115"/>
      <c r="HT15" s="115"/>
      <c r="HU15" s="115"/>
      <c r="HV15" s="115"/>
      <c r="HW15" s="115"/>
      <c r="HX15" s="115"/>
      <c r="HY15" s="115"/>
      <c r="HZ15" s="115"/>
      <c r="IA15" s="115"/>
      <c r="IB15" s="115"/>
      <c r="IC15" s="115"/>
      <c r="ID15" s="115"/>
      <c r="IE15" s="115"/>
      <c r="IF15" s="115"/>
      <c r="IG15" s="115"/>
      <c r="IH15" s="115"/>
      <c r="II15" s="115"/>
      <c r="IJ15" s="115"/>
      <c r="IK15" s="115"/>
      <c r="IL15" s="115"/>
      <c r="IM15" s="115"/>
      <c r="IN15" s="115"/>
      <c r="IO15" s="115"/>
      <c r="IP15" s="115"/>
      <c r="IQ15" s="115"/>
      <c r="IR15" s="115"/>
      <c r="IS15" s="115"/>
      <c r="IT15" s="115"/>
      <c r="IU15" s="115"/>
      <c r="IV15" s="115"/>
      <c r="IW15" s="115"/>
      <c r="IX15" s="115"/>
      <c r="IY15" s="115"/>
      <c r="IZ15" s="115"/>
      <c r="JA15" s="115"/>
      <c r="JB15" s="115"/>
      <c r="JC15" s="115"/>
      <c r="JD15" s="115"/>
      <c r="JE15" s="115"/>
      <c r="JF15" s="115"/>
      <c r="JG15" s="115"/>
      <c r="JH15" s="115"/>
      <c r="JI15" s="115"/>
      <c r="JJ15" s="115"/>
      <c r="JK15" s="115"/>
      <c r="JL15" s="115"/>
      <c r="JM15" s="115"/>
      <c r="JN15" s="115"/>
      <c r="JO15" s="115"/>
      <c r="JP15" s="115"/>
      <c r="JQ15" s="115"/>
      <c r="JR15" s="115"/>
      <c r="JS15" s="115"/>
      <c r="JT15" s="115"/>
      <c r="JU15" s="115"/>
      <c r="JV15" s="115"/>
      <c r="JW15" s="115"/>
      <c r="JX15" s="115"/>
      <c r="JY15" s="115"/>
      <c r="JZ15" s="115"/>
      <c r="KA15" s="115"/>
      <c r="KB15" s="115"/>
      <c r="KC15" s="115"/>
      <c r="KD15" s="115"/>
      <c r="KE15" s="115"/>
      <c r="KF15" s="115"/>
      <c r="KG15" s="115"/>
      <c r="KH15" s="115"/>
      <c r="KI15" s="115"/>
      <c r="KJ15" s="115"/>
      <c r="KK15" s="115"/>
      <c r="KL15" s="115"/>
      <c r="KM15" s="115"/>
      <c r="KN15" s="115"/>
      <c r="KO15" s="115"/>
      <c r="KP15" s="115"/>
      <c r="KQ15" s="115"/>
      <c r="KR15" s="115"/>
      <c r="KS15" s="115"/>
      <c r="KT15" s="115"/>
      <c r="KU15" s="115"/>
      <c r="KV15" s="115"/>
      <c r="KW15" s="115"/>
      <c r="KX15" s="115"/>
      <c r="KY15" s="115"/>
      <c r="KZ15" s="115"/>
      <c r="LA15" s="115"/>
      <c r="LB15" s="115"/>
      <c r="LC15" s="115"/>
      <c r="LD15" s="115"/>
      <c r="LE15" s="115"/>
      <c r="LF15" s="115"/>
      <c r="LG15" s="115"/>
      <c r="LH15" s="115"/>
      <c r="LI15" s="115"/>
      <c r="LJ15" s="115"/>
      <c r="LK15" s="115"/>
      <c r="LL15" s="115"/>
      <c r="LM15" s="115"/>
      <c r="LN15" s="115"/>
      <c r="LO15" s="115"/>
      <c r="LP15" s="115"/>
      <c r="LQ15" s="115"/>
      <c r="LR15" s="115"/>
      <c r="LS15" s="115"/>
      <c r="LT15" s="115"/>
      <c r="LU15" s="115"/>
      <c r="LV15" s="115"/>
      <c r="LW15" s="115"/>
      <c r="LX15" s="115"/>
      <c r="LY15" s="115"/>
      <c r="LZ15" s="115"/>
      <c r="MA15" s="115"/>
      <c r="MB15" s="115"/>
      <c r="MC15" s="115"/>
      <c r="MD15" s="115"/>
      <c r="ME15" s="115"/>
      <c r="MF15" s="115"/>
      <c r="MG15" s="115"/>
      <c r="MH15" s="115"/>
      <c r="MI15" s="115"/>
      <c r="MJ15" s="115"/>
      <c r="MK15" s="115"/>
      <c r="ML15" s="115"/>
      <c r="MM15" s="115"/>
      <c r="MN15" s="115"/>
      <c r="MO15" s="115"/>
      <c r="MP15" s="115"/>
      <c r="MQ15" s="115"/>
      <c r="MR15" s="115"/>
      <c r="MS15" s="115"/>
      <c r="MT15" s="115"/>
      <c r="MU15" s="115"/>
      <c r="MV15" s="115"/>
      <c r="MW15" s="115"/>
      <c r="MX15" s="115"/>
      <c r="MY15" s="115"/>
      <c r="MZ15" s="115"/>
      <c r="NA15" s="115"/>
      <c r="NB15" s="115"/>
      <c r="NC15" s="115"/>
      <c r="ND15" s="115"/>
      <c r="NE15" s="115"/>
      <c r="NF15" s="115"/>
      <c r="NG15" s="115"/>
      <c r="NH15" s="115"/>
      <c r="NI15" s="115"/>
      <c r="NJ15" s="115"/>
      <c r="NK15" s="115"/>
      <c r="NL15" s="115"/>
      <c r="NM15" s="115"/>
      <c r="NN15" s="115"/>
      <c r="NO15" s="115"/>
      <c r="NP15" s="115"/>
      <c r="NQ15" s="115"/>
      <c r="NR15" s="115"/>
      <c r="NS15" s="115"/>
      <c r="NT15" s="115"/>
      <c r="NU15" s="115"/>
      <c r="NV15" s="115"/>
      <c r="NW15" s="115"/>
      <c r="NX15" s="115"/>
      <c r="NY15" s="115"/>
      <c r="NZ15" s="115"/>
      <c r="OA15" s="115"/>
      <c r="OB15" s="115"/>
      <c r="OC15" s="115"/>
      <c r="OD15" s="115"/>
      <c r="OE15" s="115"/>
      <c r="OF15" s="115"/>
      <c r="OG15" s="115"/>
      <c r="OH15" s="115"/>
      <c r="OI15" s="115"/>
      <c r="OJ15" s="115"/>
      <c r="OK15" s="115"/>
      <c r="OL15" s="115"/>
      <c r="OM15" s="115"/>
      <c r="ON15" s="115"/>
      <c r="OO15" s="115"/>
      <c r="OP15" s="115"/>
      <c r="OQ15" s="115"/>
      <c r="OR15" s="115"/>
      <c r="OS15" s="115"/>
      <c r="OT15" s="115"/>
      <c r="OU15" s="115"/>
      <c r="OV15" s="115"/>
      <c r="OW15" s="115"/>
      <c r="OX15" s="115"/>
      <c r="OY15" s="115"/>
      <c r="OZ15" s="115"/>
      <c r="PA15" s="115"/>
      <c r="PB15" s="115"/>
      <c r="PC15" s="115"/>
      <c r="PD15" s="115"/>
      <c r="PE15" s="115"/>
      <c r="PF15" s="115"/>
      <c r="PG15" s="115"/>
      <c r="PH15" s="115"/>
      <c r="PI15" s="115"/>
      <c r="PJ15" s="115"/>
      <c r="PK15" s="115"/>
      <c r="PL15" s="115"/>
      <c r="PM15" s="115"/>
      <c r="PN15" s="115"/>
      <c r="PO15" s="115"/>
      <c r="PP15" s="115"/>
      <c r="PQ15" s="115"/>
      <c r="PR15" s="115"/>
      <c r="PS15" s="115"/>
      <c r="PT15" s="115"/>
      <c r="PU15" s="115"/>
      <c r="PV15" s="115"/>
      <c r="PW15" s="115"/>
      <c r="PX15" s="115"/>
      <c r="PY15" s="115"/>
      <c r="PZ15" s="115"/>
      <c r="QA15" s="115"/>
      <c r="QB15" s="115"/>
      <c r="QC15" s="115"/>
      <c r="QD15" s="115"/>
      <c r="QE15" s="115"/>
      <c r="QF15" s="115"/>
      <c r="QG15" s="115"/>
      <c r="QH15" s="115"/>
      <c r="QI15" s="115"/>
      <c r="QJ15" s="115"/>
      <c r="QK15" s="115"/>
      <c r="QL15" s="115"/>
      <c r="QM15" s="115"/>
      <c r="QN15" s="115"/>
      <c r="QO15" s="115"/>
      <c r="QP15" s="115"/>
      <c r="QQ15" s="115"/>
      <c r="QR15" s="115"/>
      <c r="QS15" s="115"/>
      <c r="QT15" s="115"/>
      <c r="QU15" s="115"/>
      <c r="QV15" s="115"/>
      <c r="QW15" s="115"/>
      <c r="QX15" s="115"/>
      <c r="QY15" s="115"/>
      <c r="QZ15" s="115"/>
      <c r="RA15" s="115"/>
      <c r="RB15" s="115"/>
      <c r="RC15" s="115"/>
      <c r="RD15" s="115"/>
      <c r="RE15" s="115"/>
      <c r="RF15" s="115"/>
      <c r="RG15" s="115"/>
      <c r="RH15" s="115"/>
      <c r="RI15" s="115"/>
      <c r="RJ15" s="115"/>
      <c r="RK15" s="115"/>
      <c r="RL15" s="115"/>
      <c r="RM15" s="115"/>
      <c r="RN15" s="115"/>
      <c r="RO15" s="115"/>
      <c r="RP15" s="115"/>
      <c r="RQ15" s="115"/>
      <c r="RR15" s="115"/>
      <c r="RS15" s="115"/>
      <c r="RT15" s="115"/>
      <c r="RU15" s="115"/>
      <c r="RV15" s="115"/>
      <c r="RW15" s="115"/>
      <c r="RX15" s="115"/>
      <c r="RY15" s="115"/>
      <c r="RZ15" s="115"/>
      <c r="SA15" s="115"/>
      <c r="SB15" s="115"/>
      <c r="SC15" s="115"/>
      <c r="SD15" s="115"/>
      <c r="SE15" s="115"/>
      <c r="SF15" s="115"/>
      <c r="SG15" s="115"/>
      <c r="SH15" s="115"/>
      <c r="SI15" s="115"/>
      <c r="SJ15" s="115"/>
      <c r="SK15" s="115"/>
      <c r="SL15" s="115"/>
      <c r="SM15" s="115"/>
      <c r="SN15" s="115"/>
      <c r="SO15" s="115"/>
      <c r="SP15" s="115"/>
      <c r="SQ15" s="115"/>
      <c r="SR15" s="115"/>
      <c r="SS15" s="115"/>
      <c r="ST15" s="115"/>
      <c r="SU15" s="115"/>
      <c r="SV15" s="115"/>
      <c r="SW15" s="115"/>
      <c r="SX15" s="115"/>
      <c r="SY15" s="115"/>
      <c r="SZ15" s="115"/>
      <c r="TA15" s="115"/>
      <c r="TB15" s="115"/>
      <c r="TC15" s="115"/>
      <c r="TD15" s="115"/>
      <c r="TE15" s="115"/>
      <c r="TF15" s="115"/>
      <c r="TG15" s="115"/>
      <c r="TH15" s="115"/>
      <c r="TI15" s="115"/>
      <c r="TJ15" s="115"/>
      <c r="TK15" s="115"/>
      <c r="TL15" s="115"/>
      <c r="TM15" s="115"/>
      <c r="TN15" s="115"/>
      <c r="TO15" s="115"/>
      <c r="TP15" s="115"/>
      <c r="TQ15" s="115"/>
      <c r="TR15" s="115"/>
      <c r="TS15" s="115"/>
      <c r="TT15" s="115"/>
      <c r="TU15" s="115"/>
      <c r="TV15" s="115"/>
      <c r="TW15" s="115"/>
      <c r="TX15" s="115"/>
      <c r="TY15" s="115"/>
      <c r="TZ15" s="115"/>
      <c r="UA15" s="115"/>
      <c r="UB15" s="115"/>
      <c r="UC15" s="115"/>
      <c r="UD15" s="115"/>
      <c r="UE15" s="115"/>
      <c r="UF15" s="115"/>
      <c r="UG15" s="115"/>
      <c r="UH15" s="115"/>
      <c r="UI15" s="115"/>
      <c r="UJ15" s="115"/>
      <c r="UK15" s="115"/>
      <c r="UL15" s="115"/>
      <c r="UM15" s="115"/>
      <c r="UN15" s="115"/>
      <c r="UO15" s="115"/>
      <c r="UP15" s="115"/>
      <c r="UQ15" s="115"/>
      <c r="UR15" s="115"/>
      <c r="US15" s="115"/>
      <c r="UT15" s="115"/>
      <c r="UU15" s="115"/>
      <c r="UV15" s="115"/>
      <c r="UW15" s="115"/>
      <c r="UX15" s="115"/>
      <c r="UY15" s="115"/>
      <c r="UZ15" s="115"/>
      <c r="VA15" s="115"/>
      <c r="VB15" s="115"/>
      <c r="VC15" s="115"/>
      <c r="VD15" s="115"/>
      <c r="VE15" s="115"/>
      <c r="VF15" s="115"/>
      <c r="VG15" s="115"/>
      <c r="VH15" s="115"/>
      <c r="VI15" s="115"/>
      <c r="VJ15" s="115"/>
      <c r="VK15" s="115"/>
      <c r="VL15" s="115"/>
      <c r="VM15" s="115"/>
      <c r="VN15" s="115"/>
      <c r="VO15" s="115"/>
      <c r="VP15" s="115"/>
      <c r="VQ15" s="115"/>
      <c r="VR15" s="115"/>
      <c r="VS15" s="115"/>
      <c r="VT15" s="115"/>
      <c r="VU15" s="115"/>
      <c r="VV15" s="115"/>
      <c r="VW15" s="115"/>
      <c r="VX15" s="115"/>
      <c r="VY15" s="115"/>
      <c r="VZ15" s="115"/>
      <c r="WA15" s="115"/>
      <c r="WB15" s="115"/>
      <c r="WC15" s="115"/>
      <c r="WD15" s="115"/>
      <c r="WE15" s="115"/>
      <c r="WF15" s="115"/>
      <c r="WG15" s="115"/>
      <c r="WH15" s="115"/>
      <c r="WI15" s="115"/>
      <c r="WJ15" s="115"/>
      <c r="WK15" s="115"/>
      <c r="WL15" s="115"/>
      <c r="WM15" s="115"/>
      <c r="WN15" s="115"/>
      <c r="WO15" s="115"/>
      <c r="WP15" s="115"/>
      <c r="WQ15" s="115"/>
      <c r="WR15" s="115"/>
      <c r="WS15" s="115"/>
      <c r="WT15" s="115"/>
      <c r="WU15" s="115"/>
      <c r="WV15" s="115"/>
      <c r="WW15" s="115"/>
      <c r="WX15" s="115"/>
      <c r="WY15" s="115"/>
      <c r="WZ15" s="115"/>
      <c r="XA15" s="115"/>
      <c r="XB15" s="115"/>
      <c r="XC15" s="115"/>
      <c r="XD15" s="115"/>
      <c r="XE15" s="115"/>
      <c r="XF15" s="115"/>
      <c r="XG15" s="115"/>
      <c r="XH15" s="115"/>
      <c r="XI15" s="115"/>
      <c r="XJ15" s="115"/>
      <c r="XK15" s="115"/>
      <c r="XL15" s="115"/>
      <c r="XM15" s="115"/>
      <c r="XN15" s="115"/>
      <c r="XO15" s="115"/>
      <c r="XP15" s="115"/>
      <c r="XQ15" s="115"/>
      <c r="XR15" s="115"/>
      <c r="XS15" s="115"/>
      <c r="XT15" s="115"/>
      <c r="XU15" s="115"/>
      <c r="XV15" s="115"/>
      <c r="XW15" s="115"/>
      <c r="XX15" s="115"/>
      <c r="XY15" s="115"/>
      <c r="XZ15" s="115"/>
      <c r="YA15" s="115"/>
      <c r="YB15" s="115"/>
      <c r="YC15" s="115"/>
      <c r="YD15" s="115"/>
      <c r="YE15" s="115"/>
      <c r="YF15" s="115"/>
      <c r="YG15" s="115"/>
      <c r="YH15" s="115"/>
      <c r="YI15" s="115"/>
      <c r="YJ15" s="115"/>
      <c r="YK15" s="115"/>
      <c r="YL15" s="115"/>
      <c r="YM15" s="115"/>
      <c r="YN15" s="115"/>
      <c r="YO15" s="115"/>
      <c r="YP15" s="115"/>
      <c r="YQ15" s="115"/>
      <c r="YR15" s="115"/>
      <c r="YS15" s="115"/>
      <c r="YT15" s="115"/>
      <c r="YU15" s="115"/>
      <c r="YV15" s="115"/>
      <c r="YW15" s="115"/>
      <c r="YX15" s="115"/>
      <c r="YY15" s="115"/>
      <c r="YZ15" s="115"/>
      <c r="ZA15" s="115"/>
      <c r="ZB15" s="115"/>
      <c r="ZC15" s="115"/>
      <c r="ZD15" s="115"/>
      <c r="ZE15" s="115"/>
      <c r="ZF15" s="115"/>
      <c r="ZG15" s="115"/>
      <c r="ZH15" s="115"/>
      <c r="ZI15" s="115"/>
      <c r="ZJ15" s="115"/>
      <c r="ZK15" s="115"/>
      <c r="ZL15" s="115"/>
      <c r="ZM15" s="115"/>
      <c r="ZN15" s="115"/>
      <c r="ZO15" s="115"/>
      <c r="ZP15" s="115"/>
      <c r="ZQ15" s="115"/>
      <c r="ZR15" s="115"/>
      <c r="ZS15" s="115"/>
      <c r="ZT15" s="115"/>
      <c r="ZU15" s="115"/>
      <c r="ZV15" s="115"/>
      <c r="ZW15" s="115"/>
      <c r="ZX15" s="115"/>
      <c r="ZY15" s="115"/>
      <c r="ZZ15" s="115"/>
      <c r="AAA15" s="115"/>
      <c r="AAB15" s="115"/>
      <c r="AAC15" s="115"/>
      <c r="AAD15" s="115"/>
      <c r="AAE15" s="115"/>
      <c r="AAF15" s="115"/>
      <c r="AAG15" s="115"/>
      <c r="AAH15" s="115"/>
      <c r="AAI15" s="115"/>
      <c r="AAJ15" s="115"/>
      <c r="AAK15" s="115"/>
      <c r="AAL15" s="115"/>
      <c r="AAM15" s="115"/>
      <c r="AAN15" s="115"/>
      <c r="AAO15" s="115"/>
      <c r="AAP15" s="115"/>
      <c r="AAQ15" s="115"/>
      <c r="AAR15" s="115"/>
      <c r="AAS15" s="115"/>
      <c r="AAT15" s="115"/>
      <c r="AAU15" s="115"/>
      <c r="AAV15" s="115"/>
      <c r="AAW15" s="115"/>
      <c r="AAX15" s="115"/>
      <c r="AAY15" s="115"/>
      <c r="AAZ15" s="115"/>
      <c r="ABA15" s="115"/>
      <c r="ABB15" s="115"/>
      <c r="ABC15" s="115"/>
      <c r="ABD15" s="115"/>
      <c r="ABE15" s="115"/>
      <c r="ABF15" s="115"/>
      <c r="ABG15" s="115"/>
      <c r="ABH15" s="115"/>
      <c r="ABI15" s="115"/>
      <c r="ABJ15" s="115"/>
      <c r="ABK15" s="115"/>
      <c r="ABL15" s="115"/>
      <c r="ABM15" s="115"/>
      <c r="ABN15" s="115"/>
      <c r="ABO15" s="115"/>
      <c r="ABP15" s="115"/>
      <c r="ABQ15" s="115"/>
      <c r="ABR15" s="115"/>
      <c r="ABS15" s="115"/>
      <c r="ABT15" s="115"/>
      <c r="ABU15" s="115"/>
      <c r="ABV15" s="115"/>
      <c r="ABW15" s="115"/>
      <c r="ABX15" s="115"/>
      <c r="ABY15" s="115"/>
      <c r="ABZ15" s="115"/>
      <c r="ACA15" s="115"/>
      <c r="ACB15" s="115"/>
      <c r="ACC15" s="115"/>
      <c r="ACD15" s="115"/>
      <c r="ACE15" s="115"/>
      <c r="ACF15" s="115"/>
      <c r="ACG15" s="115"/>
      <c r="ACH15" s="115"/>
      <c r="ACI15" s="115"/>
      <c r="ACJ15" s="115"/>
      <c r="ACK15" s="115"/>
      <c r="ACL15" s="115"/>
      <c r="ACM15" s="115"/>
      <c r="ACN15" s="115"/>
      <c r="ACO15" s="115"/>
      <c r="ACP15" s="115"/>
      <c r="ACQ15" s="115"/>
      <c r="ACR15" s="115"/>
      <c r="ACS15" s="115"/>
      <c r="ACT15" s="115"/>
      <c r="ACU15" s="115"/>
      <c r="ACV15" s="115"/>
      <c r="ACW15" s="115"/>
      <c r="ACX15" s="115"/>
      <c r="ACY15" s="115"/>
      <c r="ACZ15" s="115"/>
      <c r="ADA15" s="115"/>
      <c r="ADB15" s="115"/>
      <c r="ADC15" s="115"/>
      <c r="ADD15" s="115"/>
      <c r="ADE15" s="115"/>
      <c r="ADF15" s="115"/>
      <c r="ADG15" s="115"/>
      <c r="ADH15" s="115"/>
      <c r="ADI15" s="115"/>
      <c r="ADJ15" s="115"/>
      <c r="ADK15" s="115"/>
      <c r="ADL15" s="115"/>
      <c r="ADM15" s="115"/>
      <c r="ADN15" s="115"/>
      <c r="ADO15" s="115"/>
      <c r="ADP15" s="115"/>
      <c r="ADQ15" s="115"/>
      <c r="ADR15" s="115"/>
      <c r="ADS15" s="115"/>
      <c r="ADT15" s="115"/>
      <c r="ADU15" s="115"/>
      <c r="ADV15" s="115"/>
      <c r="ADW15" s="115"/>
      <c r="ADX15" s="115"/>
      <c r="ADY15" s="115"/>
      <c r="ADZ15" s="115"/>
      <c r="AEA15" s="115"/>
      <c r="AEB15" s="115"/>
      <c r="AEC15" s="115"/>
      <c r="AED15" s="115"/>
      <c r="AEE15" s="115"/>
      <c r="AEF15" s="115"/>
      <c r="AEG15" s="115"/>
      <c r="AEH15" s="115"/>
      <c r="AEI15" s="115"/>
      <c r="AEJ15" s="115"/>
      <c r="AEK15" s="115"/>
      <c r="AEL15" s="115"/>
      <c r="AEM15" s="115"/>
      <c r="AEN15" s="115"/>
      <c r="AEO15" s="115"/>
      <c r="AEP15" s="115"/>
      <c r="AEQ15" s="115"/>
      <c r="AER15" s="115"/>
      <c r="AES15" s="115"/>
      <c r="AET15" s="115"/>
      <c r="AEU15" s="115"/>
      <c r="AEV15" s="115"/>
      <c r="AEW15" s="115"/>
      <c r="AEX15" s="115"/>
      <c r="AEY15" s="115"/>
      <c r="AEZ15" s="115"/>
      <c r="AFA15" s="115"/>
      <c r="AFB15" s="115"/>
      <c r="AFC15" s="115"/>
      <c r="AFD15" s="115"/>
      <c r="AFE15" s="115"/>
      <c r="AFF15" s="115"/>
      <c r="AFG15" s="115"/>
      <c r="AFH15" s="115"/>
      <c r="AFI15" s="115"/>
      <c r="AFJ15" s="115"/>
      <c r="AFK15" s="115"/>
      <c r="AFL15" s="115"/>
      <c r="AFM15" s="115"/>
      <c r="AFN15" s="115"/>
      <c r="AFO15" s="115"/>
      <c r="AFP15" s="115"/>
      <c r="AFQ15" s="115"/>
      <c r="AFR15" s="115"/>
      <c r="AFS15" s="115"/>
      <c r="AFT15" s="115"/>
      <c r="AFU15" s="115"/>
      <c r="AFV15" s="115"/>
      <c r="AFW15" s="115"/>
      <c r="AFX15" s="115"/>
      <c r="AFY15" s="115"/>
      <c r="AFZ15" s="115"/>
      <c r="AGA15" s="115"/>
      <c r="AGB15" s="115"/>
      <c r="AGC15" s="115"/>
      <c r="AGD15" s="115"/>
      <c r="AGE15" s="115"/>
      <c r="AGF15" s="115"/>
      <c r="AGG15" s="115"/>
      <c r="AGH15" s="115"/>
      <c r="AGI15" s="115"/>
      <c r="AGJ15" s="115"/>
      <c r="AGK15" s="115"/>
      <c r="AGL15" s="115"/>
      <c r="AGM15" s="115"/>
      <c r="AGN15" s="115"/>
      <c r="AGO15" s="115"/>
      <c r="AGP15" s="115"/>
      <c r="AGQ15" s="115"/>
      <c r="AGR15" s="115"/>
      <c r="AGS15" s="115"/>
      <c r="AGT15" s="115"/>
      <c r="AGU15" s="115"/>
      <c r="AGV15" s="115"/>
      <c r="AGW15" s="115"/>
      <c r="AGX15" s="115"/>
      <c r="AGY15" s="115"/>
      <c r="AGZ15" s="115"/>
      <c r="AHA15" s="115"/>
      <c r="AHB15" s="115"/>
      <c r="AHC15" s="115"/>
      <c r="AHD15" s="115"/>
      <c r="AHE15" s="115"/>
      <c r="AHF15" s="115"/>
      <c r="AHG15" s="115"/>
      <c r="AHH15" s="115"/>
      <c r="AHI15" s="115"/>
      <c r="AHJ15" s="115"/>
      <c r="AHK15" s="115"/>
      <c r="AHL15" s="115"/>
      <c r="AHM15" s="115"/>
      <c r="AHN15" s="115"/>
      <c r="AHO15" s="115"/>
      <c r="AHP15" s="115"/>
      <c r="AHQ15" s="115"/>
      <c r="AHR15" s="115"/>
      <c r="AHS15" s="115"/>
      <c r="AHT15" s="115"/>
      <c r="AHU15" s="115"/>
      <c r="AHV15" s="115"/>
      <c r="AHW15" s="115"/>
      <c r="AHX15" s="115"/>
      <c r="AHY15" s="115"/>
      <c r="AHZ15" s="115"/>
      <c r="AIA15" s="115"/>
      <c r="AIB15" s="115"/>
      <c r="AIC15" s="115"/>
      <c r="AID15" s="115"/>
      <c r="AIE15" s="115"/>
      <c r="AIF15" s="115"/>
      <c r="AIG15" s="115"/>
      <c r="AIH15" s="115"/>
      <c r="AII15" s="115"/>
      <c r="AIJ15" s="115"/>
      <c r="AIK15" s="115"/>
      <c r="AIL15" s="115"/>
      <c r="AIM15" s="115"/>
      <c r="AIN15" s="115"/>
      <c r="AIO15" s="115"/>
      <c r="AIP15" s="115"/>
      <c r="AIQ15" s="115"/>
      <c r="AIR15" s="115"/>
      <c r="AIS15" s="115"/>
      <c r="AIT15" s="115"/>
      <c r="AIU15" s="115"/>
      <c r="AIV15" s="115"/>
      <c r="AIW15" s="115"/>
      <c r="AIX15" s="115"/>
      <c r="AIY15" s="115"/>
      <c r="AIZ15" s="115"/>
      <c r="AJA15" s="115"/>
      <c r="AJB15" s="115"/>
      <c r="AJC15" s="115"/>
      <c r="AJD15" s="115"/>
      <c r="AJE15" s="115"/>
      <c r="AJF15" s="115"/>
      <c r="AJG15" s="115"/>
      <c r="AJH15" s="115"/>
      <c r="AJI15" s="115"/>
      <c r="AJJ15" s="115"/>
      <c r="AJK15" s="115"/>
      <c r="AJL15" s="115"/>
      <c r="AJM15" s="115"/>
      <c r="AJN15" s="115"/>
      <c r="AJO15" s="115"/>
      <c r="AJP15" s="115"/>
      <c r="AJQ15" s="115"/>
      <c r="AJR15" s="115"/>
      <c r="AJS15" s="115"/>
      <c r="AJT15" s="115"/>
      <c r="AJU15" s="115"/>
      <c r="AJV15" s="115"/>
      <c r="AJW15" s="115"/>
      <c r="AJX15" s="115"/>
      <c r="AJY15" s="115"/>
      <c r="AJZ15" s="115"/>
      <c r="AKA15" s="115"/>
      <c r="AKB15" s="115"/>
      <c r="AKC15" s="115"/>
      <c r="AKD15" s="115"/>
      <c r="AKE15" s="115"/>
      <c r="AKF15" s="115"/>
      <c r="AKG15" s="115"/>
      <c r="AKH15" s="115"/>
      <c r="AKI15" s="115"/>
      <c r="AKJ15" s="115"/>
      <c r="AKK15" s="115"/>
      <c r="AKL15" s="115"/>
      <c r="AKM15" s="115"/>
      <c r="AKN15" s="115"/>
      <c r="AKO15" s="115"/>
      <c r="AKP15" s="115"/>
      <c r="AKQ15" s="115"/>
      <c r="AKR15" s="115"/>
      <c r="AKS15" s="115"/>
      <c r="AKT15" s="115"/>
      <c r="AKU15" s="115"/>
      <c r="AKV15" s="115"/>
      <c r="AKW15" s="115"/>
      <c r="AKX15" s="115"/>
      <c r="AKY15" s="115"/>
      <c r="AKZ15" s="115"/>
      <c r="ALA15" s="115"/>
      <c r="ALB15" s="115"/>
      <c r="ALC15" s="115"/>
      <c r="ALD15" s="115"/>
      <c r="ALE15" s="115"/>
      <c r="ALF15" s="115"/>
      <c r="ALG15" s="115"/>
      <c r="ALH15" s="115"/>
      <c r="ALI15" s="115"/>
      <c r="ALJ15" s="115"/>
      <c r="ALK15" s="115"/>
      <c r="ALL15" s="115"/>
      <c r="ALM15" s="115"/>
      <c r="ALN15" s="115"/>
      <c r="ALO15" s="115"/>
      <c r="ALP15" s="115"/>
      <c r="ALQ15" s="115"/>
      <c r="ALR15" s="115"/>
      <c r="ALS15" s="115"/>
      <c r="ALT15" s="115"/>
      <c r="ALU15" s="115"/>
      <c r="ALV15" s="115"/>
      <c r="ALW15" s="115"/>
      <c r="ALX15" s="115"/>
      <c r="ALY15" s="115"/>
      <c r="ALZ15" s="115"/>
      <c r="AMA15" s="115"/>
      <c r="AMB15" s="115"/>
      <c r="AMC15" s="115"/>
      <c r="AMD15" s="115"/>
      <c r="AME15" s="115"/>
      <c r="AMF15" s="115"/>
      <c r="AMG15" s="115"/>
      <c r="AMH15" s="115"/>
      <c r="AMI15" s="115"/>
      <c r="AMJ15" s="115"/>
      <c r="AMK15" s="115"/>
      <c r="AML15" s="115"/>
      <c r="AMM15" s="115"/>
      <c r="AMN15" s="115"/>
      <c r="AMO15" s="115"/>
      <c r="AMP15" s="115"/>
      <c r="AMQ15" s="115"/>
      <c r="AMR15" s="115"/>
      <c r="AMS15" s="115"/>
      <c r="AMT15" s="115"/>
      <c r="AMU15" s="115"/>
      <c r="AMV15" s="115"/>
      <c r="AMW15" s="115"/>
      <c r="AMX15" s="115"/>
      <c r="AMY15" s="115"/>
      <c r="AMZ15" s="115"/>
      <c r="ANA15" s="115"/>
      <c r="ANB15" s="115"/>
      <c r="ANC15" s="115"/>
      <c r="AND15" s="115"/>
      <c r="ANE15" s="115"/>
      <c r="ANF15" s="115"/>
      <c r="ANG15" s="115"/>
      <c r="ANH15" s="115"/>
      <c r="ANI15" s="115"/>
      <c r="ANJ15" s="115"/>
      <c r="ANK15" s="115"/>
      <c r="ANL15" s="115"/>
      <c r="ANM15" s="115"/>
      <c r="ANN15" s="115"/>
      <c r="ANO15" s="115"/>
      <c r="ANP15" s="115"/>
      <c r="ANQ15" s="115"/>
      <c r="ANR15" s="115"/>
      <c r="ANS15" s="115"/>
      <c r="ANT15" s="115"/>
      <c r="ANU15" s="115"/>
      <c r="ANV15" s="115"/>
      <c r="ANW15" s="115"/>
      <c r="ANX15" s="115"/>
      <c r="ANY15" s="115"/>
      <c r="ANZ15" s="115"/>
      <c r="AOA15" s="115"/>
      <c r="AOB15" s="115"/>
      <c r="AOC15" s="115"/>
      <c r="AOD15" s="115"/>
      <c r="AOE15" s="115"/>
      <c r="AOF15" s="115"/>
      <c r="AOG15" s="115"/>
      <c r="AOH15" s="115"/>
      <c r="AOI15" s="115"/>
      <c r="AOJ15" s="115"/>
      <c r="AOK15" s="115"/>
      <c r="AOL15" s="115"/>
      <c r="AOM15" s="115"/>
      <c r="AON15" s="115"/>
      <c r="AOO15" s="115"/>
      <c r="AOP15" s="115"/>
      <c r="AOQ15" s="115"/>
      <c r="AOR15" s="115"/>
      <c r="AOS15" s="115"/>
      <c r="AOT15" s="115"/>
      <c r="AOU15" s="115"/>
      <c r="AOV15" s="115"/>
      <c r="AOW15" s="115"/>
      <c r="AOX15" s="115"/>
      <c r="AOY15" s="115"/>
      <c r="AOZ15" s="115"/>
      <c r="APA15" s="115"/>
      <c r="APB15" s="115"/>
      <c r="APC15" s="115"/>
      <c r="APD15" s="115"/>
      <c r="APE15" s="115"/>
      <c r="APF15" s="115"/>
      <c r="APG15" s="115"/>
      <c r="APH15" s="115"/>
      <c r="API15" s="115"/>
      <c r="APJ15" s="115"/>
      <c r="APK15" s="115"/>
      <c r="APL15" s="115"/>
      <c r="APM15" s="115"/>
      <c r="APN15" s="115"/>
      <c r="APO15" s="115"/>
      <c r="APP15" s="115"/>
      <c r="APQ15" s="115"/>
      <c r="APR15" s="115"/>
      <c r="APS15" s="115"/>
      <c r="APT15" s="115"/>
      <c r="APU15" s="115"/>
      <c r="APV15" s="115"/>
      <c r="APW15" s="115"/>
      <c r="APX15" s="115"/>
      <c r="APY15" s="115"/>
      <c r="APZ15" s="115"/>
      <c r="AQA15" s="115"/>
      <c r="AQB15" s="115"/>
      <c r="AQC15" s="115"/>
      <c r="AQD15" s="115"/>
      <c r="AQE15" s="115"/>
      <c r="AQF15" s="115"/>
      <c r="AQG15" s="115"/>
      <c r="AQH15" s="115"/>
      <c r="AQI15" s="115"/>
      <c r="AQJ15" s="115"/>
      <c r="AQK15" s="115"/>
      <c r="AQL15" s="115"/>
      <c r="AQM15" s="115"/>
      <c r="AQN15" s="115"/>
      <c r="AQO15" s="115"/>
      <c r="AQP15" s="115"/>
      <c r="AQQ15" s="115"/>
      <c r="AQR15" s="115"/>
      <c r="AQS15" s="115"/>
      <c r="AQT15" s="115"/>
      <c r="AQU15" s="115"/>
      <c r="AQV15" s="115"/>
      <c r="AQW15" s="115"/>
      <c r="AQX15" s="115"/>
      <c r="AQY15" s="115"/>
      <c r="AQZ15" s="115"/>
      <c r="ARA15" s="115"/>
      <c r="ARB15" s="115"/>
      <c r="ARC15" s="115"/>
      <c r="ARD15" s="115"/>
      <c r="ARE15" s="115"/>
      <c r="ARF15" s="115"/>
      <c r="ARG15" s="115"/>
      <c r="ARH15" s="115"/>
      <c r="ARI15" s="115"/>
      <c r="ARJ15" s="115"/>
      <c r="ARK15" s="115"/>
      <c r="ARL15" s="115"/>
      <c r="ARM15" s="115"/>
      <c r="ARN15" s="115"/>
      <c r="ARO15" s="115"/>
      <c r="ARP15" s="115"/>
      <c r="ARQ15" s="115"/>
      <c r="ARR15" s="115"/>
      <c r="ARS15" s="115"/>
      <c r="ART15" s="115"/>
      <c r="ARU15" s="115"/>
      <c r="ARV15" s="115"/>
      <c r="ARW15" s="115"/>
      <c r="ARX15" s="115"/>
      <c r="ARY15" s="115"/>
      <c r="ARZ15" s="115"/>
      <c r="ASA15" s="115"/>
      <c r="ASB15" s="115"/>
      <c r="ASC15" s="115"/>
      <c r="ASD15" s="115"/>
      <c r="ASE15" s="115"/>
      <c r="ASF15" s="115"/>
      <c r="ASG15" s="115"/>
      <c r="ASH15" s="115"/>
      <c r="ASI15" s="115"/>
      <c r="ASJ15" s="115"/>
      <c r="ASK15" s="115"/>
      <c r="ASL15" s="115"/>
      <c r="ASM15" s="115"/>
      <c r="ASN15" s="115"/>
      <c r="ASO15" s="115"/>
      <c r="ASP15" s="115"/>
      <c r="ASQ15" s="115"/>
      <c r="ASR15" s="115"/>
      <c r="ASS15" s="115"/>
      <c r="AST15" s="115"/>
      <c r="ASU15" s="115"/>
      <c r="ASV15" s="115"/>
      <c r="ASW15" s="115"/>
      <c r="ASX15" s="115"/>
      <c r="ASY15" s="115"/>
      <c r="ASZ15" s="115"/>
      <c r="ATA15" s="115"/>
      <c r="ATB15" s="115"/>
      <c r="ATC15" s="115"/>
      <c r="ATD15" s="115"/>
      <c r="ATE15" s="115"/>
      <c r="ATF15" s="115"/>
      <c r="ATG15" s="115"/>
      <c r="ATH15" s="115"/>
      <c r="ATI15" s="115"/>
      <c r="ATJ15" s="115"/>
      <c r="ATK15" s="115"/>
      <c r="ATL15" s="115"/>
      <c r="ATM15" s="115"/>
      <c r="ATN15" s="115"/>
      <c r="ATO15" s="115"/>
      <c r="ATP15" s="115"/>
      <c r="ATQ15" s="115"/>
      <c r="ATR15" s="115"/>
      <c r="ATS15" s="115"/>
      <c r="ATT15" s="115"/>
      <c r="ATU15" s="115"/>
      <c r="ATV15" s="115"/>
      <c r="ATW15" s="115"/>
      <c r="ATX15" s="115"/>
      <c r="ATY15" s="115"/>
      <c r="ATZ15" s="115"/>
      <c r="AUA15" s="115"/>
      <c r="AUB15" s="115"/>
      <c r="AUC15" s="115"/>
      <c r="AUD15" s="115"/>
      <c r="AUE15" s="115"/>
      <c r="AUF15" s="115"/>
      <c r="AUG15" s="115"/>
      <c r="AUH15" s="115"/>
      <c r="AUI15" s="115"/>
      <c r="AUJ15" s="115"/>
      <c r="AUK15" s="115"/>
      <c r="AUL15" s="115"/>
      <c r="AUM15" s="115"/>
      <c r="AUN15" s="115"/>
      <c r="AUO15" s="115"/>
      <c r="AUP15" s="115"/>
      <c r="AUQ15" s="115"/>
      <c r="AUR15" s="115"/>
      <c r="AUS15" s="115"/>
      <c r="AUT15" s="115"/>
      <c r="AUU15" s="115"/>
      <c r="AUV15" s="115"/>
      <c r="AUW15" s="115"/>
      <c r="AUX15" s="115"/>
      <c r="AUY15" s="115"/>
      <c r="AUZ15" s="115"/>
      <c r="AVA15" s="115"/>
      <c r="AVB15" s="115"/>
      <c r="AVC15" s="115"/>
      <c r="AVD15" s="115"/>
      <c r="AVE15" s="115"/>
      <c r="AVF15" s="115"/>
      <c r="AVG15" s="115"/>
      <c r="AVH15" s="115"/>
      <c r="AVI15" s="115"/>
      <c r="AVJ15" s="115"/>
      <c r="AVK15" s="115"/>
      <c r="AVL15" s="115"/>
      <c r="AVM15" s="115"/>
      <c r="AVN15" s="115"/>
      <c r="AVO15" s="115"/>
      <c r="AVP15" s="115"/>
      <c r="AVQ15" s="115"/>
      <c r="AVR15" s="115"/>
      <c r="AVS15" s="115"/>
      <c r="AVT15" s="115"/>
      <c r="AVU15" s="115"/>
    </row>
    <row r="16" spans="1:1269" s="332" customFormat="1" ht="13.5" customHeight="1" x14ac:dyDescent="0.2">
      <c r="A16" s="115"/>
      <c r="B16" s="127" t="s">
        <v>92</v>
      </c>
      <c r="C16" s="58"/>
      <c r="D16" s="58" t="s">
        <v>27</v>
      </c>
      <c r="E16" s="59" t="s">
        <v>28</v>
      </c>
      <c r="F16" s="59" t="s">
        <v>71</v>
      </c>
      <c r="G16" s="59" t="s">
        <v>72</v>
      </c>
      <c r="H16" s="59" t="s">
        <v>30</v>
      </c>
      <c r="I16" s="59" t="s">
        <v>73</v>
      </c>
      <c r="J16" s="59" t="s">
        <v>74</v>
      </c>
      <c r="K16" s="350" t="s">
        <v>75</v>
      </c>
      <c r="L16" s="59" t="s">
        <v>32</v>
      </c>
      <c r="M16" s="128"/>
      <c r="N16" s="59" t="s">
        <v>71</v>
      </c>
      <c r="O16" s="59" t="s">
        <v>72</v>
      </c>
      <c r="P16" s="59" t="s">
        <v>76</v>
      </c>
      <c r="Q16" s="59" t="s">
        <v>73</v>
      </c>
      <c r="R16" s="91"/>
      <c r="S16" s="62" t="s">
        <v>117</v>
      </c>
      <c r="T16" s="156"/>
      <c r="U16" s="63" t="s">
        <v>75</v>
      </c>
      <c r="V16" s="130" t="s">
        <v>32</v>
      </c>
      <c r="W16" s="62" t="s">
        <v>117</v>
      </c>
      <c r="X16" s="102"/>
      <c r="Y16" s="59" t="s">
        <v>71</v>
      </c>
      <c r="Z16" s="59" t="s">
        <v>72</v>
      </c>
      <c r="AA16" s="59" t="s">
        <v>76</v>
      </c>
      <c r="AB16" s="59" t="s">
        <v>73</v>
      </c>
      <c r="AC16" s="131"/>
      <c r="AD16" s="59" t="s">
        <v>71</v>
      </c>
      <c r="AE16" s="59" t="s">
        <v>72</v>
      </c>
      <c r="AF16" s="59" t="s">
        <v>76</v>
      </c>
      <c r="AG16" s="59" t="s">
        <v>73</v>
      </c>
      <c r="AH16" s="102"/>
      <c r="AI16" s="59" t="s">
        <v>71</v>
      </c>
      <c r="AJ16" s="59" t="s">
        <v>72</v>
      </c>
      <c r="AK16" s="59" t="s">
        <v>76</v>
      </c>
      <c r="AL16" s="59" t="s">
        <v>73</v>
      </c>
      <c r="AM16" s="91"/>
      <c r="AN16" s="59" t="s">
        <v>71</v>
      </c>
      <c r="AO16" s="59" t="s">
        <v>72</v>
      </c>
      <c r="AP16" s="59" t="s">
        <v>76</v>
      </c>
      <c r="AQ16" s="59" t="s">
        <v>73</v>
      </c>
      <c r="AR16" s="91"/>
      <c r="AS16" s="59" t="s">
        <v>71</v>
      </c>
      <c r="AT16" s="59" t="s">
        <v>72</v>
      </c>
      <c r="AU16" s="59" t="s">
        <v>76</v>
      </c>
      <c r="AV16" s="59" t="s">
        <v>73</v>
      </c>
      <c r="AW16" s="91"/>
      <c r="AX16" s="59" t="s">
        <v>71</v>
      </c>
      <c r="AY16" s="59" t="s">
        <v>72</v>
      </c>
      <c r="AZ16" s="59" t="s">
        <v>76</v>
      </c>
      <c r="BA16" s="59" t="s">
        <v>73</v>
      </c>
      <c r="BB16" s="83"/>
      <c r="BC16" s="59" t="s">
        <v>71</v>
      </c>
      <c r="BD16" s="59" t="s">
        <v>72</v>
      </c>
      <c r="BE16" s="59" t="s">
        <v>76</v>
      </c>
      <c r="BF16" s="59" t="s">
        <v>73</v>
      </c>
      <c r="BG16" s="82"/>
      <c r="BH16" s="59" t="s">
        <v>71</v>
      </c>
      <c r="BI16" s="59" t="s">
        <v>72</v>
      </c>
      <c r="BJ16" s="59" t="s">
        <v>76</v>
      </c>
      <c r="BK16" s="59" t="s">
        <v>73</v>
      </c>
      <c r="BL16" s="132"/>
      <c r="BM16" s="59" t="s">
        <v>71</v>
      </c>
      <c r="BN16" s="59" t="s">
        <v>72</v>
      </c>
      <c r="BO16" s="59" t="s">
        <v>76</v>
      </c>
      <c r="BP16" s="59" t="s">
        <v>73</v>
      </c>
      <c r="BQ16" s="132"/>
      <c r="BR16" s="159" t="s">
        <v>71</v>
      </c>
      <c r="BS16" s="59" t="s">
        <v>72</v>
      </c>
      <c r="BT16" s="59" t="s">
        <v>76</v>
      </c>
      <c r="BU16" s="59" t="s">
        <v>73</v>
      </c>
      <c r="BV16" s="132"/>
      <c r="BW16" s="59" t="s">
        <v>71</v>
      </c>
      <c r="BX16" s="59" t="s">
        <v>72</v>
      </c>
      <c r="BY16" s="59" t="s">
        <v>76</v>
      </c>
      <c r="BZ16" s="59" t="s">
        <v>73</v>
      </c>
      <c r="CA16" s="132"/>
      <c r="CB16" s="59" t="s">
        <v>71</v>
      </c>
      <c r="CC16" s="59" t="s">
        <v>72</v>
      </c>
      <c r="CD16" s="59" t="s">
        <v>76</v>
      </c>
      <c r="CE16" s="59" t="s">
        <v>73</v>
      </c>
      <c r="CF16" s="132"/>
      <c r="CG16" s="59" t="s">
        <v>71</v>
      </c>
      <c r="CH16" s="59" t="s">
        <v>72</v>
      </c>
      <c r="CI16" s="59" t="s">
        <v>76</v>
      </c>
      <c r="CJ16" s="59" t="s">
        <v>73</v>
      </c>
      <c r="CK16" s="87"/>
      <c r="CL16" s="59" t="s">
        <v>71</v>
      </c>
      <c r="CM16" s="59" t="s">
        <v>72</v>
      </c>
      <c r="CN16" s="59" t="s">
        <v>76</v>
      </c>
      <c r="CO16" s="59" t="s">
        <v>73</v>
      </c>
      <c r="CP16" s="87"/>
      <c r="CQ16" s="59" t="s">
        <v>71</v>
      </c>
      <c r="CR16" s="59" t="s">
        <v>72</v>
      </c>
      <c r="CS16" s="59" t="s">
        <v>76</v>
      </c>
      <c r="CT16" s="59" t="s">
        <v>73</v>
      </c>
      <c r="CU16" s="281"/>
      <c r="CV16" s="59" t="s">
        <v>71</v>
      </c>
      <c r="CW16" s="59" t="s">
        <v>72</v>
      </c>
      <c r="CX16" s="59" t="s">
        <v>76</v>
      </c>
      <c r="CY16" s="59" t="s">
        <v>73</v>
      </c>
      <c r="CZ16" s="87"/>
      <c r="DA16" s="59" t="s">
        <v>71</v>
      </c>
      <c r="DB16" s="59" t="s">
        <v>72</v>
      </c>
      <c r="DC16" s="59" t="s">
        <v>76</v>
      </c>
      <c r="DD16" s="59" t="s">
        <v>73</v>
      </c>
      <c r="DE16" s="87"/>
      <c r="DF16" s="59" t="s">
        <v>71</v>
      </c>
      <c r="DG16" s="59" t="s">
        <v>72</v>
      </c>
      <c r="DH16" s="59" t="s">
        <v>76</v>
      </c>
      <c r="DI16" s="59" t="s">
        <v>73</v>
      </c>
      <c r="DJ16" s="87"/>
      <c r="DK16" s="59" t="s">
        <v>71</v>
      </c>
      <c r="DL16" s="59" t="s">
        <v>72</v>
      </c>
      <c r="DM16" s="59" t="s">
        <v>76</v>
      </c>
      <c r="DN16" s="59" t="s">
        <v>73</v>
      </c>
      <c r="DO16" s="87"/>
      <c r="DP16" s="59" t="s">
        <v>71</v>
      </c>
      <c r="DQ16" s="59" t="s">
        <v>72</v>
      </c>
      <c r="DR16" s="59" t="s">
        <v>76</v>
      </c>
      <c r="DS16" s="59" t="s">
        <v>73</v>
      </c>
      <c r="DT16" s="87"/>
      <c r="DU16" s="281"/>
      <c r="DV16" s="281"/>
      <c r="DW16" s="281"/>
      <c r="DX16" s="281"/>
      <c r="DY16" s="87"/>
      <c r="DZ16" s="281"/>
      <c r="EA16" s="281"/>
      <c r="EB16" s="281"/>
      <c r="EC16" s="281"/>
      <c r="ED16" s="133"/>
      <c r="EE16" s="134" t="s">
        <v>71</v>
      </c>
      <c r="EF16" s="134" t="s">
        <v>72</v>
      </c>
      <c r="EG16" s="134" t="s">
        <v>76</v>
      </c>
      <c r="EH16" s="134" t="s">
        <v>73</v>
      </c>
      <c r="EI16" s="133"/>
      <c r="EJ16" s="134" t="s">
        <v>71</v>
      </c>
      <c r="EK16" s="134" t="s">
        <v>72</v>
      </c>
      <c r="EL16" s="134" t="s">
        <v>76</v>
      </c>
      <c r="EM16" s="134" t="s">
        <v>73</v>
      </c>
      <c r="EN16" s="133"/>
      <c r="EO16" s="134" t="s">
        <v>71</v>
      </c>
      <c r="EP16" s="134" t="s">
        <v>72</v>
      </c>
      <c r="EQ16" s="134" t="s">
        <v>76</v>
      </c>
      <c r="ER16" s="134" t="s">
        <v>73</v>
      </c>
      <c r="ES16" s="133"/>
      <c r="ET16" s="134" t="s">
        <v>71</v>
      </c>
      <c r="EU16" s="134" t="s">
        <v>72</v>
      </c>
      <c r="EV16" s="134" t="s">
        <v>76</v>
      </c>
      <c r="EW16" s="134" t="s">
        <v>73</v>
      </c>
      <c r="EX16" s="115"/>
      <c r="EY16" s="115"/>
      <c r="EZ16" s="115"/>
      <c r="FA16" s="115"/>
      <c r="FB16" s="63" t="s">
        <v>27</v>
      </c>
      <c r="FC16" s="63" t="s">
        <v>71</v>
      </c>
      <c r="FD16" s="63" t="s">
        <v>72</v>
      </c>
      <c r="FE16" s="63" t="s">
        <v>76</v>
      </c>
      <c r="FF16" s="63" t="s">
        <v>73</v>
      </c>
      <c r="FG16" s="63" t="s">
        <v>74</v>
      </c>
      <c r="FH16" s="63" t="s">
        <v>75</v>
      </c>
      <c r="FI16" s="63" t="s">
        <v>32</v>
      </c>
      <c r="FJ16" s="115" t="s">
        <v>24</v>
      </c>
      <c r="FK16" s="63" t="s">
        <v>35</v>
      </c>
      <c r="FL16" s="115" t="s">
        <v>24</v>
      </c>
      <c r="FM16" s="264"/>
      <c r="FN16" s="264"/>
      <c r="FO16" s="264"/>
      <c r="FP16" s="264"/>
      <c r="FQ16" s="264"/>
      <c r="FR16" s="264"/>
      <c r="FS16" s="264"/>
      <c r="FT16" s="26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115"/>
      <c r="GF16" s="115"/>
      <c r="GG16" s="115"/>
      <c r="GH16" s="115"/>
      <c r="GI16" s="115"/>
      <c r="GJ16" s="115"/>
      <c r="GK16" s="115"/>
      <c r="GL16" s="115"/>
      <c r="GM16" s="115"/>
      <c r="GN16" s="115"/>
      <c r="GO16" s="115"/>
      <c r="GP16" s="115"/>
      <c r="GQ16" s="115"/>
      <c r="GR16" s="115"/>
      <c r="GS16" s="115"/>
      <c r="GT16" s="115"/>
      <c r="GU16" s="115"/>
      <c r="GV16" s="115"/>
      <c r="GW16" s="115"/>
      <c r="GX16" s="115"/>
      <c r="GY16" s="115"/>
      <c r="GZ16" s="115"/>
      <c r="HA16" s="115"/>
      <c r="HB16" s="115"/>
      <c r="HC16" s="115"/>
      <c r="HD16" s="115"/>
      <c r="HE16" s="115"/>
      <c r="HF16" s="115"/>
      <c r="HG16" s="115"/>
      <c r="HH16" s="115"/>
      <c r="HI16" s="115"/>
      <c r="HJ16" s="115"/>
      <c r="HK16" s="115"/>
      <c r="HL16" s="115"/>
      <c r="HM16" s="115"/>
      <c r="HN16" s="115"/>
      <c r="HO16" s="115"/>
      <c r="HP16" s="115"/>
      <c r="HQ16" s="115"/>
      <c r="HR16" s="115"/>
      <c r="HS16" s="115"/>
      <c r="HT16" s="115"/>
      <c r="HU16" s="115"/>
      <c r="HV16" s="115"/>
      <c r="HW16" s="115"/>
      <c r="HX16" s="115"/>
      <c r="HY16" s="115"/>
      <c r="HZ16" s="115"/>
      <c r="IA16" s="115"/>
      <c r="IB16" s="115"/>
      <c r="IC16" s="115"/>
      <c r="ID16" s="115"/>
      <c r="IE16" s="115"/>
      <c r="IF16" s="115"/>
      <c r="IG16" s="115"/>
      <c r="IH16" s="115"/>
      <c r="II16" s="115"/>
      <c r="IJ16" s="115"/>
      <c r="IK16" s="115"/>
      <c r="IL16" s="115"/>
      <c r="IM16" s="115"/>
      <c r="IN16" s="115"/>
      <c r="IO16" s="115"/>
      <c r="IP16" s="115"/>
      <c r="IQ16" s="115"/>
      <c r="IR16" s="115"/>
      <c r="IS16" s="115"/>
      <c r="IT16" s="115"/>
      <c r="IU16" s="115"/>
      <c r="IV16" s="115"/>
      <c r="IW16" s="115"/>
      <c r="IX16" s="115"/>
      <c r="IY16" s="115"/>
      <c r="IZ16" s="115"/>
      <c r="JA16" s="115"/>
      <c r="JB16" s="115"/>
      <c r="JC16" s="115"/>
      <c r="JD16" s="115"/>
      <c r="JE16" s="115"/>
      <c r="JF16" s="115"/>
      <c r="JG16" s="115"/>
      <c r="JH16" s="115"/>
      <c r="JI16" s="115"/>
      <c r="JJ16" s="115"/>
      <c r="JK16" s="115"/>
      <c r="JL16" s="115"/>
      <c r="JM16" s="115"/>
      <c r="JN16" s="115"/>
      <c r="JO16" s="115"/>
      <c r="JP16" s="115"/>
      <c r="JQ16" s="115"/>
      <c r="JR16" s="115"/>
      <c r="JS16" s="115"/>
      <c r="JT16" s="115"/>
      <c r="JU16" s="115"/>
      <c r="JV16" s="115"/>
      <c r="JW16" s="115"/>
      <c r="JX16" s="115"/>
      <c r="JY16" s="115"/>
      <c r="JZ16" s="115"/>
      <c r="KA16" s="115"/>
      <c r="KB16" s="115"/>
      <c r="KC16" s="115"/>
      <c r="KD16" s="115"/>
      <c r="KE16" s="115"/>
      <c r="KF16" s="115"/>
      <c r="KG16" s="115"/>
      <c r="KH16" s="115"/>
      <c r="KI16" s="115"/>
      <c r="KJ16" s="115"/>
      <c r="KK16" s="115"/>
      <c r="KL16" s="115"/>
      <c r="KM16" s="115"/>
      <c r="KN16" s="115"/>
      <c r="KO16" s="115"/>
      <c r="KP16" s="115"/>
      <c r="KQ16" s="115"/>
      <c r="KR16" s="115"/>
      <c r="KS16" s="115"/>
      <c r="KT16" s="115"/>
      <c r="KU16" s="115"/>
      <c r="KV16" s="115"/>
      <c r="KW16" s="115"/>
      <c r="KX16" s="115"/>
      <c r="KY16" s="115"/>
      <c r="KZ16" s="115"/>
      <c r="LA16" s="115"/>
      <c r="LB16" s="115"/>
      <c r="LC16" s="115"/>
      <c r="LD16" s="115"/>
      <c r="LE16" s="115"/>
      <c r="LF16" s="115"/>
      <c r="LG16" s="115"/>
      <c r="LH16" s="115"/>
      <c r="LI16" s="115"/>
      <c r="LJ16" s="115"/>
      <c r="LK16" s="115"/>
      <c r="LL16" s="115"/>
      <c r="LM16" s="115"/>
      <c r="LN16" s="115"/>
      <c r="LO16" s="115"/>
      <c r="LP16" s="115"/>
      <c r="LQ16" s="115"/>
      <c r="LR16" s="115"/>
      <c r="LS16" s="115"/>
      <c r="LT16" s="115"/>
      <c r="LU16" s="115"/>
      <c r="LV16" s="115"/>
      <c r="LW16" s="115"/>
      <c r="LX16" s="115"/>
      <c r="LY16" s="115"/>
      <c r="LZ16" s="115"/>
      <c r="MA16" s="115"/>
      <c r="MB16" s="115"/>
      <c r="MC16" s="115"/>
      <c r="MD16" s="115"/>
      <c r="ME16" s="115"/>
      <c r="MF16" s="115"/>
      <c r="MG16" s="115"/>
      <c r="MH16" s="115"/>
      <c r="MI16" s="115"/>
      <c r="MJ16" s="115"/>
      <c r="MK16" s="115"/>
      <c r="ML16" s="115"/>
      <c r="MM16" s="115"/>
      <c r="MN16" s="115"/>
      <c r="MO16" s="115"/>
      <c r="MP16" s="115"/>
      <c r="MQ16" s="115"/>
      <c r="MR16" s="115"/>
      <c r="MS16" s="115"/>
      <c r="MT16" s="115"/>
      <c r="MU16" s="115"/>
      <c r="MV16" s="115"/>
      <c r="MW16" s="115"/>
      <c r="MX16" s="115"/>
      <c r="MY16" s="115"/>
      <c r="MZ16" s="115"/>
      <c r="NA16" s="115"/>
      <c r="NB16" s="115"/>
      <c r="NC16" s="115"/>
      <c r="ND16" s="115"/>
      <c r="NE16" s="115"/>
      <c r="NF16" s="115"/>
      <c r="NG16" s="115"/>
      <c r="NH16" s="115"/>
      <c r="NI16" s="115"/>
      <c r="NJ16" s="115"/>
      <c r="NK16" s="115"/>
      <c r="NL16" s="115"/>
      <c r="NM16" s="115"/>
      <c r="NN16" s="115"/>
      <c r="NO16" s="115"/>
      <c r="NP16" s="115"/>
      <c r="NQ16" s="115"/>
      <c r="NR16" s="115"/>
      <c r="NS16" s="115"/>
      <c r="NT16" s="115"/>
      <c r="NU16" s="115"/>
      <c r="NV16" s="115"/>
      <c r="NW16" s="115"/>
      <c r="NX16" s="115"/>
      <c r="NY16" s="115"/>
      <c r="NZ16" s="115"/>
      <c r="OA16" s="115"/>
      <c r="OB16" s="115"/>
      <c r="OC16" s="115"/>
      <c r="OD16" s="115"/>
      <c r="OE16" s="115"/>
      <c r="OF16" s="115"/>
      <c r="OG16" s="115"/>
      <c r="OH16" s="115"/>
      <c r="OI16" s="115"/>
      <c r="OJ16" s="115"/>
      <c r="OK16" s="115"/>
      <c r="OL16" s="115"/>
      <c r="OM16" s="115"/>
      <c r="ON16" s="115"/>
      <c r="OO16" s="115"/>
      <c r="OP16" s="115"/>
      <c r="OQ16" s="115"/>
      <c r="OR16" s="115"/>
      <c r="OS16" s="115"/>
      <c r="OT16" s="115"/>
      <c r="OU16" s="115"/>
      <c r="OV16" s="115"/>
      <c r="OW16" s="115"/>
      <c r="OX16" s="115"/>
      <c r="OY16" s="115"/>
      <c r="OZ16" s="115"/>
      <c r="PA16" s="115"/>
      <c r="PB16" s="115"/>
      <c r="PC16" s="115"/>
      <c r="PD16" s="115"/>
      <c r="PE16" s="115"/>
      <c r="PF16" s="115"/>
      <c r="PG16" s="115"/>
      <c r="PH16" s="115"/>
      <c r="PI16" s="115"/>
      <c r="PJ16" s="115"/>
      <c r="PK16" s="115"/>
      <c r="PL16" s="115"/>
      <c r="PM16" s="115"/>
      <c r="PN16" s="115"/>
      <c r="PO16" s="115"/>
      <c r="PP16" s="115"/>
      <c r="PQ16" s="115"/>
      <c r="PR16" s="115"/>
      <c r="PS16" s="115"/>
      <c r="PT16" s="115"/>
      <c r="PU16" s="115"/>
      <c r="PV16" s="115"/>
      <c r="PW16" s="115"/>
      <c r="PX16" s="115"/>
      <c r="PY16" s="115"/>
      <c r="PZ16" s="115"/>
      <c r="QA16" s="115"/>
      <c r="QB16" s="115"/>
      <c r="QC16" s="115"/>
      <c r="QD16" s="115"/>
      <c r="QE16" s="115"/>
      <c r="QF16" s="115"/>
      <c r="QG16" s="115"/>
      <c r="QH16" s="115"/>
      <c r="QI16" s="115"/>
      <c r="QJ16" s="115"/>
      <c r="QK16" s="115"/>
      <c r="QL16" s="115"/>
      <c r="QM16" s="115"/>
      <c r="QN16" s="115"/>
      <c r="QO16" s="115"/>
      <c r="QP16" s="115"/>
      <c r="QQ16" s="115"/>
      <c r="QR16" s="115"/>
      <c r="QS16" s="115"/>
      <c r="QT16" s="115"/>
      <c r="QU16" s="115"/>
      <c r="QV16" s="115"/>
      <c r="QW16" s="115"/>
      <c r="QX16" s="115"/>
      <c r="QY16" s="115"/>
      <c r="QZ16" s="115"/>
      <c r="RA16" s="115"/>
      <c r="RB16" s="115"/>
      <c r="RC16" s="115"/>
      <c r="RD16" s="115"/>
      <c r="RE16" s="115"/>
      <c r="RF16" s="115"/>
      <c r="RG16" s="115"/>
      <c r="RH16" s="115"/>
      <c r="RI16" s="115"/>
      <c r="RJ16" s="115"/>
      <c r="RK16" s="115"/>
      <c r="RL16" s="115"/>
      <c r="RM16" s="115"/>
      <c r="RN16" s="115"/>
      <c r="RO16" s="115"/>
      <c r="RP16" s="115"/>
      <c r="RQ16" s="115"/>
      <c r="RR16" s="115"/>
      <c r="RS16" s="115"/>
      <c r="RT16" s="115"/>
      <c r="RU16" s="115"/>
      <c r="RV16" s="115"/>
      <c r="RW16" s="115"/>
      <c r="RX16" s="115"/>
      <c r="RY16" s="115"/>
      <c r="RZ16" s="115"/>
      <c r="SA16" s="115"/>
      <c r="SB16" s="115"/>
      <c r="SC16" s="115"/>
      <c r="SD16" s="115"/>
      <c r="SE16" s="115"/>
      <c r="SF16" s="115"/>
      <c r="SG16" s="115"/>
      <c r="SH16" s="115"/>
      <c r="SI16" s="115"/>
      <c r="SJ16" s="115"/>
      <c r="SK16" s="115"/>
      <c r="SL16" s="115"/>
      <c r="SM16" s="115"/>
      <c r="SN16" s="115"/>
      <c r="SO16" s="115"/>
      <c r="SP16" s="115"/>
      <c r="SQ16" s="115"/>
      <c r="SR16" s="115"/>
      <c r="SS16" s="115"/>
      <c r="ST16" s="115"/>
      <c r="SU16" s="115"/>
      <c r="SV16" s="115"/>
      <c r="SW16" s="115"/>
      <c r="SX16" s="115"/>
      <c r="SY16" s="115"/>
      <c r="SZ16" s="115"/>
      <c r="TA16" s="115"/>
      <c r="TB16" s="115"/>
      <c r="TC16" s="115"/>
      <c r="TD16" s="115"/>
      <c r="TE16" s="115"/>
      <c r="TF16" s="115"/>
      <c r="TG16" s="115"/>
      <c r="TH16" s="115"/>
      <c r="TI16" s="115"/>
      <c r="TJ16" s="115"/>
      <c r="TK16" s="115"/>
      <c r="TL16" s="115"/>
      <c r="TM16" s="115"/>
      <c r="TN16" s="115"/>
      <c r="TO16" s="115"/>
      <c r="TP16" s="115"/>
      <c r="TQ16" s="115"/>
      <c r="TR16" s="115"/>
      <c r="TS16" s="115"/>
      <c r="TT16" s="115"/>
      <c r="TU16" s="115"/>
      <c r="TV16" s="115"/>
      <c r="TW16" s="115"/>
      <c r="TX16" s="115"/>
      <c r="TY16" s="115"/>
      <c r="TZ16" s="115"/>
      <c r="UA16" s="115"/>
      <c r="UB16" s="115"/>
      <c r="UC16" s="115"/>
      <c r="UD16" s="115"/>
      <c r="UE16" s="115"/>
      <c r="UF16" s="115"/>
      <c r="UG16" s="115"/>
      <c r="UH16" s="115"/>
      <c r="UI16" s="115"/>
      <c r="UJ16" s="115"/>
      <c r="UK16" s="115"/>
      <c r="UL16" s="115"/>
      <c r="UM16" s="115"/>
      <c r="UN16" s="115"/>
      <c r="UO16" s="115"/>
      <c r="UP16" s="115"/>
      <c r="UQ16" s="115"/>
      <c r="UR16" s="115"/>
      <c r="US16" s="115"/>
      <c r="UT16" s="115"/>
      <c r="UU16" s="115"/>
      <c r="UV16" s="115"/>
      <c r="UW16" s="115"/>
      <c r="UX16" s="115"/>
      <c r="UY16" s="115"/>
      <c r="UZ16" s="115"/>
      <c r="VA16" s="115"/>
      <c r="VB16" s="115"/>
      <c r="VC16" s="115"/>
      <c r="VD16" s="115"/>
      <c r="VE16" s="115"/>
      <c r="VF16" s="115"/>
      <c r="VG16" s="115"/>
      <c r="VH16" s="115"/>
      <c r="VI16" s="115"/>
      <c r="VJ16" s="115"/>
      <c r="VK16" s="115"/>
      <c r="VL16" s="115"/>
      <c r="VM16" s="115"/>
      <c r="VN16" s="115"/>
      <c r="VO16" s="115"/>
      <c r="VP16" s="115"/>
      <c r="VQ16" s="115"/>
      <c r="VR16" s="115"/>
      <c r="VS16" s="115"/>
      <c r="VT16" s="115"/>
      <c r="VU16" s="115"/>
      <c r="VV16" s="115"/>
      <c r="VW16" s="115"/>
      <c r="VX16" s="115"/>
      <c r="VY16" s="115"/>
      <c r="VZ16" s="115"/>
      <c r="WA16" s="115"/>
      <c r="WB16" s="115"/>
      <c r="WC16" s="115"/>
      <c r="WD16" s="115"/>
      <c r="WE16" s="115"/>
      <c r="WF16" s="115"/>
      <c r="WG16" s="115"/>
      <c r="WH16" s="115"/>
      <c r="WI16" s="115"/>
      <c r="WJ16" s="115"/>
      <c r="WK16" s="115"/>
      <c r="WL16" s="115"/>
      <c r="WM16" s="115"/>
      <c r="WN16" s="115"/>
      <c r="WO16" s="115"/>
      <c r="WP16" s="115"/>
      <c r="WQ16" s="115"/>
      <c r="WR16" s="115"/>
      <c r="WS16" s="115"/>
      <c r="WT16" s="115"/>
      <c r="WU16" s="115"/>
      <c r="WV16" s="115"/>
      <c r="WW16" s="115"/>
      <c r="WX16" s="115"/>
      <c r="WY16" s="115"/>
      <c r="WZ16" s="115"/>
      <c r="XA16" s="115"/>
      <c r="XB16" s="115"/>
      <c r="XC16" s="115"/>
      <c r="XD16" s="115"/>
      <c r="XE16" s="115"/>
      <c r="XF16" s="115"/>
      <c r="XG16" s="115"/>
      <c r="XH16" s="115"/>
      <c r="XI16" s="115"/>
      <c r="XJ16" s="115"/>
      <c r="XK16" s="115"/>
      <c r="XL16" s="115"/>
      <c r="XM16" s="115"/>
      <c r="XN16" s="115"/>
      <c r="XO16" s="115"/>
      <c r="XP16" s="115"/>
      <c r="XQ16" s="115"/>
      <c r="XR16" s="115"/>
      <c r="XS16" s="115"/>
      <c r="XT16" s="115"/>
      <c r="XU16" s="115"/>
      <c r="XV16" s="115"/>
      <c r="XW16" s="115"/>
      <c r="XX16" s="115"/>
      <c r="XY16" s="115"/>
      <c r="XZ16" s="115"/>
      <c r="YA16" s="115"/>
      <c r="YB16" s="115"/>
      <c r="YC16" s="115"/>
      <c r="YD16" s="115"/>
      <c r="YE16" s="115"/>
      <c r="YF16" s="115"/>
      <c r="YG16" s="115"/>
      <c r="YH16" s="115"/>
      <c r="YI16" s="115"/>
      <c r="YJ16" s="115"/>
      <c r="YK16" s="115"/>
      <c r="YL16" s="115"/>
      <c r="YM16" s="115"/>
      <c r="YN16" s="115"/>
      <c r="YO16" s="115"/>
      <c r="YP16" s="115"/>
      <c r="YQ16" s="115"/>
      <c r="YR16" s="115"/>
      <c r="YS16" s="115"/>
      <c r="YT16" s="115"/>
      <c r="YU16" s="115"/>
      <c r="YV16" s="115"/>
      <c r="YW16" s="115"/>
      <c r="YX16" s="115"/>
      <c r="YY16" s="115"/>
      <c r="YZ16" s="115"/>
      <c r="ZA16" s="115"/>
      <c r="ZB16" s="115"/>
      <c r="ZC16" s="115"/>
      <c r="ZD16" s="115"/>
      <c r="ZE16" s="115"/>
      <c r="ZF16" s="115"/>
      <c r="ZG16" s="115"/>
      <c r="ZH16" s="115"/>
      <c r="ZI16" s="115"/>
      <c r="ZJ16" s="115"/>
      <c r="ZK16" s="115"/>
      <c r="ZL16" s="115"/>
      <c r="ZM16" s="115"/>
      <c r="ZN16" s="115"/>
      <c r="ZO16" s="115"/>
      <c r="ZP16" s="115"/>
      <c r="ZQ16" s="115"/>
      <c r="ZR16" s="115"/>
      <c r="ZS16" s="115"/>
      <c r="ZT16" s="115"/>
      <c r="ZU16" s="115"/>
      <c r="ZV16" s="115"/>
      <c r="ZW16" s="115"/>
      <c r="ZX16" s="115"/>
      <c r="ZY16" s="115"/>
      <c r="ZZ16" s="115"/>
      <c r="AAA16" s="115"/>
      <c r="AAB16" s="115"/>
      <c r="AAC16" s="115"/>
      <c r="AAD16" s="115"/>
      <c r="AAE16" s="115"/>
      <c r="AAF16" s="115"/>
      <c r="AAG16" s="115"/>
      <c r="AAH16" s="115"/>
      <c r="AAI16" s="115"/>
      <c r="AAJ16" s="115"/>
      <c r="AAK16" s="115"/>
      <c r="AAL16" s="115"/>
      <c r="AAM16" s="115"/>
      <c r="AAN16" s="115"/>
      <c r="AAO16" s="115"/>
      <c r="AAP16" s="115"/>
      <c r="AAQ16" s="115"/>
      <c r="AAR16" s="115"/>
      <c r="AAS16" s="115"/>
      <c r="AAT16" s="115"/>
      <c r="AAU16" s="115"/>
      <c r="AAV16" s="115"/>
      <c r="AAW16" s="115"/>
      <c r="AAX16" s="115"/>
      <c r="AAY16" s="115"/>
      <c r="AAZ16" s="115"/>
      <c r="ABA16" s="115"/>
      <c r="ABB16" s="115"/>
      <c r="ABC16" s="115"/>
      <c r="ABD16" s="115"/>
      <c r="ABE16" s="115"/>
      <c r="ABF16" s="115"/>
      <c r="ABG16" s="115"/>
      <c r="ABH16" s="115"/>
      <c r="ABI16" s="115"/>
      <c r="ABJ16" s="115"/>
      <c r="ABK16" s="115"/>
      <c r="ABL16" s="115"/>
      <c r="ABM16" s="115"/>
      <c r="ABN16" s="115"/>
      <c r="ABO16" s="115"/>
      <c r="ABP16" s="115"/>
      <c r="ABQ16" s="115"/>
      <c r="ABR16" s="115"/>
      <c r="ABS16" s="115"/>
      <c r="ABT16" s="115"/>
      <c r="ABU16" s="115"/>
      <c r="ABV16" s="115"/>
      <c r="ABW16" s="115"/>
      <c r="ABX16" s="115"/>
      <c r="ABY16" s="115"/>
      <c r="ABZ16" s="115"/>
      <c r="ACA16" s="115"/>
      <c r="ACB16" s="115"/>
      <c r="ACC16" s="115"/>
      <c r="ACD16" s="115"/>
      <c r="ACE16" s="115"/>
      <c r="ACF16" s="115"/>
      <c r="ACG16" s="115"/>
      <c r="ACH16" s="115"/>
      <c r="ACI16" s="115"/>
      <c r="ACJ16" s="115"/>
      <c r="ACK16" s="115"/>
      <c r="ACL16" s="115"/>
      <c r="ACM16" s="115"/>
      <c r="ACN16" s="115"/>
      <c r="ACO16" s="115"/>
      <c r="ACP16" s="115"/>
      <c r="ACQ16" s="115"/>
      <c r="ACR16" s="115"/>
      <c r="ACS16" s="115"/>
      <c r="ACT16" s="115"/>
      <c r="ACU16" s="115"/>
      <c r="ACV16" s="115"/>
      <c r="ACW16" s="115"/>
      <c r="ACX16" s="115"/>
      <c r="ACY16" s="115"/>
      <c r="ACZ16" s="115"/>
      <c r="ADA16" s="115"/>
      <c r="ADB16" s="115"/>
      <c r="ADC16" s="115"/>
      <c r="ADD16" s="115"/>
      <c r="ADE16" s="115"/>
      <c r="ADF16" s="115"/>
      <c r="ADG16" s="115"/>
      <c r="ADH16" s="115"/>
      <c r="ADI16" s="115"/>
      <c r="ADJ16" s="115"/>
      <c r="ADK16" s="115"/>
      <c r="ADL16" s="115"/>
      <c r="ADM16" s="115"/>
      <c r="ADN16" s="115"/>
      <c r="ADO16" s="115"/>
      <c r="ADP16" s="115"/>
      <c r="ADQ16" s="115"/>
      <c r="ADR16" s="115"/>
      <c r="ADS16" s="115"/>
      <c r="ADT16" s="115"/>
      <c r="ADU16" s="115"/>
      <c r="ADV16" s="115"/>
      <c r="ADW16" s="115"/>
      <c r="ADX16" s="115"/>
      <c r="ADY16" s="115"/>
      <c r="ADZ16" s="115"/>
      <c r="AEA16" s="115"/>
      <c r="AEB16" s="115"/>
      <c r="AEC16" s="115"/>
      <c r="AED16" s="115"/>
      <c r="AEE16" s="115"/>
      <c r="AEF16" s="115"/>
      <c r="AEG16" s="115"/>
      <c r="AEH16" s="115"/>
      <c r="AEI16" s="115"/>
      <c r="AEJ16" s="115"/>
      <c r="AEK16" s="115"/>
      <c r="AEL16" s="115"/>
      <c r="AEM16" s="115"/>
      <c r="AEN16" s="115"/>
      <c r="AEO16" s="115"/>
      <c r="AEP16" s="115"/>
      <c r="AEQ16" s="115"/>
      <c r="AER16" s="115"/>
      <c r="AES16" s="115"/>
      <c r="AET16" s="115"/>
      <c r="AEU16" s="115"/>
      <c r="AEV16" s="115"/>
      <c r="AEW16" s="115"/>
      <c r="AEX16" s="115"/>
      <c r="AEY16" s="115"/>
      <c r="AEZ16" s="115"/>
      <c r="AFA16" s="115"/>
      <c r="AFB16" s="115"/>
      <c r="AFC16" s="115"/>
      <c r="AFD16" s="115"/>
      <c r="AFE16" s="115"/>
      <c r="AFF16" s="115"/>
      <c r="AFG16" s="115"/>
      <c r="AFH16" s="115"/>
      <c r="AFI16" s="115"/>
      <c r="AFJ16" s="115"/>
      <c r="AFK16" s="115"/>
      <c r="AFL16" s="115"/>
      <c r="AFM16" s="115"/>
      <c r="AFN16" s="115"/>
      <c r="AFO16" s="115"/>
      <c r="AFP16" s="115"/>
      <c r="AFQ16" s="115"/>
      <c r="AFR16" s="115"/>
      <c r="AFS16" s="115"/>
      <c r="AFT16" s="115"/>
      <c r="AFU16" s="115"/>
      <c r="AFV16" s="115"/>
      <c r="AFW16" s="115"/>
      <c r="AFX16" s="115"/>
      <c r="AFY16" s="115"/>
      <c r="AFZ16" s="115"/>
      <c r="AGA16" s="115"/>
      <c r="AGB16" s="115"/>
      <c r="AGC16" s="115"/>
      <c r="AGD16" s="115"/>
      <c r="AGE16" s="115"/>
      <c r="AGF16" s="115"/>
      <c r="AGG16" s="115"/>
      <c r="AGH16" s="115"/>
      <c r="AGI16" s="115"/>
      <c r="AGJ16" s="115"/>
      <c r="AGK16" s="115"/>
      <c r="AGL16" s="115"/>
      <c r="AGM16" s="115"/>
      <c r="AGN16" s="115"/>
      <c r="AGO16" s="115"/>
      <c r="AGP16" s="115"/>
      <c r="AGQ16" s="115"/>
      <c r="AGR16" s="115"/>
      <c r="AGS16" s="115"/>
      <c r="AGT16" s="115"/>
      <c r="AGU16" s="115"/>
      <c r="AGV16" s="115"/>
      <c r="AGW16" s="115"/>
      <c r="AGX16" s="115"/>
      <c r="AGY16" s="115"/>
      <c r="AGZ16" s="115"/>
      <c r="AHA16" s="115"/>
      <c r="AHB16" s="115"/>
      <c r="AHC16" s="115"/>
      <c r="AHD16" s="115"/>
      <c r="AHE16" s="115"/>
      <c r="AHF16" s="115"/>
      <c r="AHG16" s="115"/>
      <c r="AHH16" s="115"/>
      <c r="AHI16" s="115"/>
      <c r="AHJ16" s="115"/>
      <c r="AHK16" s="115"/>
      <c r="AHL16" s="115"/>
      <c r="AHM16" s="115"/>
      <c r="AHN16" s="115"/>
      <c r="AHO16" s="115"/>
      <c r="AHP16" s="115"/>
      <c r="AHQ16" s="115"/>
      <c r="AHR16" s="115"/>
      <c r="AHS16" s="115"/>
      <c r="AHT16" s="115"/>
      <c r="AHU16" s="115"/>
      <c r="AHV16" s="115"/>
      <c r="AHW16" s="115"/>
      <c r="AHX16" s="115"/>
      <c r="AHY16" s="115"/>
      <c r="AHZ16" s="115"/>
      <c r="AIA16" s="115"/>
      <c r="AIB16" s="115"/>
      <c r="AIC16" s="115"/>
      <c r="AID16" s="115"/>
      <c r="AIE16" s="115"/>
      <c r="AIF16" s="115"/>
      <c r="AIG16" s="115"/>
      <c r="AIH16" s="115"/>
      <c r="AII16" s="115"/>
      <c r="AIJ16" s="115"/>
      <c r="AIK16" s="115"/>
      <c r="AIL16" s="115"/>
      <c r="AIM16" s="115"/>
      <c r="AIN16" s="115"/>
      <c r="AIO16" s="115"/>
      <c r="AIP16" s="115"/>
      <c r="AIQ16" s="115"/>
      <c r="AIR16" s="115"/>
      <c r="AIS16" s="115"/>
      <c r="AIT16" s="115"/>
      <c r="AIU16" s="115"/>
      <c r="AIV16" s="115"/>
      <c r="AIW16" s="115"/>
      <c r="AIX16" s="115"/>
      <c r="AIY16" s="115"/>
      <c r="AIZ16" s="115"/>
      <c r="AJA16" s="115"/>
      <c r="AJB16" s="115"/>
      <c r="AJC16" s="115"/>
      <c r="AJD16" s="115"/>
      <c r="AJE16" s="115"/>
      <c r="AJF16" s="115"/>
      <c r="AJG16" s="115"/>
      <c r="AJH16" s="115"/>
      <c r="AJI16" s="115"/>
      <c r="AJJ16" s="115"/>
      <c r="AJK16" s="115"/>
      <c r="AJL16" s="115"/>
      <c r="AJM16" s="115"/>
      <c r="AJN16" s="115"/>
      <c r="AJO16" s="115"/>
      <c r="AJP16" s="115"/>
      <c r="AJQ16" s="115"/>
      <c r="AJR16" s="115"/>
      <c r="AJS16" s="115"/>
      <c r="AJT16" s="115"/>
      <c r="AJU16" s="115"/>
      <c r="AJV16" s="115"/>
      <c r="AJW16" s="115"/>
      <c r="AJX16" s="115"/>
      <c r="AJY16" s="115"/>
      <c r="AJZ16" s="115"/>
      <c r="AKA16" s="115"/>
      <c r="AKB16" s="115"/>
      <c r="AKC16" s="115"/>
      <c r="AKD16" s="115"/>
      <c r="AKE16" s="115"/>
      <c r="AKF16" s="115"/>
      <c r="AKG16" s="115"/>
      <c r="AKH16" s="115"/>
      <c r="AKI16" s="115"/>
      <c r="AKJ16" s="115"/>
      <c r="AKK16" s="115"/>
      <c r="AKL16" s="115"/>
      <c r="AKM16" s="115"/>
      <c r="AKN16" s="115"/>
      <c r="AKO16" s="115"/>
      <c r="AKP16" s="115"/>
      <c r="AKQ16" s="115"/>
      <c r="AKR16" s="115"/>
      <c r="AKS16" s="115"/>
      <c r="AKT16" s="115"/>
      <c r="AKU16" s="115"/>
      <c r="AKV16" s="115"/>
      <c r="AKW16" s="115"/>
      <c r="AKX16" s="115"/>
      <c r="AKY16" s="115"/>
      <c r="AKZ16" s="115"/>
      <c r="ALA16" s="115"/>
      <c r="ALB16" s="115"/>
      <c r="ALC16" s="115"/>
      <c r="ALD16" s="115"/>
      <c r="ALE16" s="115"/>
      <c r="ALF16" s="115"/>
      <c r="ALG16" s="115"/>
      <c r="ALH16" s="115"/>
      <c r="ALI16" s="115"/>
      <c r="ALJ16" s="115"/>
      <c r="ALK16" s="115"/>
      <c r="ALL16" s="115"/>
      <c r="ALM16" s="115"/>
      <c r="ALN16" s="115"/>
      <c r="ALO16" s="115"/>
      <c r="ALP16" s="115"/>
      <c r="ALQ16" s="115"/>
      <c r="ALR16" s="115"/>
      <c r="ALS16" s="115"/>
      <c r="ALT16" s="115"/>
      <c r="ALU16" s="115"/>
      <c r="ALV16" s="115"/>
      <c r="ALW16" s="115"/>
      <c r="ALX16" s="115"/>
      <c r="ALY16" s="115"/>
      <c r="ALZ16" s="115"/>
      <c r="AMA16" s="115"/>
      <c r="AMB16" s="115"/>
      <c r="AMC16" s="115"/>
      <c r="AMD16" s="115"/>
      <c r="AME16" s="115"/>
      <c r="AMF16" s="115"/>
      <c r="AMG16" s="115"/>
      <c r="AMH16" s="115"/>
      <c r="AMI16" s="115"/>
      <c r="AMJ16" s="115"/>
      <c r="AMK16" s="115"/>
      <c r="AML16" s="115"/>
      <c r="AMM16" s="115"/>
      <c r="AMN16" s="115"/>
      <c r="AMO16" s="115"/>
      <c r="AMP16" s="115"/>
      <c r="AMQ16" s="115"/>
      <c r="AMR16" s="115"/>
      <c r="AMS16" s="115"/>
      <c r="AMT16" s="115"/>
      <c r="AMU16" s="115"/>
      <c r="AMV16" s="115"/>
      <c r="AMW16" s="115"/>
      <c r="AMX16" s="115"/>
      <c r="AMY16" s="115"/>
      <c r="AMZ16" s="115"/>
      <c r="ANA16" s="115"/>
      <c r="ANB16" s="115"/>
      <c r="ANC16" s="115"/>
      <c r="AND16" s="115"/>
      <c r="ANE16" s="115"/>
      <c r="ANF16" s="115"/>
      <c r="ANG16" s="115"/>
      <c r="ANH16" s="115"/>
      <c r="ANI16" s="115"/>
      <c r="ANJ16" s="115"/>
      <c r="ANK16" s="115"/>
      <c r="ANL16" s="115"/>
      <c r="ANM16" s="115"/>
      <c r="ANN16" s="115"/>
      <c r="ANO16" s="115"/>
      <c r="ANP16" s="115"/>
      <c r="ANQ16" s="115"/>
      <c r="ANR16" s="115"/>
      <c r="ANS16" s="115"/>
      <c r="ANT16" s="115"/>
      <c r="ANU16" s="115"/>
      <c r="ANV16" s="115"/>
      <c r="ANW16" s="115"/>
      <c r="ANX16" s="115"/>
      <c r="ANY16" s="115"/>
      <c r="ANZ16" s="115"/>
      <c r="AOA16" s="115"/>
      <c r="AOB16" s="115"/>
      <c r="AOC16" s="115"/>
      <c r="AOD16" s="115"/>
      <c r="AOE16" s="115"/>
      <c r="AOF16" s="115"/>
      <c r="AOG16" s="115"/>
      <c r="AOH16" s="115"/>
      <c r="AOI16" s="115"/>
      <c r="AOJ16" s="115"/>
      <c r="AOK16" s="115"/>
      <c r="AOL16" s="115"/>
      <c r="AOM16" s="115"/>
      <c r="AON16" s="115"/>
      <c r="AOO16" s="115"/>
      <c r="AOP16" s="115"/>
      <c r="AOQ16" s="115"/>
      <c r="AOR16" s="115"/>
      <c r="AOS16" s="115"/>
      <c r="AOT16" s="115"/>
      <c r="AOU16" s="115"/>
      <c r="AOV16" s="115"/>
      <c r="AOW16" s="115"/>
      <c r="AOX16" s="115"/>
      <c r="AOY16" s="115"/>
      <c r="AOZ16" s="115"/>
      <c r="APA16" s="115"/>
      <c r="APB16" s="115"/>
      <c r="APC16" s="115"/>
      <c r="APD16" s="115"/>
      <c r="APE16" s="115"/>
      <c r="APF16" s="115"/>
      <c r="APG16" s="115"/>
      <c r="APH16" s="115"/>
      <c r="API16" s="115"/>
      <c r="APJ16" s="115"/>
      <c r="APK16" s="115"/>
      <c r="APL16" s="115"/>
      <c r="APM16" s="115"/>
      <c r="APN16" s="115"/>
      <c r="APO16" s="115"/>
      <c r="APP16" s="115"/>
      <c r="APQ16" s="115"/>
      <c r="APR16" s="115"/>
      <c r="APS16" s="115"/>
      <c r="APT16" s="115"/>
      <c r="APU16" s="115"/>
      <c r="APV16" s="115"/>
      <c r="APW16" s="115"/>
      <c r="APX16" s="115"/>
      <c r="APY16" s="115"/>
      <c r="APZ16" s="115"/>
      <c r="AQA16" s="115"/>
      <c r="AQB16" s="115"/>
      <c r="AQC16" s="115"/>
      <c r="AQD16" s="115"/>
      <c r="AQE16" s="115"/>
      <c r="AQF16" s="115"/>
      <c r="AQG16" s="115"/>
      <c r="AQH16" s="115"/>
      <c r="AQI16" s="115"/>
      <c r="AQJ16" s="115"/>
      <c r="AQK16" s="115"/>
      <c r="AQL16" s="115"/>
      <c r="AQM16" s="115"/>
      <c r="AQN16" s="115"/>
      <c r="AQO16" s="115"/>
      <c r="AQP16" s="115"/>
      <c r="AQQ16" s="115"/>
      <c r="AQR16" s="115"/>
      <c r="AQS16" s="115"/>
      <c r="AQT16" s="115"/>
      <c r="AQU16" s="115"/>
      <c r="AQV16" s="115"/>
      <c r="AQW16" s="115"/>
      <c r="AQX16" s="115"/>
      <c r="AQY16" s="115"/>
      <c r="AQZ16" s="115"/>
      <c r="ARA16" s="115"/>
      <c r="ARB16" s="115"/>
      <c r="ARC16" s="115"/>
      <c r="ARD16" s="115"/>
      <c r="ARE16" s="115"/>
      <c r="ARF16" s="115"/>
      <c r="ARG16" s="115"/>
      <c r="ARH16" s="115"/>
      <c r="ARI16" s="115"/>
      <c r="ARJ16" s="115"/>
      <c r="ARK16" s="115"/>
      <c r="ARL16" s="115"/>
      <c r="ARM16" s="115"/>
      <c r="ARN16" s="115"/>
      <c r="ARO16" s="115"/>
      <c r="ARP16" s="115"/>
      <c r="ARQ16" s="115"/>
      <c r="ARR16" s="115"/>
      <c r="ARS16" s="115"/>
      <c r="ART16" s="115"/>
      <c r="ARU16" s="115"/>
      <c r="ARV16" s="115"/>
      <c r="ARW16" s="115"/>
      <c r="ARX16" s="115"/>
      <c r="ARY16" s="115"/>
      <c r="ARZ16" s="115"/>
      <c r="ASA16" s="115"/>
      <c r="ASB16" s="115"/>
      <c r="ASC16" s="115"/>
      <c r="ASD16" s="115"/>
      <c r="ASE16" s="115"/>
      <c r="ASF16" s="115"/>
      <c r="ASG16" s="115"/>
      <c r="ASH16" s="115"/>
      <c r="ASI16" s="115"/>
      <c r="ASJ16" s="115"/>
      <c r="ASK16" s="115"/>
      <c r="ASL16" s="115"/>
      <c r="ASM16" s="115"/>
      <c r="ASN16" s="115"/>
      <c r="ASO16" s="115"/>
      <c r="ASP16" s="115"/>
      <c r="ASQ16" s="115"/>
      <c r="ASR16" s="115"/>
      <c r="ASS16" s="115"/>
      <c r="AST16" s="115"/>
      <c r="ASU16" s="115"/>
      <c r="ASV16" s="115"/>
      <c r="ASW16" s="115"/>
      <c r="ASX16" s="115"/>
      <c r="ASY16" s="115"/>
      <c r="ASZ16" s="115"/>
      <c r="ATA16" s="115"/>
      <c r="ATB16" s="115"/>
      <c r="ATC16" s="115"/>
      <c r="ATD16" s="115"/>
      <c r="ATE16" s="115"/>
      <c r="ATF16" s="115"/>
      <c r="ATG16" s="115"/>
      <c r="ATH16" s="115"/>
      <c r="ATI16" s="115"/>
      <c r="ATJ16" s="115"/>
      <c r="ATK16" s="115"/>
      <c r="ATL16" s="115"/>
      <c r="ATM16" s="115"/>
      <c r="ATN16" s="115"/>
      <c r="ATO16" s="115"/>
      <c r="ATP16" s="115"/>
      <c r="ATQ16" s="115"/>
      <c r="ATR16" s="115"/>
      <c r="ATS16" s="115"/>
      <c r="ATT16" s="115"/>
      <c r="ATU16" s="115"/>
      <c r="ATV16" s="115"/>
      <c r="ATW16" s="115"/>
      <c r="ATX16" s="115"/>
      <c r="ATY16" s="115"/>
      <c r="ATZ16" s="115"/>
      <c r="AUA16" s="115"/>
      <c r="AUB16" s="115"/>
      <c r="AUC16" s="115"/>
      <c r="AUD16" s="115"/>
      <c r="AUE16" s="115"/>
      <c r="AUF16" s="115"/>
      <c r="AUG16" s="115"/>
      <c r="AUH16" s="115"/>
      <c r="AUI16" s="115"/>
      <c r="AUJ16" s="115"/>
      <c r="AUK16" s="115"/>
      <c r="AUL16" s="115"/>
      <c r="AUM16" s="115"/>
      <c r="AUN16" s="115"/>
      <c r="AUO16" s="115"/>
      <c r="AUP16" s="115"/>
      <c r="AUQ16" s="115"/>
      <c r="AUR16" s="115"/>
      <c r="AUS16" s="115"/>
      <c r="AUT16" s="115"/>
      <c r="AUU16" s="115"/>
      <c r="AUV16" s="115"/>
      <c r="AUW16" s="115"/>
      <c r="AUX16" s="115"/>
      <c r="AUY16" s="115"/>
      <c r="AUZ16" s="115"/>
      <c r="AVA16" s="115"/>
      <c r="AVB16" s="115"/>
      <c r="AVC16" s="115"/>
      <c r="AVD16" s="115"/>
      <c r="AVE16" s="115"/>
      <c r="AVF16" s="115"/>
      <c r="AVG16" s="115"/>
      <c r="AVH16" s="115"/>
      <c r="AVI16" s="115"/>
      <c r="AVJ16" s="115"/>
      <c r="AVK16" s="115"/>
      <c r="AVL16" s="115"/>
      <c r="AVM16" s="115"/>
      <c r="AVN16" s="115"/>
      <c r="AVO16" s="115"/>
      <c r="AVP16" s="115"/>
      <c r="AVQ16" s="115"/>
      <c r="AVR16" s="115"/>
      <c r="AVS16" s="115"/>
      <c r="AVT16" s="115"/>
      <c r="AVU16" s="115"/>
    </row>
    <row r="17" spans="1:1269" s="332" customFormat="1" ht="13.5" customHeight="1" x14ac:dyDescent="0.2">
      <c r="A17" s="115"/>
      <c r="B17" s="23" t="s">
        <v>266</v>
      </c>
      <c r="C17" s="363" t="s">
        <v>360</v>
      </c>
      <c r="D17" s="136">
        <f>IF(ISNA(VLOOKUP($B17,Batting!$B$6:$D$40,3,FALSE)),0,(VLOOKUP($B17,Batting!$B$6:$D$40,3,FALSE)))</f>
        <v>2</v>
      </c>
      <c r="E17" s="69">
        <f t="shared" ref="E17" si="14">IF(COUNT(Y17,AD17,AI17,AN17,AS17,AX17,BC17,BH17,BM17,BR17,BW17,CB17,CG17,CL17,CQ17,CV17,DA17,DF17,DK17,DP17)=0,"-",COUNT(Y17,AD17,AI17,AN17,AS17,AX17,BC17,BH17,BM17,BR17,BW17,CB17,CG17,CL17,CQ17,CV17,DA17,DF17,DK17,DP17))</f>
        <v>2</v>
      </c>
      <c r="F17" s="138">
        <f t="shared" ref="F17" si="15">SUM(Y17,AD17,AI17,AN17,AX17,AS17,BC17,BH17,BM17,BR17,BW17,CB17,CG17,CL17,CQ17,CV17,DA17,DF17,DK17,DP17,DU17,DZ17,EE17,EJ17,EO17,ET17)</f>
        <v>13</v>
      </c>
      <c r="G17" s="137">
        <f t="shared" ref="G17" si="16">SUM(Z17,AE17,AJ17,AO17,AY17,AT17,BD17,BI17,BN17,BS17,BX17,CC17,CH17,CM17,CR17,CW17,DB17,DG17,DL17,DQ17,DV17,EA17,EF17,EK17,EP17,EU17)</f>
        <v>2</v>
      </c>
      <c r="H17" s="137">
        <f t="shared" ref="H17" si="17">SUM(AA17,AF17,AK17,AP17,AZ17,AU17,BE17,BJ17,BO17,BT17,BY17,CD17,CI17,CN17,CS17,CX17,DC17,DH17,DM17,DR17,DW17,EB17,EG17,EL17,EQ17,EV17)</f>
        <v>50</v>
      </c>
      <c r="I17" s="137">
        <f t="shared" ref="I17" si="18">SUM(AB17,AG17,AL17,AQ17,BA17,AV17,BF17,BK17,BP17,BU17,BZ17,CE17,CJ17,CO17,CT17,CY17,DD17,DI17,DN17,DS17,DX17,EC17,EH17,EM17,ER17,EW17)</f>
        <v>4</v>
      </c>
      <c r="J17" s="138">
        <f t="shared" ref="J17" si="19">IF(I17=0,"-",F17/I17)</f>
        <v>3.25</v>
      </c>
      <c r="K17" s="138">
        <f t="shared" ref="K17" si="20">IF(F17=0,"-",H17/F17)</f>
        <v>3.8461538461538463</v>
      </c>
      <c r="L17" s="139">
        <f t="shared" ref="L17" si="21">IF(I17=0,"-",H17/I17)</f>
        <v>12.5</v>
      </c>
      <c r="M17" s="140"/>
      <c r="N17" s="84">
        <v>8</v>
      </c>
      <c r="O17" s="69">
        <v>1</v>
      </c>
      <c r="P17" s="69">
        <v>20</v>
      </c>
      <c r="Q17" s="69">
        <v>4</v>
      </c>
      <c r="R17" s="91"/>
      <c r="S17" s="141">
        <f t="shared" ref="S17" si="22">(I17*20)-(H17/5)</f>
        <v>70</v>
      </c>
      <c r="T17" s="140"/>
      <c r="U17" s="73">
        <f t="shared" ref="U17" si="23">IF(FC17="-",H17/F17,(FE17+H17)/(FC17+F17))</f>
        <v>3.8461538461538463</v>
      </c>
      <c r="V17" s="73">
        <f t="shared" ref="V17" si="24">IF(FC17="-",IF(I17=0,H17,H17/I17),IF(FF17+I17=0,FE17+H17,(FE17+H17)/(FF17+I17)))</f>
        <v>12.5</v>
      </c>
      <c r="W17" s="74">
        <f t="shared" ref="W17" si="25">IF(FC17="-",IF(F17&lt;30,FK17,((IF(V17&gt;30,1,IF(V17&gt;25,2,IF(V17&gt;20,3,IF(V17&gt;15,4,IF(V17&gt;=0,5,0))))))+(IF(U17&gt;6,1,IF(U17&gt;5.5,2,IF(U17&gt;5,3,IF(U17&gt;4.5,4,IF(U17&gt;=0,5,0)))))))/2),IF(FC17+F17&lt;30,FK17,((IF(V17&gt;30,1,IF(V17&gt;25,2,IF(V17&gt;20,3,IF(V17&gt;15,4,IF(V17&gt;=0,5,0))))))+(IF(U17&gt;6,1,IF(U17&gt;5.5,2,IF(U17&gt;5,3,IF(U17&gt;4.5,4,IF(U17&gt;=0,5,0)))))))/2))</f>
        <v>0</v>
      </c>
      <c r="X17" s="102"/>
      <c r="Y17" s="84"/>
      <c r="Z17" s="69"/>
      <c r="AA17" s="69"/>
      <c r="AB17" s="69"/>
      <c r="AC17" s="142"/>
      <c r="AD17" s="84">
        <v>8</v>
      </c>
      <c r="AE17" s="69">
        <v>1</v>
      </c>
      <c r="AF17" s="69">
        <v>20</v>
      </c>
      <c r="AG17" s="69">
        <v>4</v>
      </c>
      <c r="AH17" s="143"/>
      <c r="AI17" s="84"/>
      <c r="AJ17" s="69"/>
      <c r="AK17" s="69"/>
      <c r="AL17" s="69"/>
      <c r="AM17" s="82"/>
      <c r="AN17" s="84">
        <v>5</v>
      </c>
      <c r="AO17" s="69">
        <v>1</v>
      </c>
      <c r="AP17" s="69">
        <v>30</v>
      </c>
      <c r="AQ17" s="69">
        <v>0</v>
      </c>
      <c r="AR17" s="82"/>
      <c r="AS17" s="84"/>
      <c r="AT17" s="69"/>
      <c r="AU17" s="69"/>
      <c r="AV17" s="69"/>
      <c r="AW17" s="82"/>
      <c r="AX17" s="73"/>
      <c r="AY17" s="69"/>
      <c r="AZ17" s="69"/>
      <c r="BA17" s="69"/>
      <c r="BB17" s="82"/>
      <c r="BC17" s="84"/>
      <c r="BD17" s="69"/>
      <c r="BE17" s="69"/>
      <c r="BF17" s="69"/>
      <c r="BG17" s="82"/>
      <c r="BH17" s="84"/>
      <c r="BI17" s="69"/>
      <c r="BJ17" s="69"/>
      <c r="BK17" s="69"/>
      <c r="BL17" s="132"/>
      <c r="BM17" s="84"/>
      <c r="BN17" s="69"/>
      <c r="BO17" s="69"/>
      <c r="BP17" s="69"/>
      <c r="BQ17" s="132"/>
      <c r="BR17" s="84"/>
      <c r="BS17" s="69"/>
      <c r="BT17" s="69"/>
      <c r="BU17" s="69"/>
      <c r="BV17" s="132"/>
      <c r="BW17" s="73"/>
      <c r="BX17" s="69"/>
      <c r="BY17" s="69"/>
      <c r="BZ17" s="69"/>
      <c r="CA17" s="132"/>
      <c r="CB17" s="84"/>
      <c r="CC17" s="69"/>
      <c r="CD17" s="69"/>
      <c r="CE17" s="69"/>
      <c r="CF17" s="132"/>
      <c r="CG17" s="84"/>
      <c r="CH17" s="69"/>
      <c r="CI17" s="69"/>
      <c r="CJ17" s="69"/>
      <c r="CK17" s="132"/>
      <c r="CL17" s="84"/>
      <c r="CM17" s="69"/>
      <c r="CN17" s="69"/>
      <c r="CO17" s="69"/>
      <c r="CP17" s="132"/>
      <c r="CQ17" s="84"/>
      <c r="CR17" s="69"/>
      <c r="CS17" s="69"/>
      <c r="CT17" s="137"/>
      <c r="CU17" s="282"/>
      <c r="CV17" s="84"/>
      <c r="CW17" s="69"/>
      <c r="CX17" s="69"/>
      <c r="CY17" s="69"/>
      <c r="CZ17" s="132"/>
      <c r="DA17" s="84"/>
      <c r="DB17" s="69"/>
      <c r="DC17" s="69"/>
      <c r="DD17" s="69"/>
      <c r="DE17" s="142"/>
      <c r="DF17" s="84"/>
      <c r="DG17" s="69"/>
      <c r="DH17" s="69"/>
      <c r="DI17" s="69"/>
      <c r="DJ17" s="142"/>
      <c r="DK17" s="84"/>
      <c r="DL17" s="371"/>
      <c r="DM17" s="371"/>
      <c r="DN17" s="371"/>
      <c r="DO17" s="142"/>
      <c r="DP17" s="84"/>
      <c r="DQ17" s="69"/>
      <c r="DR17" s="69"/>
      <c r="DS17" s="69"/>
      <c r="DT17" s="142"/>
      <c r="DU17" s="125"/>
      <c r="DV17" s="125"/>
      <c r="DW17" s="125"/>
      <c r="DX17" s="125"/>
      <c r="DY17" s="125"/>
      <c r="DZ17" s="125"/>
      <c r="EA17" s="125"/>
      <c r="EB17" s="125"/>
      <c r="EC17" s="125"/>
      <c r="ED17" s="125"/>
      <c r="EE17" s="125"/>
      <c r="EF17" s="125"/>
      <c r="EG17" s="125"/>
      <c r="EH17" s="125"/>
      <c r="EI17" s="133"/>
      <c r="EJ17" s="125"/>
      <c r="EK17" s="125"/>
      <c r="EL17" s="125"/>
      <c r="EM17" s="125"/>
      <c r="EN17" s="133"/>
      <c r="EO17" s="125"/>
      <c r="EP17" s="125"/>
      <c r="EQ17" s="125"/>
      <c r="ER17" s="125"/>
      <c r="ES17" s="133"/>
      <c r="ET17" s="125"/>
      <c r="EU17" s="125"/>
      <c r="EV17" s="125"/>
      <c r="EW17" s="125"/>
      <c r="EX17" s="115"/>
      <c r="EY17" s="115"/>
      <c r="EZ17" s="115"/>
      <c r="FA17" s="115"/>
      <c r="FB17" s="136"/>
      <c r="FC17" s="73"/>
      <c r="FD17" s="136"/>
      <c r="FE17" s="136"/>
      <c r="FF17" s="136"/>
      <c r="FG17" s="138"/>
      <c r="FH17" s="138"/>
      <c r="FI17" s="139"/>
      <c r="FJ17" s="40"/>
      <c r="FK17" s="88"/>
      <c r="FL17" s="264"/>
      <c r="FM17" s="264"/>
      <c r="FN17" s="264"/>
      <c r="FO17" s="264"/>
      <c r="FP17" s="264"/>
      <c r="FQ17" s="264"/>
      <c r="FR17" s="264"/>
      <c r="FS17" s="264"/>
      <c r="FT17" s="26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115"/>
      <c r="GF17" s="115"/>
      <c r="GG17" s="115"/>
      <c r="GH17" s="115"/>
      <c r="GI17" s="115"/>
      <c r="GJ17" s="115"/>
      <c r="GK17" s="115"/>
      <c r="GL17" s="115"/>
      <c r="GM17" s="115"/>
      <c r="GN17" s="115"/>
      <c r="GO17" s="115"/>
      <c r="GP17" s="115"/>
      <c r="GQ17" s="115"/>
      <c r="GR17" s="115"/>
      <c r="GS17" s="115"/>
      <c r="GT17" s="115"/>
      <c r="GU17" s="115"/>
      <c r="GV17" s="115"/>
      <c r="GW17" s="115"/>
      <c r="GX17" s="115"/>
      <c r="GY17" s="115"/>
      <c r="GZ17" s="115"/>
      <c r="HA17" s="115"/>
      <c r="HB17" s="115"/>
      <c r="HC17" s="115"/>
      <c r="HD17" s="115"/>
      <c r="HE17" s="115"/>
      <c r="HF17" s="115"/>
      <c r="HG17" s="115"/>
      <c r="HH17" s="115"/>
      <c r="HI17" s="115"/>
      <c r="HJ17" s="115"/>
      <c r="HK17" s="115"/>
      <c r="HL17" s="115"/>
      <c r="HM17" s="115"/>
      <c r="HN17" s="115"/>
      <c r="HO17" s="115"/>
      <c r="HP17" s="115"/>
      <c r="HQ17" s="115"/>
      <c r="HR17" s="115"/>
      <c r="HS17" s="115"/>
      <c r="HT17" s="115"/>
      <c r="HU17" s="115"/>
      <c r="HV17" s="115"/>
      <c r="HW17" s="115"/>
      <c r="HX17" s="115"/>
      <c r="HY17" s="115"/>
      <c r="HZ17" s="115"/>
      <c r="IA17" s="115"/>
      <c r="IB17" s="115"/>
      <c r="IC17" s="115"/>
      <c r="ID17" s="115"/>
      <c r="IE17" s="115"/>
      <c r="IF17" s="115"/>
      <c r="IG17" s="115"/>
      <c r="IH17" s="115"/>
      <c r="II17" s="115"/>
      <c r="IJ17" s="115"/>
      <c r="IK17" s="115"/>
      <c r="IL17" s="115"/>
      <c r="IM17" s="115"/>
      <c r="IN17" s="115"/>
      <c r="IO17" s="115"/>
      <c r="IP17" s="115"/>
      <c r="IQ17" s="115"/>
      <c r="IR17" s="115"/>
      <c r="IS17" s="115"/>
      <c r="IT17" s="115"/>
      <c r="IU17" s="115"/>
      <c r="IV17" s="115"/>
      <c r="IW17" s="115"/>
      <c r="IX17" s="115"/>
      <c r="IY17" s="115"/>
      <c r="IZ17" s="115"/>
      <c r="JA17" s="115"/>
      <c r="JB17" s="115"/>
      <c r="JC17" s="115"/>
      <c r="JD17" s="115"/>
      <c r="JE17" s="115"/>
      <c r="JF17" s="115"/>
      <c r="JG17" s="115"/>
      <c r="JH17" s="115"/>
      <c r="JI17" s="115"/>
      <c r="JJ17" s="115"/>
      <c r="JK17" s="115"/>
      <c r="JL17" s="115"/>
      <c r="JM17" s="115"/>
      <c r="JN17" s="115"/>
      <c r="JO17" s="115"/>
      <c r="JP17" s="115"/>
      <c r="JQ17" s="115"/>
      <c r="JR17" s="115"/>
      <c r="JS17" s="115"/>
      <c r="JT17" s="115"/>
      <c r="JU17" s="115"/>
      <c r="JV17" s="115"/>
      <c r="JW17" s="115"/>
      <c r="JX17" s="115"/>
      <c r="JY17" s="115"/>
      <c r="JZ17" s="115"/>
      <c r="KA17" s="115"/>
      <c r="KB17" s="115"/>
      <c r="KC17" s="115"/>
      <c r="KD17" s="115"/>
      <c r="KE17" s="115"/>
      <c r="KF17" s="115"/>
      <c r="KG17" s="115"/>
      <c r="KH17" s="115"/>
      <c r="KI17" s="115"/>
      <c r="KJ17" s="115"/>
      <c r="KK17" s="115"/>
      <c r="KL17" s="115"/>
      <c r="KM17" s="115"/>
      <c r="KN17" s="115"/>
      <c r="KO17" s="115"/>
      <c r="KP17" s="115"/>
      <c r="KQ17" s="115"/>
      <c r="KR17" s="115"/>
      <c r="KS17" s="115"/>
      <c r="KT17" s="115"/>
      <c r="KU17" s="115"/>
      <c r="KV17" s="115"/>
      <c r="KW17" s="115"/>
      <c r="KX17" s="115"/>
      <c r="KY17" s="115"/>
      <c r="KZ17" s="115"/>
      <c r="LA17" s="115"/>
      <c r="LB17" s="115"/>
      <c r="LC17" s="115"/>
      <c r="LD17" s="115"/>
      <c r="LE17" s="115"/>
      <c r="LF17" s="115"/>
      <c r="LG17" s="115"/>
      <c r="LH17" s="115"/>
      <c r="LI17" s="115"/>
      <c r="LJ17" s="115"/>
      <c r="LK17" s="115"/>
      <c r="LL17" s="115"/>
      <c r="LM17" s="115"/>
      <c r="LN17" s="115"/>
      <c r="LO17" s="115"/>
      <c r="LP17" s="115"/>
      <c r="LQ17" s="115"/>
      <c r="LR17" s="115"/>
      <c r="LS17" s="115"/>
      <c r="LT17" s="115"/>
      <c r="LU17" s="115"/>
      <c r="LV17" s="115"/>
      <c r="LW17" s="115"/>
      <c r="LX17" s="115"/>
      <c r="LY17" s="115"/>
      <c r="LZ17" s="115"/>
      <c r="MA17" s="115"/>
      <c r="MB17" s="115"/>
      <c r="MC17" s="115"/>
      <c r="MD17" s="115"/>
      <c r="ME17" s="115"/>
      <c r="MF17" s="115"/>
      <c r="MG17" s="115"/>
      <c r="MH17" s="115"/>
      <c r="MI17" s="115"/>
      <c r="MJ17" s="115"/>
      <c r="MK17" s="115"/>
      <c r="ML17" s="115"/>
      <c r="MM17" s="115"/>
      <c r="MN17" s="115"/>
      <c r="MO17" s="115"/>
      <c r="MP17" s="115"/>
      <c r="MQ17" s="115"/>
      <c r="MR17" s="115"/>
      <c r="MS17" s="115"/>
      <c r="MT17" s="115"/>
      <c r="MU17" s="115"/>
      <c r="MV17" s="115"/>
      <c r="MW17" s="115"/>
      <c r="MX17" s="115"/>
      <c r="MY17" s="115"/>
      <c r="MZ17" s="115"/>
      <c r="NA17" s="115"/>
      <c r="NB17" s="115"/>
      <c r="NC17" s="115"/>
      <c r="ND17" s="115"/>
      <c r="NE17" s="115"/>
      <c r="NF17" s="115"/>
      <c r="NG17" s="115"/>
      <c r="NH17" s="115"/>
      <c r="NI17" s="115"/>
      <c r="NJ17" s="115"/>
      <c r="NK17" s="115"/>
      <c r="NL17" s="115"/>
      <c r="NM17" s="115"/>
      <c r="NN17" s="115"/>
      <c r="NO17" s="115"/>
      <c r="NP17" s="115"/>
      <c r="NQ17" s="115"/>
      <c r="NR17" s="115"/>
      <c r="NS17" s="115"/>
      <c r="NT17" s="115"/>
      <c r="NU17" s="115"/>
      <c r="NV17" s="115"/>
      <c r="NW17" s="115"/>
      <c r="NX17" s="115"/>
      <c r="NY17" s="115"/>
      <c r="NZ17" s="115"/>
      <c r="OA17" s="115"/>
      <c r="OB17" s="115"/>
      <c r="OC17" s="115"/>
      <c r="OD17" s="115"/>
      <c r="OE17" s="115"/>
      <c r="OF17" s="115"/>
      <c r="OG17" s="115"/>
      <c r="OH17" s="115"/>
      <c r="OI17" s="115"/>
      <c r="OJ17" s="115"/>
      <c r="OK17" s="115"/>
      <c r="OL17" s="115"/>
      <c r="OM17" s="115"/>
      <c r="ON17" s="115"/>
      <c r="OO17" s="115"/>
      <c r="OP17" s="115"/>
      <c r="OQ17" s="115"/>
      <c r="OR17" s="115"/>
      <c r="OS17" s="115"/>
      <c r="OT17" s="115"/>
      <c r="OU17" s="115"/>
      <c r="OV17" s="115"/>
      <c r="OW17" s="115"/>
      <c r="OX17" s="115"/>
      <c r="OY17" s="115"/>
      <c r="OZ17" s="115"/>
      <c r="PA17" s="115"/>
      <c r="PB17" s="115"/>
      <c r="PC17" s="115"/>
      <c r="PD17" s="115"/>
      <c r="PE17" s="115"/>
      <c r="PF17" s="115"/>
      <c r="PG17" s="115"/>
      <c r="PH17" s="115"/>
      <c r="PI17" s="115"/>
      <c r="PJ17" s="115"/>
      <c r="PK17" s="115"/>
      <c r="PL17" s="115"/>
      <c r="PM17" s="115"/>
      <c r="PN17" s="115"/>
      <c r="PO17" s="115"/>
      <c r="PP17" s="115"/>
      <c r="PQ17" s="115"/>
      <c r="PR17" s="115"/>
      <c r="PS17" s="115"/>
      <c r="PT17" s="115"/>
      <c r="PU17" s="115"/>
      <c r="PV17" s="115"/>
      <c r="PW17" s="115"/>
      <c r="PX17" s="115"/>
      <c r="PY17" s="115"/>
      <c r="PZ17" s="115"/>
      <c r="QA17" s="115"/>
      <c r="QB17" s="115"/>
      <c r="QC17" s="115"/>
      <c r="QD17" s="115"/>
      <c r="QE17" s="115"/>
      <c r="QF17" s="115"/>
      <c r="QG17" s="115"/>
      <c r="QH17" s="115"/>
      <c r="QI17" s="115"/>
      <c r="QJ17" s="115"/>
      <c r="QK17" s="115"/>
      <c r="QL17" s="115"/>
      <c r="QM17" s="115"/>
      <c r="QN17" s="115"/>
      <c r="QO17" s="115"/>
      <c r="QP17" s="115"/>
      <c r="QQ17" s="115"/>
      <c r="QR17" s="115"/>
      <c r="QS17" s="115"/>
      <c r="QT17" s="115"/>
      <c r="QU17" s="115"/>
      <c r="QV17" s="115"/>
      <c r="QW17" s="115"/>
      <c r="QX17" s="115"/>
      <c r="QY17" s="115"/>
      <c r="QZ17" s="115"/>
      <c r="RA17" s="115"/>
      <c r="RB17" s="115"/>
      <c r="RC17" s="115"/>
      <c r="RD17" s="115"/>
      <c r="RE17" s="115"/>
      <c r="RF17" s="115"/>
      <c r="RG17" s="115"/>
      <c r="RH17" s="115"/>
      <c r="RI17" s="115"/>
      <c r="RJ17" s="115"/>
      <c r="RK17" s="115"/>
      <c r="RL17" s="115"/>
      <c r="RM17" s="115"/>
      <c r="RN17" s="115"/>
      <c r="RO17" s="115"/>
      <c r="RP17" s="115"/>
      <c r="RQ17" s="115"/>
      <c r="RR17" s="115"/>
      <c r="RS17" s="115"/>
      <c r="RT17" s="115"/>
      <c r="RU17" s="115"/>
      <c r="RV17" s="115"/>
      <c r="RW17" s="115"/>
      <c r="RX17" s="115"/>
      <c r="RY17" s="115"/>
      <c r="RZ17" s="115"/>
      <c r="SA17" s="115"/>
      <c r="SB17" s="115"/>
      <c r="SC17" s="115"/>
      <c r="SD17" s="115"/>
      <c r="SE17" s="115"/>
      <c r="SF17" s="115"/>
      <c r="SG17" s="115"/>
      <c r="SH17" s="115"/>
      <c r="SI17" s="115"/>
      <c r="SJ17" s="115"/>
      <c r="SK17" s="115"/>
      <c r="SL17" s="115"/>
      <c r="SM17" s="115"/>
      <c r="SN17" s="115"/>
      <c r="SO17" s="115"/>
      <c r="SP17" s="115"/>
      <c r="SQ17" s="115"/>
      <c r="SR17" s="115"/>
      <c r="SS17" s="115"/>
      <c r="ST17" s="115"/>
      <c r="SU17" s="115"/>
      <c r="SV17" s="115"/>
      <c r="SW17" s="115"/>
      <c r="SX17" s="115"/>
      <c r="SY17" s="115"/>
      <c r="SZ17" s="115"/>
      <c r="TA17" s="115"/>
      <c r="TB17" s="115"/>
      <c r="TC17" s="115"/>
      <c r="TD17" s="115"/>
      <c r="TE17" s="115"/>
      <c r="TF17" s="115"/>
      <c r="TG17" s="115"/>
      <c r="TH17" s="115"/>
      <c r="TI17" s="115"/>
      <c r="TJ17" s="115"/>
      <c r="TK17" s="115"/>
      <c r="TL17" s="115"/>
      <c r="TM17" s="115"/>
      <c r="TN17" s="115"/>
      <c r="TO17" s="115"/>
      <c r="TP17" s="115"/>
      <c r="TQ17" s="115"/>
      <c r="TR17" s="115"/>
      <c r="TS17" s="115"/>
      <c r="TT17" s="115"/>
      <c r="TU17" s="115"/>
      <c r="TV17" s="115"/>
      <c r="TW17" s="115"/>
      <c r="TX17" s="115"/>
      <c r="TY17" s="115"/>
      <c r="TZ17" s="115"/>
      <c r="UA17" s="115"/>
      <c r="UB17" s="115"/>
      <c r="UC17" s="115"/>
      <c r="UD17" s="115"/>
      <c r="UE17" s="115"/>
      <c r="UF17" s="115"/>
      <c r="UG17" s="115"/>
      <c r="UH17" s="115"/>
      <c r="UI17" s="115"/>
      <c r="UJ17" s="115"/>
      <c r="UK17" s="115"/>
      <c r="UL17" s="115"/>
      <c r="UM17" s="115"/>
      <c r="UN17" s="115"/>
      <c r="UO17" s="115"/>
      <c r="UP17" s="115"/>
      <c r="UQ17" s="115"/>
      <c r="UR17" s="115"/>
      <c r="US17" s="115"/>
      <c r="UT17" s="115"/>
      <c r="UU17" s="115"/>
      <c r="UV17" s="115"/>
      <c r="UW17" s="115"/>
      <c r="UX17" s="115"/>
      <c r="UY17" s="115"/>
      <c r="UZ17" s="115"/>
      <c r="VA17" s="115"/>
      <c r="VB17" s="115"/>
      <c r="VC17" s="115"/>
      <c r="VD17" s="115"/>
      <c r="VE17" s="115"/>
      <c r="VF17" s="115"/>
      <c r="VG17" s="115"/>
      <c r="VH17" s="115"/>
      <c r="VI17" s="115"/>
      <c r="VJ17" s="115"/>
      <c r="VK17" s="115"/>
      <c r="VL17" s="115"/>
      <c r="VM17" s="115"/>
      <c r="VN17" s="115"/>
      <c r="VO17" s="115"/>
      <c r="VP17" s="115"/>
      <c r="VQ17" s="115"/>
      <c r="VR17" s="115"/>
      <c r="VS17" s="115"/>
      <c r="VT17" s="115"/>
      <c r="VU17" s="115"/>
      <c r="VV17" s="115"/>
      <c r="VW17" s="115"/>
      <c r="VX17" s="115"/>
      <c r="VY17" s="115"/>
      <c r="VZ17" s="115"/>
      <c r="WA17" s="115"/>
      <c r="WB17" s="115"/>
      <c r="WC17" s="115"/>
      <c r="WD17" s="115"/>
      <c r="WE17" s="115"/>
      <c r="WF17" s="115"/>
      <c r="WG17" s="115"/>
      <c r="WH17" s="115"/>
      <c r="WI17" s="115"/>
      <c r="WJ17" s="115"/>
      <c r="WK17" s="115"/>
      <c r="WL17" s="115"/>
      <c r="WM17" s="115"/>
      <c r="WN17" s="115"/>
      <c r="WO17" s="115"/>
      <c r="WP17" s="115"/>
      <c r="WQ17" s="115"/>
      <c r="WR17" s="115"/>
      <c r="WS17" s="115"/>
      <c r="WT17" s="115"/>
      <c r="WU17" s="115"/>
      <c r="WV17" s="115"/>
      <c r="WW17" s="115"/>
      <c r="WX17" s="115"/>
      <c r="WY17" s="115"/>
      <c r="WZ17" s="115"/>
      <c r="XA17" s="115"/>
      <c r="XB17" s="115"/>
      <c r="XC17" s="115"/>
      <c r="XD17" s="115"/>
      <c r="XE17" s="115"/>
      <c r="XF17" s="115"/>
      <c r="XG17" s="115"/>
      <c r="XH17" s="115"/>
      <c r="XI17" s="115"/>
      <c r="XJ17" s="115"/>
      <c r="XK17" s="115"/>
      <c r="XL17" s="115"/>
      <c r="XM17" s="115"/>
      <c r="XN17" s="115"/>
      <c r="XO17" s="115"/>
      <c r="XP17" s="115"/>
      <c r="XQ17" s="115"/>
      <c r="XR17" s="115"/>
      <c r="XS17" s="115"/>
      <c r="XT17" s="115"/>
      <c r="XU17" s="115"/>
      <c r="XV17" s="115"/>
      <c r="XW17" s="115"/>
      <c r="XX17" s="115"/>
      <c r="XY17" s="115"/>
      <c r="XZ17" s="115"/>
      <c r="YA17" s="115"/>
      <c r="YB17" s="115"/>
      <c r="YC17" s="115"/>
      <c r="YD17" s="115"/>
      <c r="YE17" s="115"/>
      <c r="YF17" s="115"/>
      <c r="YG17" s="115"/>
      <c r="YH17" s="115"/>
      <c r="YI17" s="115"/>
      <c r="YJ17" s="115"/>
      <c r="YK17" s="115"/>
      <c r="YL17" s="115"/>
      <c r="YM17" s="115"/>
      <c r="YN17" s="115"/>
      <c r="YO17" s="115"/>
      <c r="YP17" s="115"/>
      <c r="YQ17" s="115"/>
      <c r="YR17" s="115"/>
      <c r="YS17" s="115"/>
      <c r="YT17" s="115"/>
      <c r="YU17" s="115"/>
      <c r="YV17" s="115"/>
      <c r="YW17" s="115"/>
      <c r="YX17" s="115"/>
      <c r="YY17" s="115"/>
      <c r="YZ17" s="115"/>
      <c r="ZA17" s="115"/>
      <c r="ZB17" s="115"/>
      <c r="ZC17" s="115"/>
      <c r="ZD17" s="115"/>
      <c r="ZE17" s="115"/>
      <c r="ZF17" s="115"/>
      <c r="ZG17" s="115"/>
      <c r="ZH17" s="115"/>
      <c r="ZI17" s="115"/>
      <c r="ZJ17" s="115"/>
      <c r="ZK17" s="115"/>
      <c r="ZL17" s="115"/>
      <c r="ZM17" s="115"/>
      <c r="ZN17" s="115"/>
      <c r="ZO17" s="115"/>
      <c r="ZP17" s="115"/>
      <c r="ZQ17" s="115"/>
      <c r="ZR17" s="115"/>
      <c r="ZS17" s="115"/>
      <c r="ZT17" s="115"/>
      <c r="ZU17" s="115"/>
      <c r="ZV17" s="115"/>
      <c r="ZW17" s="115"/>
      <c r="ZX17" s="115"/>
      <c r="ZY17" s="115"/>
      <c r="ZZ17" s="115"/>
      <c r="AAA17" s="115"/>
      <c r="AAB17" s="115"/>
      <c r="AAC17" s="115"/>
      <c r="AAD17" s="115"/>
      <c r="AAE17" s="115"/>
      <c r="AAF17" s="115"/>
      <c r="AAG17" s="115"/>
      <c r="AAH17" s="115"/>
      <c r="AAI17" s="115"/>
      <c r="AAJ17" s="115"/>
      <c r="AAK17" s="115"/>
      <c r="AAL17" s="115"/>
      <c r="AAM17" s="115"/>
      <c r="AAN17" s="115"/>
      <c r="AAO17" s="115"/>
      <c r="AAP17" s="115"/>
      <c r="AAQ17" s="115"/>
      <c r="AAR17" s="115"/>
      <c r="AAS17" s="115"/>
      <c r="AAT17" s="115"/>
      <c r="AAU17" s="115"/>
      <c r="AAV17" s="115"/>
      <c r="AAW17" s="115"/>
      <c r="AAX17" s="115"/>
      <c r="AAY17" s="115"/>
      <c r="AAZ17" s="115"/>
      <c r="ABA17" s="115"/>
      <c r="ABB17" s="115"/>
      <c r="ABC17" s="115"/>
      <c r="ABD17" s="115"/>
      <c r="ABE17" s="115"/>
      <c r="ABF17" s="115"/>
      <c r="ABG17" s="115"/>
      <c r="ABH17" s="115"/>
      <c r="ABI17" s="115"/>
      <c r="ABJ17" s="115"/>
      <c r="ABK17" s="115"/>
      <c r="ABL17" s="115"/>
      <c r="ABM17" s="115"/>
      <c r="ABN17" s="115"/>
      <c r="ABO17" s="115"/>
      <c r="ABP17" s="115"/>
      <c r="ABQ17" s="115"/>
      <c r="ABR17" s="115"/>
      <c r="ABS17" s="115"/>
      <c r="ABT17" s="115"/>
      <c r="ABU17" s="115"/>
      <c r="ABV17" s="115"/>
      <c r="ABW17" s="115"/>
      <c r="ABX17" s="115"/>
      <c r="ABY17" s="115"/>
      <c r="ABZ17" s="115"/>
      <c r="ACA17" s="115"/>
      <c r="ACB17" s="115"/>
      <c r="ACC17" s="115"/>
      <c r="ACD17" s="115"/>
      <c r="ACE17" s="115"/>
      <c r="ACF17" s="115"/>
      <c r="ACG17" s="115"/>
      <c r="ACH17" s="115"/>
      <c r="ACI17" s="115"/>
      <c r="ACJ17" s="115"/>
      <c r="ACK17" s="115"/>
      <c r="ACL17" s="115"/>
      <c r="ACM17" s="115"/>
      <c r="ACN17" s="115"/>
      <c r="ACO17" s="115"/>
      <c r="ACP17" s="115"/>
      <c r="ACQ17" s="115"/>
      <c r="ACR17" s="115"/>
      <c r="ACS17" s="115"/>
      <c r="ACT17" s="115"/>
      <c r="ACU17" s="115"/>
      <c r="ACV17" s="115"/>
      <c r="ACW17" s="115"/>
      <c r="ACX17" s="115"/>
      <c r="ACY17" s="115"/>
      <c r="ACZ17" s="115"/>
      <c r="ADA17" s="115"/>
      <c r="ADB17" s="115"/>
      <c r="ADC17" s="115"/>
      <c r="ADD17" s="115"/>
      <c r="ADE17" s="115"/>
      <c r="ADF17" s="115"/>
      <c r="ADG17" s="115"/>
      <c r="ADH17" s="115"/>
      <c r="ADI17" s="115"/>
      <c r="ADJ17" s="115"/>
      <c r="ADK17" s="115"/>
      <c r="ADL17" s="115"/>
      <c r="ADM17" s="115"/>
      <c r="ADN17" s="115"/>
      <c r="ADO17" s="115"/>
      <c r="ADP17" s="115"/>
      <c r="ADQ17" s="115"/>
      <c r="ADR17" s="115"/>
      <c r="ADS17" s="115"/>
      <c r="ADT17" s="115"/>
      <c r="ADU17" s="115"/>
      <c r="ADV17" s="115"/>
      <c r="ADW17" s="115"/>
      <c r="ADX17" s="115"/>
      <c r="ADY17" s="115"/>
      <c r="ADZ17" s="115"/>
      <c r="AEA17" s="115"/>
      <c r="AEB17" s="115"/>
      <c r="AEC17" s="115"/>
      <c r="AED17" s="115"/>
      <c r="AEE17" s="115"/>
      <c r="AEF17" s="115"/>
      <c r="AEG17" s="115"/>
      <c r="AEH17" s="115"/>
      <c r="AEI17" s="115"/>
      <c r="AEJ17" s="115"/>
      <c r="AEK17" s="115"/>
      <c r="AEL17" s="115"/>
      <c r="AEM17" s="115"/>
      <c r="AEN17" s="115"/>
      <c r="AEO17" s="115"/>
      <c r="AEP17" s="115"/>
      <c r="AEQ17" s="115"/>
      <c r="AER17" s="115"/>
      <c r="AES17" s="115"/>
      <c r="AET17" s="115"/>
      <c r="AEU17" s="115"/>
      <c r="AEV17" s="115"/>
      <c r="AEW17" s="115"/>
      <c r="AEX17" s="115"/>
      <c r="AEY17" s="115"/>
      <c r="AEZ17" s="115"/>
      <c r="AFA17" s="115"/>
      <c r="AFB17" s="115"/>
      <c r="AFC17" s="115"/>
      <c r="AFD17" s="115"/>
      <c r="AFE17" s="115"/>
      <c r="AFF17" s="115"/>
      <c r="AFG17" s="115"/>
      <c r="AFH17" s="115"/>
      <c r="AFI17" s="115"/>
      <c r="AFJ17" s="115"/>
      <c r="AFK17" s="115"/>
      <c r="AFL17" s="115"/>
      <c r="AFM17" s="115"/>
      <c r="AFN17" s="115"/>
      <c r="AFO17" s="115"/>
      <c r="AFP17" s="115"/>
      <c r="AFQ17" s="115"/>
      <c r="AFR17" s="115"/>
      <c r="AFS17" s="115"/>
      <c r="AFT17" s="115"/>
      <c r="AFU17" s="115"/>
      <c r="AFV17" s="115"/>
      <c r="AFW17" s="115"/>
      <c r="AFX17" s="115"/>
      <c r="AFY17" s="115"/>
      <c r="AFZ17" s="115"/>
      <c r="AGA17" s="115"/>
      <c r="AGB17" s="115"/>
      <c r="AGC17" s="115"/>
      <c r="AGD17" s="115"/>
      <c r="AGE17" s="115"/>
      <c r="AGF17" s="115"/>
      <c r="AGG17" s="115"/>
      <c r="AGH17" s="115"/>
      <c r="AGI17" s="115"/>
      <c r="AGJ17" s="115"/>
      <c r="AGK17" s="115"/>
      <c r="AGL17" s="115"/>
      <c r="AGM17" s="115"/>
      <c r="AGN17" s="115"/>
      <c r="AGO17" s="115"/>
      <c r="AGP17" s="115"/>
      <c r="AGQ17" s="115"/>
      <c r="AGR17" s="115"/>
      <c r="AGS17" s="115"/>
      <c r="AGT17" s="115"/>
      <c r="AGU17" s="115"/>
      <c r="AGV17" s="115"/>
      <c r="AGW17" s="115"/>
      <c r="AGX17" s="115"/>
      <c r="AGY17" s="115"/>
      <c r="AGZ17" s="115"/>
      <c r="AHA17" s="115"/>
      <c r="AHB17" s="115"/>
      <c r="AHC17" s="115"/>
      <c r="AHD17" s="115"/>
      <c r="AHE17" s="115"/>
      <c r="AHF17" s="115"/>
      <c r="AHG17" s="115"/>
      <c r="AHH17" s="115"/>
      <c r="AHI17" s="115"/>
      <c r="AHJ17" s="115"/>
      <c r="AHK17" s="115"/>
      <c r="AHL17" s="115"/>
      <c r="AHM17" s="115"/>
      <c r="AHN17" s="115"/>
      <c r="AHO17" s="115"/>
      <c r="AHP17" s="115"/>
      <c r="AHQ17" s="115"/>
      <c r="AHR17" s="115"/>
      <c r="AHS17" s="115"/>
      <c r="AHT17" s="115"/>
      <c r="AHU17" s="115"/>
      <c r="AHV17" s="115"/>
      <c r="AHW17" s="115"/>
      <c r="AHX17" s="115"/>
      <c r="AHY17" s="115"/>
      <c r="AHZ17" s="115"/>
      <c r="AIA17" s="115"/>
      <c r="AIB17" s="115"/>
      <c r="AIC17" s="115"/>
      <c r="AID17" s="115"/>
      <c r="AIE17" s="115"/>
      <c r="AIF17" s="115"/>
      <c r="AIG17" s="115"/>
      <c r="AIH17" s="115"/>
      <c r="AII17" s="115"/>
      <c r="AIJ17" s="115"/>
      <c r="AIK17" s="115"/>
      <c r="AIL17" s="115"/>
      <c r="AIM17" s="115"/>
      <c r="AIN17" s="115"/>
      <c r="AIO17" s="115"/>
      <c r="AIP17" s="115"/>
      <c r="AIQ17" s="115"/>
      <c r="AIR17" s="115"/>
      <c r="AIS17" s="115"/>
      <c r="AIT17" s="115"/>
      <c r="AIU17" s="115"/>
      <c r="AIV17" s="115"/>
      <c r="AIW17" s="115"/>
      <c r="AIX17" s="115"/>
      <c r="AIY17" s="115"/>
      <c r="AIZ17" s="115"/>
      <c r="AJA17" s="115"/>
      <c r="AJB17" s="115"/>
      <c r="AJC17" s="115"/>
      <c r="AJD17" s="115"/>
      <c r="AJE17" s="115"/>
      <c r="AJF17" s="115"/>
      <c r="AJG17" s="115"/>
      <c r="AJH17" s="115"/>
      <c r="AJI17" s="115"/>
      <c r="AJJ17" s="115"/>
      <c r="AJK17" s="115"/>
      <c r="AJL17" s="115"/>
      <c r="AJM17" s="115"/>
      <c r="AJN17" s="115"/>
      <c r="AJO17" s="115"/>
      <c r="AJP17" s="115"/>
      <c r="AJQ17" s="115"/>
      <c r="AJR17" s="115"/>
      <c r="AJS17" s="115"/>
      <c r="AJT17" s="115"/>
      <c r="AJU17" s="115"/>
      <c r="AJV17" s="115"/>
      <c r="AJW17" s="115"/>
      <c r="AJX17" s="115"/>
      <c r="AJY17" s="115"/>
      <c r="AJZ17" s="115"/>
      <c r="AKA17" s="115"/>
      <c r="AKB17" s="115"/>
      <c r="AKC17" s="115"/>
      <c r="AKD17" s="115"/>
      <c r="AKE17" s="115"/>
      <c r="AKF17" s="115"/>
      <c r="AKG17" s="115"/>
      <c r="AKH17" s="115"/>
      <c r="AKI17" s="115"/>
      <c r="AKJ17" s="115"/>
      <c r="AKK17" s="115"/>
      <c r="AKL17" s="115"/>
      <c r="AKM17" s="115"/>
      <c r="AKN17" s="115"/>
      <c r="AKO17" s="115"/>
      <c r="AKP17" s="115"/>
      <c r="AKQ17" s="115"/>
      <c r="AKR17" s="115"/>
      <c r="AKS17" s="115"/>
      <c r="AKT17" s="115"/>
      <c r="AKU17" s="115"/>
      <c r="AKV17" s="115"/>
      <c r="AKW17" s="115"/>
      <c r="AKX17" s="115"/>
      <c r="AKY17" s="115"/>
      <c r="AKZ17" s="115"/>
      <c r="ALA17" s="115"/>
      <c r="ALB17" s="115"/>
      <c r="ALC17" s="115"/>
      <c r="ALD17" s="115"/>
      <c r="ALE17" s="115"/>
      <c r="ALF17" s="115"/>
      <c r="ALG17" s="115"/>
      <c r="ALH17" s="115"/>
      <c r="ALI17" s="115"/>
      <c r="ALJ17" s="115"/>
      <c r="ALK17" s="115"/>
      <c r="ALL17" s="115"/>
      <c r="ALM17" s="115"/>
      <c r="ALN17" s="115"/>
      <c r="ALO17" s="115"/>
      <c r="ALP17" s="115"/>
      <c r="ALQ17" s="115"/>
      <c r="ALR17" s="115"/>
      <c r="ALS17" s="115"/>
      <c r="ALT17" s="115"/>
      <c r="ALU17" s="115"/>
      <c r="ALV17" s="115"/>
      <c r="ALW17" s="115"/>
      <c r="ALX17" s="115"/>
      <c r="ALY17" s="115"/>
      <c r="ALZ17" s="115"/>
      <c r="AMA17" s="115"/>
      <c r="AMB17" s="115"/>
      <c r="AMC17" s="115"/>
      <c r="AMD17" s="115"/>
      <c r="AME17" s="115"/>
      <c r="AMF17" s="115"/>
      <c r="AMG17" s="115"/>
      <c r="AMH17" s="115"/>
      <c r="AMI17" s="115"/>
      <c r="AMJ17" s="115"/>
      <c r="AMK17" s="115"/>
      <c r="AML17" s="115"/>
      <c r="AMM17" s="115"/>
      <c r="AMN17" s="115"/>
      <c r="AMO17" s="115"/>
      <c r="AMP17" s="115"/>
      <c r="AMQ17" s="115"/>
      <c r="AMR17" s="115"/>
      <c r="AMS17" s="115"/>
      <c r="AMT17" s="115"/>
      <c r="AMU17" s="115"/>
      <c r="AMV17" s="115"/>
      <c r="AMW17" s="115"/>
      <c r="AMX17" s="115"/>
      <c r="AMY17" s="115"/>
      <c r="AMZ17" s="115"/>
      <c r="ANA17" s="115"/>
      <c r="ANB17" s="115"/>
      <c r="ANC17" s="115"/>
      <c r="AND17" s="115"/>
      <c r="ANE17" s="115"/>
      <c r="ANF17" s="115"/>
      <c r="ANG17" s="115"/>
      <c r="ANH17" s="115"/>
      <c r="ANI17" s="115"/>
      <c r="ANJ17" s="115"/>
      <c r="ANK17" s="115"/>
      <c r="ANL17" s="115"/>
      <c r="ANM17" s="115"/>
      <c r="ANN17" s="115"/>
      <c r="ANO17" s="115"/>
      <c r="ANP17" s="115"/>
      <c r="ANQ17" s="115"/>
      <c r="ANR17" s="115"/>
      <c r="ANS17" s="115"/>
      <c r="ANT17" s="115"/>
      <c r="ANU17" s="115"/>
      <c r="ANV17" s="115"/>
      <c r="ANW17" s="115"/>
      <c r="ANX17" s="115"/>
      <c r="ANY17" s="115"/>
      <c r="ANZ17" s="115"/>
      <c r="AOA17" s="115"/>
      <c r="AOB17" s="115"/>
      <c r="AOC17" s="115"/>
      <c r="AOD17" s="115"/>
      <c r="AOE17" s="115"/>
      <c r="AOF17" s="115"/>
      <c r="AOG17" s="115"/>
      <c r="AOH17" s="115"/>
      <c r="AOI17" s="115"/>
      <c r="AOJ17" s="115"/>
      <c r="AOK17" s="115"/>
      <c r="AOL17" s="115"/>
      <c r="AOM17" s="115"/>
      <c r="AON17" s="115"/>
      <c r="AOO17" s="115"/>
      <c r="AOP17" s="115"/>
      <c r="AOQ17" s="115"/>
      <c r="AOR17" s="115"/>
      <c r="AOS17" s="115"/>
      <c r="AOT17" s="115"/>
      <c r="AOU17" s="115"/>
      <c r="AOV17" s="115"/>
      <c r="AOW17" s="115"/>
      <c r="AOX17" s="115"/>
      <c r="AOY17" s="115"/>
      <c r="AOZ17" s="115"/>
      <c r="APA17" s="115"/>
      <c r="APB17" s="115"/>
      <c r="APC17" s="115"/>
      <c r="APD17" s="115"/>
      <c r="APE17" s="115"/>
      <c r="APF17" s="115"/>
      <c r="APG17" s="115"/>
      <c r="APH17" s="115"/>
      <c r="API17" s="115"/>
      <c r="APJ17" s="115"/>
      <c r="APK17" s="115"/>
      <c r="APL17" s="115"/>
      <c r="APM17" s="115"/>
      <c r="APN17" s="115"/>
      <c r="APO17" s="115"/>
      <c r="APP17" s="115"/>
      <c r="APQ17" s="115"/>
      <c r="APR17" s="115"/>
      <c r="APS17" s="115"/>
      <c r="APT17" s="115"/>
      <c r="APU17" s="115"/>
      <c r="APV17" s="115"/>
      <c r="APW17" s="115"/>
      <c r="APX17" s="115"/>
      <c r="APY17" s="115"/>
      <c r="APZ17" s="115"/>
      <c r="AQA17" s="115"/>
      <c r="AQB17" s="115"/>
      <c r="AQC17" s="115"/>
      <c r="AQD17" s="115"/>
      <c r="AQE17" s="115"/>
      <c r="AQF17" s="115"/>
      <c r="AQG17" s="115"/>
      <c r="AQH17" s="115"/>
      <c r="AQI17" s="115"/>
      <c r="AQJ17" s="115"/>
      <c r="AQK17" s="115"/>
      <c r="AQL17" s="115"/>
      <c r="AQM17" s="115"/>
      <c r="AQN17" s="115"/>
      <c r="AQO17" s="115"/>
      <c r="AQP17" s="115"/>
      <c r="AQQ17" s="115"/>
      <c r="AQR17" s="115"/>
      <c r="AQS17" s="115"/>
      <c r="AQT17" s="115"/>
      <c r="AQU17" s="115"/>
      <c r="AQV17" s="115"/>
      <c r="AQW17" s="115"/>
      <c r="AQX17" s="115"/>
      <c r="AQY17" s="115"/>
      <c r="AQZ17" s="115"/>
      <c r="ARA17" s="115"/>
      <c r="ARB17" s="115"/>
      <c r="ARC17" s="115"/>
      <c r="ARD17" s="115"/>
      <c r="ARE17" s="115"/>
      <c r="ARF17" s="115"/>
      <c r="ARG17" s="115"/>
      <c r="ARH17" s="115"/>
      <c r="ARI17" s="115"/>
      <c r="ARJ17" s="115"/>
      <c r="ARK17" s="115"/>
      <c r="ARL17" s="115"/>
      <c r="ARM17" s="115"/>
      <c r="ARN17" s="115"/>
      <c r="ARO17" s="115"/>
      <c r="ARP17" s="115"/>
      <c r="ARQ17" s="115"/>
      <c r="ARR17" s="115"/>
      <c r="ARS17" s="115"/>
      <c r="ART17" s="115"/>
      <c r="ARU17" s="115"/>
      <c r="ARV17" s="115"/>
      <c r="ARW17" s="115"/>
      <c r="ARX17" s="115"/>
      <c r="ARY17" s="115"/>
      <c r="ARZ17" s="115"/>
      <c r="ASA17" s="115"/>
      <c r="ASB17" s="115"/>
      <c r="ASC17" s="115"/>
      <c r="ASD17" s="115"/>
      <c r="ASE17" s="115"/>
      <c r="ASF17" s="115"/>
      <c r="ASG17" s="115"/>
      <c r="ASH17" s="115"/>
      <c r="ASI17" s="115"/>
      <c r="ASJ17" s="115"/>
      <c r="ASK17" s="115"/>
      <c r="ASL17" s="115"/>
      <c r="ASM17" s="115"/>
      <c r="ASN17" s="115"/>
      <c r="ASO17" s="115"/>
      <c r="ASP17" s="115"/>
      <c r="ASQ17" s="115"/>
      <c r="ASR17" s="115"/>
      <c r="ASS17" s="115"/>
      <c r="AST17" s="115"/>
      <c r="ASU17" s="115"/>
      <c r="ASV17" s="115"/>
      <c r="ASW17" s="115"/>
      <c r="ASX17" s="115"/>
      <c r="ASY17" s="115"/>
      <c r="ASZ17" s="115"/>
      <c r="ATA17" s="115"/>
      <c r="ATB17" s="115"/>
      <c r="ATC17" s="115"/>
      <c r="ATD17" s="115"/>
      <c r="ATE17" s="115"/>
      <c r="ATF17" s="115"/>
      <c r="ATG17" s="115"/>
      <c r="ATH17" s="115"/>
      <c r="ATI17" s="115"/>
      <c r="ATJ17" s="115"/>
      <c r="ATK17" s="115"/>
      <c r="ATL17" s="115"/>
      <c r="ATM17" s="115"/>
      <c r="ATN17" s="115"/>
      <c r="ATO17" s="115"/>
      <c r="ATP17" s="115"/>
      <c r="ATQ17" s="115"/>
      <c r="ATR17" s="115"/>
      <c r="ATS17" s="115"/>
      <c r="ATT17" s="115"/>
      <c r="ATU17" s="115"/>
      <c r="ATV17" s="115"/>
      <c r="ATW17" s="115"/>
      <c r="ATX17" s="115"/>
      <c r="ATY17" s="115"/>
      <c r="ATZ17" s="115"/>
      <c r="AUA17" s="115"/>
      <c r="AUB17" s="115"/>
      <c r="AUC17" s="115"/>
      <c r="AUD17" s="115"/>
      <c r="AUE17" s="115"/>
      <c r="AUF17" s="115"/>
      <c r="AUG17" s="115"/>
      <c r="AUH17" s="115"/>
      <c r="AUI17" s="115"/>
      <c r="AUJ17" s="115"/>
      <c r="AUK17" s="115"/>
      <c r="AUL17" s="115"/>
      <c r="AUM17" s="115"/>
      <c r="AUN17" s="115"/>
      <c r="AUO17" s="115"/>
      <c r="AUP17" s="115"/>
      <c r="AUQ17" s="115"/>
      <c r="AUR17" s="115"/>
      <c r="AUS17" s="115"/>
      <c r="AUT17" s="115"/>
      <c r="AUU17" s="115"/>
      <c r="AUV17" s="115"/>
      <c r="AUW17" s="115"/>
      <c r="AUX17" s="115"/>
      <c r="AUY17" s="115"/>
      <c r="AUZ17" s="115"/>
      <c r="AVA17" s="115"/>
      <c r="AVB17" s="115"/>
      <c r="AVC17" s="115"/>
      <c r="AVD17" s="115"/>
      <c r="AVE17" s="115"/>
      <c r="AVF17" s="115"/>
      <c r="AVG17" s="115"/>
      <c r="AVH17" s="115"/>
      <c r="AVI17" s="115"/>
      <c r="AVJ17" s="115"/>
      <c r="AVK17" s="115"/>
      <c r="AVL17" s="115"/>
      <c r="AVM17" s="115"/>
      <c r="AVN17" s="115"/>
      <c r="AVO17" s="115"/>
      <c r="AVP17" s="115"/>
      <c r="AVQ17" s="115"/>
      <c r="AVR17" s="115"/>
      <c r="AVS17" s="115"/>
      <c r="AVT17" s="115"/>
      <c r="AVU17" s="115"/>
    </row>
    <row r="18" spans="1:1269" s="332" customFormat="1" ht="13.5" customHeight="1" x14ac:dyDescent="0.2">
      <c r="A18" s="115"/>
      <c r="B18" s="23" t="s">
        <v>43</v>
      </c>
      <c r="C18" s="135" t="s">
        <v>271</v>
      </c>
      <c r="D18" s="136">
        <f>IF(ISNA(VLOOKUP($B18,Batting!$B$6:$D$40,3,FALSE)),0,(VLOOKUP($B18,Batting!$B$6:$D$40,3,FALSE)))</f>
        <v>2</v>
      </c>
      <c r="E18" s="69">
        <f t="shared" ref="E18:E32" si="26">IF(COUNT(Y18,AD18,AI18,AN18,AS18,AX18,BC18,BH18,BM18,BR18,BW18,CB18,CG18,CL18,CQ18,CV18,DA18,DF18,DK18,DP18)=0,"-",COUNT(Y18,AD18,AI18,AN18,AS18,AX18,BC18,BH18,BM18,BR18,BW18,CB18,CG18,CL18,CQ18,CV18,DA18,DF18,DK18,DP18))</f>
        <v>1</v>
      </c>
      <c r="F18" s="138">
        <f t="shared" ref="F18:F32" si="27">SUM(Y18,AD18,AI18,AN18,AX18,AS18,BC18,BH18,BM18,BR18,BW18,CB18,CG18,CL18,CQ18,CV18,DA18,DF18,DK18,DP18,DU18,DZ18,EE18,EJ18,EO18,ET18)</f>
        <v>7</v>
      </c>
      <c r="G18" s="137">
        <f t="shared" ref="G18:G32" si="28">SUM(Z18,AE18,AJ18,AO18,AY18,AT18,BD18,BI18,BN18,BS18,BX18,CC18,CH18,CM18,CR18,CW18,DB18,DG18,DL18,DQ18,DV18,EA18,EF18,EK18,EP18,EU18)</f>
        <v>0</v>
      </c>
      <c r="H18" s="137">
        <f t="shared" ref="H18:H32" si="29">SUM(AA18,AF18,AK18,AP18,AZ18,AU18,BE18,BJ18,BO18,BT18,BY18,CD18,CI18,CN18,CS18,CX18,DC18,DH18,DM18,DR18,DW18,EB18,EG18,EL18,EQ18,EV18)</f>
        <v>46</v>
      </c>
      <c r="I18" s="137">
        <f t="shared" ref="I18:I32" si="30">SUM(AB18,AG18,AL18,AQ18,BA18,AV18,BF18,BK18,BP18,BU18,BZ18,CE18,CJ18,CO18,CT18,CY18,DD18,DI18,DN18,DS18,DX18,EC18,EH18,EM18,ER18,EW18)</f>
        <v>3</v>
      </c>
      <c r="J18" s="138">
        <f t="shared" ref="J18:J32" si="31">IF(I18=0,"-",F18/I18)</f>
        <v>2.3333333333333335</v>
      </c>
      <c r="K18" s="138">
        <f t="shared" ref="K18:K32" si="32">IF(F18=0,"-",H18/F18)</f>
        <v>6.5714285714285712</v>
      </c>
      <c r="L18" s="139">
        <f t="shared" ref="L18:L32" si="33">IF(I18=0,"-",H18/I18)</f>
        <v>15.333333333333334</v>
      </c>
      <c r="M18" s="140"/>
      <c r="N18" s="84">
        <v>7</v>
      </c>
      <c r="O18" s="69">
        <v>0</v>
      </c>
      <c r="P18" s="69">
        <v>46</v>
      </c>
      <c r="Q18" s="69">
        <v>3</v>
      </c>
      <c r="R18" s="91"/>
      <c r="S18" s="141">
        <f t="shared" ref="S18:S32" si="34">(I18*20)-(H18/5)</f>
        <v>50.8</v>
      </c>
      <c r="T18" s="140"/>
      <c r="U18" s="73">
        <f t="shared" ref="U18:U32" si="35">IF(FC18="-",H18/F18,(FE18+H18)/(FC18+F18))</f>
        <v>4.8561341571050312</v>
      </c>
      <c r="V18" s="73">
        <f t="shared" ref="V18:V32" si="36">IF(FC18="-",IF(I18=0,H18,H18/I18),IF(FF18+I18=0,FE18+H18,(FE18+H18)/(FF18+I18)))</f>
        <v>20.377777777777776</v>
      </c>
      <c r="W18" s="74">
        <f t="shared" ref="W18:W32" si="37">IF(FC18="-",IF(F18&lt;30,FK18,((IF(V18&gt;30,1,IF(V18&gt;25,2,IF(V18&gt;20,3,IF(V18&gt;15,4,IF(V18&gt;=0,5,0))))))+(IF(U18&gt;6,1,IF(U18&gt;5.5,2,IF(U18&gt;5,3,IF(U18&gt;4.5,4,IF(U18&gt;=0,5,0)))))))/2),IF(FC18+F18&lt;30,FK18,((IF(V18&gt;30,1,IF(V18&gt;25,2,IF(V18&gt;20,3,IF(V18&gt;15,4,IF(V18&gt;=0,5,0))))))+(IF(U18&gt;6,1,IF(U18&gt;5.5,2,IF(U18&gt;5,3,IF(U18&gt;4.5,4,IF(U18&gt;=0,5,0)))))))/2))</f>
        <v>3.5</v>
      </c>
      <c r="X18" s="102"/>
      <c r="Y18" s="84"/>
      <c r="Z18" s="69"/>
      <c r="AA18" s="69"/>
      <c r="AB18" s="69"/>
      <c r="AC18" s="142"/>
      <c r="AD18" s="84">
        <v>7</v>
      </c>
      <c r="AE18" s="69">
        <v>0</v>
      </c>
      <c r="AF18" s="69">
        <v>46</v>
      </c>
      <c r="AG18" s="69">
        <v>3</v>
      </c>
      <c r="AH18" s="143"/>
      <c r="AI18" s="73"/>
      <c r="AJ18" s="69"/>
      <c r="AK18" s="69"/>
      <c r="AL18" s="69"/>
      <c r="AM18" s="82"/>
      <c r="AN18" s="84"/>
      <c r="AO18" s="69"/>
      <c r="AP18" s="69"/>
      <c r="AQ18" s="69"/>
      <c r="AR18" s="82"/>
      <c r="AS18" s="84"/>
      <c r="AT18" s="69"/>
      <c r="AU18" s="69"/>
      <c r="AV18" s="69"/>
      <c r="AW18" s="82"/>
      <c r="AX18" s="73"/>
      <c r="AY18" s="69"/>
      <c r="AZ18" s="69"/>
      <c r="BA18" s="69"/>
      <c r="BB18" s="82"/>
      <c r="BC18" s="84"/>
      <c r="BD18" s="69"/>
      <c r="BE18" s="69"/>
      <c r="BF18" s="69"/>
      <c r="BG18" s="82"/>
      <c r="BH18" s="84"/>
      <c r="BI18" s="69"/>
      <c r="BJ18" s="69"/>
      <c r="BK18" s="69"/>
      <c r="BL18" s="132"/>
      <c r="BM18" s="84"/>
      <c r="BN18" s="69"/>
      <c r="BO18" s="69"/>
      <c r="BP18" s="69"/>
      <c r="BQ18" s="132"/>
      <c r="BR18" s="84"/>
      <c r="BS18" s="69"/>
      <c r="BT18" s="69"/>
      <c r="BU18" s="69"/>
      <c r="BV18" s="132"/>
      <c r="BW18" s="84"/>
      <c r="BX18" s="69"/>
      <c r="BY18" s="69"/>
      <c r="BZ18" s="69"/>
      <c r="CA18" s="132"/>
      <c r="CB18" s="84"/>
      <c r="CC18" s="69"/>
      <c r="CD18" s="69"/>
      <c r="CE18" s="69"/>
      <c r="CF18" s="132"/>
      <c r="CG18" s="84"/>
      <c r="CH18" s="69"/>
      <c r="CI18" s="69"/>
      <c r="CJ18" s="69"/>
      <c r="CK18" s="132"/>
      <c r="CL18" s="84"/>
      <c r="CM18" s="69"/>
      <c r="CN18" s="69"/>
      <c r="CO18" s="69"/>
      <c r="CP18" s="132"/>
      <c r="CQ18" s="84"/>
      <c r="CR18" s="69"/>
      <c r="CS18" s="69"/>
      <c r="CT18" s="137"/>
      <c r="CU18" s="282"/>
      <c r="CV18" s="84"/>
      <c r="CW18" s="69"/>
      <c r="CX18" s="69"/>
      <c r="CY18" s="69"/>
      <c r="CZ18" s="132"/>
      <c r="DA18" s="84"/>
      <c r="DB18" s="69"/>
      <c r="DC18" s="69"/>
      <c r="DD18" s="69"/>
      <c r="DE18" s="142"/>
      <c r="DF18" s="84"/>
      <c r="DG18" s="69"/>
      <c r="DH18" s="69"/>
      <c r="DI18" s="69"/>
      <c r="DJ18" s="142"/>
      <c r="DK18" s="84"/>
      <c r="DL18" s="376"/>
      <c r="DM18" s="376"/>
      <c r="DN18" s="376"/>
      <c r="DO18" s="142"/>
      <c r="DP18" s="84"/>
      <c r="DQ18" s="69"/>
      <c r="DR18" s="69"/>
      <c r="DS18" s="69"/>
      <c r="DT18" s="142"/>
      <c r="DU18" s="125"/>
      <c r="DV18" s="125"/>
      <c r="DW18" s="125"/>
      <c r="DX18" s="125"/>
      <c r="DY18" s="125"/>
      <c r="DZ18" s="125"/>
      <c r="EA18" s="125"/>
      <c r="EB18" s="125"/>
      <c r="EC18" s="125"/>
      <c r="ED18" s="125"/>
      <c r="EE18" s="125"/>
      <c r="EF18" s="125"/>
      <c r="EG18" s="125"/>
      <c r="EH18" s="125"/>
      <c r="EI18" s="133"/>
      <c r="EJ18" s="125"/>
      <c r="EK18" s="125"/>
      <c r="EL18" s="125"/>
      <c r="EM18" s="125"/>
      <c r="EN18" s="133"/>
      <c r="EO18" s="125"/>
      <c r="EP18" s="125"/>
      <c r="EQ18" s="125"/>
      <c r="ER18" s="125"/>
      <c r="ES18" s="133"/>
      <c r="ET18" s="125"/>
      <c r="EU18" s="125"/>
      <c r="EV18" s="125"/>
      <c r="EW18" s="125"/>
      <c r="EX18" s="115"/>
      <c r="EY18" s="115"/>
      <c r="EZ18" s="115"/>
      <c r="FA18" s="115"/>
      <c r="FB18" s="136">
        <v>30</v>
      </c>
      <c r="FC18" s="73">
        <v>181.83333333333331</v>
      </c>
      <c r="FD18" s="136">
        <v>29</v>
      </c>
      <c r="FE18" s="136">
        <v>871</v>
      </c>
      <c r="FF18" s="136">
        <v>42</v>
      </c>
      <c r="FG18" s="138">
        <f>IF(FF18=0,"-",FC18/FF18)</f>
        <v>4.3293650793650791</v>
      </c>
      <c r="FH18" s="138">
        <f>IF(FC18=0,"-",FE18/FC18)</f>
        <v>4.7901008249312564</v>
      </c>
      <c r="FI18" s="139">
        <f>IF(FF18=0,"-",FE18/FF18)</f>
        <v>20.738095238095237</v>
      </c>
      <c r="FJ18" s="40"/>
      <c r="FK18" s="74"/>
      <c r="FL18" s="264"/>
      <c r="FM18" s="264"/>
      <c r="FN18" s="264"/>
      <c r="FO18" s="264"/>
      <c r="FP18" s="264"/>
      <c r="FQ18" s="264"/>
      <c r="FR18" s="264"/>
      <c r="FS18" s="264"/>
      <c r="FT18" s="26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115"/>
      <c r="GF18" s="115"/>
      <c r="GG18" s="115"/>
      <c r="GH18" s="115"/>
      <c r="GI18" s="115"/>
      <c r="GJ18" s="115"/>
      <c r="GK18" s="115"/>
      <c r="GL18" s="115"/>
      <c r="GM18" s="115"/>
      <c r="GN18" s="115"/>
      <c r="GO18" s="115"/>
      <c r="GP18" s="115"/>
      <c r="GQ18" s="115"/>
      <c r="GR18" s="115"/>
      <c r="GS18" s="115"/>
      <c r="GT18" s="115"/>
      <c r="GU18" s="115"/>
      <c r="GV18" s="115"/>
      <c r="GW18" s="115"/>
      <c r="GX18" s="115"/>
      <c r="GY18" s="115"/>
      <c r="GZ18" s="115"/>
      <c r="HA18" s="115"/>
      <c r="HB18" s="115"/>
      <c r="HC18" s="115"/>
      <c r="HD18" s="115"/>
      <c r="HE18" s="115"/>
      <c r="HF18" s="115"/>
      <c r="HG18" s="115"/>
      <c r="HH18" s="115"/>
      <c r="HI18" s="115"/>
      <c r="HJ18" s="115"/>
      <c r="HK18" s="115"/>
      <c r="HL18" s="115"/>
      <c r="HM18" s="115"/>
      <c r="HN18" s="115"/>
      <c r="HO18" s="115"/>
      <c r="HP18" s="115"/>
      <c r="HQ18" s="115"/>
      <c r="HR18" s="115"/>
      <c r="HS18" s="115"/>
      <c r="HT18" s="115"/>
      <c r="HU18" s="115"/>
      <c r="HV18" s="115"/>
      <c r="HW18" s="115"/>
      <c r="HX18" s="115"/>
      <c r="HY18" s="115"/>
      <c r="HZ18" s="115"/>
      <c r="IA18" s="115"/>
      <c r="IB18" s="115"/>
      <c r="IC18" s="115"/>
      <c r="ID18" s="115"/>
      <c r="IE18" s="115"/>
      <c r="IF18" s="115"/>
      <c r="IG18" s="115"/>
      <c r="IH18" s="115"/>
      <c r="II18" s="115"/>
      <c r="IJ18" s="115"/>
      <c r="IK18" s="115"/>
      <c r="IL18" s="115"/>
      <c r="IM18" s="115"/>
      <c r="IN18" s="115"/>
      <c r="IO18" s="115"/>
      <c r="IP18" s="115"/>
      <c r="IQ18" s="115"/>
      <c r="IR18" s="115"/>
      <c r="IS18" s="115"/>
      <c r="IT18" s="115"/>
      <c r="IU18" s="115"/>
      <c r="IV18" s="115"/>
      <c r="IW18" s="115"/>
      <c r="IX18" s="115"/>
      <c r="IY18" s="115"/>
      <c r="IZ18" s="115"/>
      <c r="JA18" s="115"/>
      <c r="JB18" s="115"/>
      <c r="JC18" s="115"/>
      <c r="JD18" s="115"/>
      <c r="JE18" s="115"/>
      <c r="JF18" s="115"/>
      <c r="JG18" s="115"/>
      <c r="JH18" s="115"/>
      <c r="JI18" s="115"/>
      <c r="JJ18" s="115"/>
      <c r="JK18" s="115"/>
      <c r="JL18" s="115"/>
      <c r="JM18" s="115"/>
      <c r="JN18" s="115"/>
      <c r="JO18" s="115"/>
      <c r="JP18" s="115"/>
      <c r="JQ18" s="115"/>
      <c r="JR18" s="115"/>
      <c r="JS18" s="115"/>
      <c r="JT18" s="115"/>
      <c r="JU18" s="115"/>
      <c r="JV18" s="115"/>
      <c r="JW18" s="115"/>
      <c r="JX18" s="115"/>
      <c r="JY18" s="115"/>
      <c r="JZ18" s="115"/>
      <c r="KA18" s="115"/>
      <c r="KB18" s="115"/>
      <c r="KC18" s="115"/>
      <c r="KD18" s="115"/>
      <c r="KE18" s="115"/>
      <c r="KF18" s="115"/>
      <c r="KG18" s="115"/>
      <c r="KH18" s="115"/>
      <c r="KI18" s="115"/>
      <c r="KJ18" s="115"/>
      <c r="KK18" s="115"/>
      <c r="KL18" s="115"/>
      <c r="KM18" s="115"/>
      <c r="KN18" s="115"/>
      <c r="KO18" s="115"/>
      <c r="KP18" s="115"/>
      <c r="KQ18" s="115"/>
      <c r="KR18" s="115"/>
      <c r="KS18" s="115"/>
      <c r="KT18" s="115"/>
      <c r="KU18" s="115"/>
      <c r="KV18" s="115"/>
      <c r="KW18" s="115"/>
      <c r="KX18" s="115"/>
      <c r="KY18" s="115"/>
      <c r="KZ18" s="115"/>
      <c r="LA18" s="115"/>
      <c r="LB18" s="115"/>
      <c r="LC18" s="115"/>
      <c r="LD18" s="115"/>
      <c r="LE18" s="115"/>
      <c r="LF18" s="115"/>
      <c r="LG18" s="115"/>
      <c r="LH18" s="115"/>
      <c r="LI18" s="115"/>
      <c r="LJ18" s="115"/>
      <c r="LK18" s="115"/>
      <c r="LL18" s="115"/>
      <c r="LM18" s="115"/>
      <c r="LN18" s="115"/>
      <c r="LO18" s="115"/>
      <c r="LP18" s="115"/>
      <c r="LQ18" s="115"/>
      <c r="LR18" s="115"/>
      <c r="LS18" s="115"/>
      <c r="LT18" s="115"/>
      <c r="LU18" s="115"/>
      <c r="LV18" s="115"/>
      <c r="LW18" s="115"/>
      <c r="LX18" s="115"/>
      <c r="LY18" s="115"/>
      <c r="LZ18" s="115"/>
      <c r="MA18" s="115"/>
      <c r="MB18" s="115"/>
      <c r="MC18" s="115"/>
      <c r="MD18" s="115"/>
      <c r="ME18" s="115"/>
      <c r="MF18" s="115"/>
      <c r="MG18" s="115"/>
      <c r="MH18" s="115"/>
      <c r="MI18" s="115"/>
      <c r="MJ18" s="115"/>
      <c r="MK18" s="115"/>
      <c r="ML18" s="115"/>
      <c r="MM18" s="115"/>
      <c r="MN18" s="115"/>
      <c r="MO18" s="115"/>
      <c r="MP18" s="115"/>
      <c r="MQ18" s="115"/>
      <c r="MR18" s="115"/>
      <c r="MS18" s="115"/>
      <c r="MT18" s="115"/>
      <c r="MU18" s="115"/>
      <c r="MV18" s="115"/>
      <c r="MW18" s="115"/>
      <c r="MX18" s="115"/>
      <c r="MY18" s="115"/>
      <c r="MZ18" s="115"/>
      <c r="NA18" s="115"/>
      <c r="NB18" s="115"/>
      <c r="NC18" s="115"/>
      <c r="ND18" s="115"/>
      <c r="NE18" s="115"/>
      <c r="NF18" s="115"/>
      <c r="NG18" s="115"/>
      <c r="NH18" s="115"/>
      <c r="NI18" s="115"/>
      <c r="NJ18" s="115"/>
      <c r="NK18" s="115"/>
      <c r="NL18" s="115"/>
      <c r="NM18" s="115"/>
      <c r="NN18" s="115"/>
      <c r="NO18" s="115"/>
      <c r="NP18" s="115"/>
      <c r="NQ18" s="115"/>
      <c r="NR18" s="115"/>
      <c r="NS18" s="115"/>
      <c r="NT18" s="115"/>
      <c r="NU18" s="115"/>
      <c r="NV18" s="115"/>
      <c r="NW18" s="115"/>
      <c r="NX18" s="115"/>
      <c r="NY18" s="115"/>
      <c r="NZ18" s="115"/>
      <c r="OA18" s="115"/>
      <c r="OB18" s="115"/>
      <c r="OC18" s="115"/>
      <c r="OD18" s="115"/>
      <c r="OE18" s="115"/>
      <c r="OF18" s="115"/>
      <c r="OG18" s="115"/>
      <c r="OH18" s="115"/>
      <c r="OI18" s="115"/>
      <c r="OJ18" s="115"/>
      <c r="OK18" s="115"/>
      <c r="OL18" s="115"/>
      <c r="OM18" s="115"/>
      <c r="ON18" s="115"/>
      <c r="OO18" s="115"/>
      <c r="OP18" s="115"/>
      <c r="OQ18" s="115"/>
      <c r="OR18" s="115"/>
      <c r="OS18" s="115"/>
      <c r="OT18" s="115"/>
      <c r="OU18" s="115"/>
      <c r="OV18" s="115"/>
      <c r="OW18" s="115"/>
      <c r="OX18" s="115"/>
      <c r="OY18" s="115"/>
      <c r="OZ18" s="115"/>
      <c r="PA18" s="115"/>
      <c r="PB18" s="115"/>
      <c r="PC18" s="115"/>
      <c r="PD18" s="115"/>
      <c r="PE18" s="115"/>
      <c r="PF18" s="115"/>
      <c r="PG18" s="115"/>
      <c r="PH18" s="115"/>
      <c r="PI18" s="115"/>
      <c r="PJ18" s="115"/>
      <c r="PK18" s="115"/>
      <c r="PL18" s="115"/>
      <c r="PM18" s="115"/>
      <c r="PN18" s="115"/>
      <c r="PO18" s="115"/>
      <c r="PP18" s="115"/>
      <c r="PQ18" s="115"/>
      <c r="PR18" s="115"/>
      <c r="PS18" s="115"/>
      <c r="PT18" s="115"/>
      <c r="PU18" s="115"/>
      <c r="PV18" s="115"/>
      <c r="PW18" s="115"/>
      <c r="PX18" s="115"/>
      <c r="PY18" s="115"/>
      <c r="PZ18" s="115"/>
      <c r="QA18" s="115"/>
      <c r="QB18" s="115"/>
      <c r="QC18" s="115"/>
      <c r="QD18" s="115"/>
      <c r="QE18" s="115"/>
      <c r="QF18" s="115"/>
      <c r="QG18" s="115"/>
      <c r="QH18" s="115"/>
      <c r="QI18" s="115"/>
      <c r="QJ18" s="115"/>
      <c r="QK18" s="115"/>
      <c r="QL18" s="115"/>
      <c r="QM18" s="115"/>
      <c r="QN18" s="115"/>
      <c r="QO18" s="115"/>
      <c r="QP18" s="115"/>
      <c r="QQ18" s="115"/>
      <c r="QR18" s="115"/>
      <c r="QS18" s="115"/>
      <c r="QT18" s="115"/>
      <c r="QU18" s="115"/>
      <c r="QV18" s="115"/>
      <c r="QW18" s="115"/>
      <c r="QX18" s="115"/>
      <c r="QY18" s="115"/>
      <c r="QZ18" s="115"/>
      <c r="RA18" s="115"/>
      <c r="RB18" s="115"/>
      <c r="RC18" s="115"/>
      <c r="RD18" s="115"/>
      <c r="RE18" s="115"/>
      <c r="RF18" s="115"/>
      <c r="RG18" s="115"/>
      <c r="RH18" s="115"/>
      <c r="RI18" s="115"/>
      <c r="RJ18" s="115"/>
      <c r="RK18" s="115"/>
      <c r="RL18" s="115"/>
      <c r="RM18" s="115"/>
      <c r="RN18" s="115"/>
      <c r="RO18" s="115"/>
      <c r="RP18" s="115"/>
      <c r="RQ18" s="115"/>
      <c r="RR18" s="115"/>
      <c r="RS18" s="115"/>
      <c r="RT18" s="115"/>
      <c r="RU18" s="115"/>
      <c r="RV18" s="115"/>
      <c r="RW18" s="115"/>
      <c r="RX18" s="115"/>
      <c r="RY18" s="115"/>
      <c r="RZ18" s="115"/>
      <c r="SA18" s="115"/>
      <c r="SB18" s="115"/>
      <c r="SC18" s="115"/>
      <c r="SD18" s="115"/>
      <c r="SE18" s="115"/>
      <c r="SF18" s="115"/>
      <c r="SG18" s="115"/>
      <c r="SH18" s="115"/>
      <c r="SI18" s="115"/>
      <c r="SJ18" s="115"/>
      <c r="SK18" s="115"/>
      <c r="SL18" s="115"/>
      <c r="SM18" s="115"/>
      <c r="SN18" s="115"/>
      <c r="SO18" s="115"/>
      <c r="SP18" s="115"/>
      <c r="SQ18" s="115"/>
      <c r="SR18" s="115"/>
      <c r="SS18" s="115"/>
      <c r="ST18" s="115"/>
      <c r="SU18" s="115"/>
      <c r="SV18" s="115"/>
      <c r="SW18" s="115"/>
      <c r="SX18" s="115"/>
      <c r="SY18" s="115"/>
      <c r="SZ18" s="115"/>
      <c r="TA18" s="115"/>
      <c r="TB18" s="115"/>
      <c r="TC18" s="115"/>
      <c r="TD18" s="115"/>
      <c r="TE18" s="115"/>
      <c r="TF18" s="115"/>
      <c r="TG18" s="115"/>
      <c r="TH18" s="115"/>
      <c r="TI18" s="115"/>
      <c r="TJ18" s="115"/>
      <c r="TK18" s="115"/>
      <c r="TL18" s="115"/>
      <c r="TM18" s="115"/>
      <c r="TN18" s="115"/>
      <c r="TO18" s="115"/>
      <c r="TP18" s="115"/>
      <c r="TQ18" s="115"/>
      <c r="TR18" s="115"/>
      <c r="TS18" s="115"/>
      <c r="TT18" s="115"/>
      <c r="TU18" s="115"/>
      <c r="TV18" s="115"/>
      <c r="TW18" s="115"/>
      <c r="TX18" s="115"/>
      <c r="TY18" s="115"/>
      <c r="TZ18" s="115"/>
      <c r="UA18" s="115"/>
      <c r="UB18" s="115"/>
      <c r="UC18" s="115"/>
      <c r="UD18" s="115"/>
      <c r="UE18" s="115"/>
      <c r="UF18" s="115"/>
      <c r="UG18" s="115"/>
      <c r="UH18" s="115"/>
      <c r="UI18" s="115"/>
      <c r="UJ18" s="115"/>
      <c r="UK18" s="115"/>
      <c r="UL18" s="115"/>
      <c r="UM18" s="115"/>
      <c r="UN18" s="115"/>
      <c r="UO18" s="115"/>
      <c r="UP18" s="115"/>
      <c r="UQ18" s="115"/>
      <c r="UR18" s="115"/>
      <c r="US18" s="115"/>
      <c r="UT18" s="115"/>
      <c r="UU18" s="115"/>
      <c r="UV18" s="115"/>
      <c r="UW18" s="115"/>
      <c r="UX18" s="115"/>
      <c r="UY18" s="115"/>
      <c r="UZ18" s="115"/>
      <c r="VA18" s="115"/>
      <c r="VB18" s="115"/>
      <c r="VC18" s="115"/>
      <c r="VD18" s="115"/>
      <c r="VE18" s="115"/>
      <c r="VF18" s="115"/>
      <c r="VG18" s="115"/>
      <c r="VH18" s="115"/>
      <c r="VI18" s="115"/>
      <c r="VJ18" s="115"/>
      <c r="VK18" s="115"/>
      <c r="VL18" s="115"/>
      <c r="VM18" s="115"/>
      <c r="VN18" s="115"/>
      <c r="VO18" s="115"/>
      <c r="VP18" s="115"/>
      <c r="VQ18" s="115"/>
      <c r="VR18" s="115"/>
      <c r="VS18" s="115"/>
      <c r="VT18" s="115"/>
      <c r="VU18" s="115"/>
      <c r="VV18" s="115"/>
      <c r="VW18" s="115"/>
      <c r="VX18" s="115"/>
      <c r="VY18" s="115"/>
      <c r="VZ18" s="115"/>
      <c r="WA18" s="115"/>
      <c r="WB18" s="115"/>
      <c r="WC18" s="115"/>
      <c r="WD18" s="115"/>
      <c r="WE18" s="115"/>
      <c r="WF18" s="115"/>
      <c r="WG18" s="115"/>
      <c r="WH18" s="115"/>
      <c r="WI18" s="115"/>
      <c r="WJ18" s="115"/>
      <c r="WK18" s="115"/>
      <c r="WL18" s="115"/>
      <c r="WM18" s="115"/>
      <c r="WN18" s="115"/>
      <c r="WO18" s="115"/>
      <c r="WP18" s="115"/>
      <c r="WQ18" s="115"/>
      <c r="WR18" s="115"/>
      <c r="WS18" s="115"/>
      <c r="WT18" s="115"/>
      <c r="WU18" s="115"/>
      <c r="WV18" s="115"/>
      <c r="WW18" s="115"/>
      <c r="WX18" s="115"/>
      <c r="WY18" s="115"/>
      <c r="WZ18" s="115"/>
      <c r="XA18" s="115"/>
      <c r="XB18" s="115"/>
      <c r="XC18" s="115"/>
      <c r="XD18" s="115"/>
      <c r="XE18" s="115"/>
      <c r="XF18" s="115"/>
      <c r="XG18" s="115"/>
      <c r="XH18" s="115"/>
      <c r="XI18" s="115"/>
      <c r="XJ18" s="115"/>
      <c r="XK18" s="115"/>
      <c r="XL18" s="115"/>
      <c r="XM18" s="115"/>
      <c r="XN18" s="115"/>
      <c r="XO18" s="115"/>
      <c r="XP18" s="115"/>
      <c r="XQ18" s="115"/>
      <c r="XR18" s="115"/>
      <c r="XS18" s="115"/>
      <c r="XT18" s="115"/>
      <c r="XU18" s="115"/>
      <c r="XV18" s="115"/>
      <c r="XW18" s="115"/>
      <c r="XX18" s="115"/>
      <c r="XY18" s="115"/>
      <c r="XZ18" s="115"/>
      <c r="YA18" s="115"/>
      <c r="YB18" s="115"/>
      <c r="YC18" s="115"/>
      <c r="YD18" s="115"/>
      <c r="YE18" s="115"/>
      <c r="YF18" s="115"/>
      <c r="YG18" s="115"/>
      <c r="YH18" s="115"/>
      <c r="YI18" s="115"/>
      <c r="YJ18" s="115"/>
      <c r="YK18" s="115"/>
      <c r="YL18" s="115"/>
      <c r="YM18" s="115"/>
      <c r="YN18" s="115"/>
      <c r="YO18" s="115"/>
      <c r="YP18" s="115"/>
      <c r="YQ18" s="115"/>
      <c r="YR18" s="115"/>
      <c r="YS18" s="115"/>
      <c r="YT18" s="115"/>
      <c r="YU18" s="115"/>
      <c r="YV18" s="115"/>
      <c r="YW18" s="115"/>
      <c r="YX18" s="115"/>
      <c r="YY18" s="115"/>
      <c r="YZ18" s="115"/>
      <c r="ZA18" s="115"/>
      <c r="ZB18" s="115"/>
      <c r="ZC18" s="115"/>
      <c r="ZD18" s="115"/>
      <c r="ZE18" s="115"/>
      <c r="ZF18" s="115"/>
      <c r="ZG18" s="115"/>
      <c r="ZH18" s="115"/>
      <c r="ZI18" s="115"/>
      <c r="ZJ18" s="115"/>
      <c r="ZK18" s="115"/>
      <c r="ZL18" s="115"/>
      <c r="ZM18" s="115"/>
      <c r="ZN18" s="115"/>
      <c r="ZO18" s="115"/>
      <c r="ZP18" s="115"/>
      <c r="ZQ18" s="115"/>
      <c r="ZR18" s="115"/>
      <c r="ZS18" s="115"/>
      <c r="ZT18" s="115"/>
      <c r="ZU18" s="115"/>
      <c r="ZV18" s="115"/>
      <c r="ZW18" s="115"/>
      <c r="ZX18" s="115"/>
      <c r="ZY18" s="115"/>
      <c r="ZZ18" s="115"/>
      <c r="AAA18" s="115"/>
      <c r="AAB18" s="115"/>
      <c r="AAC18" s="115"/>
      <c r="AAD18" s="115"/>
      <c r="AAE18" s="115"/>
      <c r="AAF18" s="115"/>
      <c r="AAG18" s="115"/>
      <c r="AAH18" s="115"/>
      <c r="AAI18" s="115"/>
      <c r="AAJ18" s="115"/>
      <c r="AAK18" s="115"/>
      <c r="AAL18" s="115"/>
      <c r="AAM18" s="115"/>
      <c r="AAN18" s="115"/>
      <c r="AAO18" s="115"/>
      <c r="AAP18" s="115"/>
      <c r="AAQ18" s="115"/>
      <c r="AAR18" s="115"/>
      <c r="AAS18" s="115"/>
      <c r="AAT18" s="115"/>
      <c r="AAU18" s="115"/>
      <c r="AAV18" s="115"/>
      <c r="AAW18" s="115"/>
      <c r="AAX18" s="115"/>
      <c r="AAY18" s="115"/>
      <c r="AAZ18" s="115"/>
      <c r="ABA18" s="115"/>
      <c r="ABB18" s="115"/>
      <c r="ABC18" s="115"/>
      <c r="ABD18" s="115"/>
      <c r="ABE18" s="115"/>
      <c r="ABF18" s="115"/>
      <c r="ABG18" s="115"/>
      <c r="ABH18" s="115"/>
      <c r="ABI18" s="115"/>
      <c r="ABJ18" s="115"/>
      <c r="ABK18" s="115"/>
      <c r="ABL18" s="115"/>
      <c r="ABM18" s="115"/>
      <c r="ABN18" s="115"/>
      <c r="ABO18" s="115"/>
      <c r="ABP18" s="115"/>
      <c r="ABQ18" s="115"/>
      <c r="ABR18" s="115"/>
      <c r="ABS18" s="115"/>
      <c r="ABT18" s="115"/>
      <c r="ABU18" s="115"/>
      <c r="ABV18" s="115"/>
      <c r="ABW18" s="115"/>
      <c r="ABX18" s="115"/>
      <c r="ABY18" s="115"/>
      <c r="ABZ18" s="115"/>
      <c r="ACA18" s="115"/>
      <c r="ACB18" s="115"/>
      <c r="ACC18" s="115"/>
      <c r="ACD18" s="115"/>
      <c r="ACE18" s="115"/>
      <c r="ACF18" s="115"/>
      <c r="ACG18" s="115"/>
      <c r="ACH18" s="115"/>
      <c r="ACI18" s="115"/>
      <c r="ACJ18" s="115"/>
      <c r="ACK18" s="115"/>
      <c r="ACL18" s="115"/>
      <c r="ACM18" s="115"/>
      <c r="ACN18" s="115"/>
      <c r="ACO18" s="115"/>
      <c r="ACP18" s="115"/>
      <c r="ACQ18" s="115"/>
      <c r="ACR18" s="115"/>
      <c r="ACS18" s="115"/>
      <c r="ACT18" s="115"/>
      <c r="ACU18" s="115"/>
      <c r="ACV18" s="115"/>
      <c r="ACW18" s="115"/>
      <c r="ACX18" s="115"/>
      <c r="ACY18" s="115"/>
      <c r="ACZ18" s="115"/>
      <c r="ADA18" s="115"/>
      <c r="ADB18" s="115"/>
      <c r="ADC18" s="115"/>
      <c r="ADD18" s="115"/>
      <c r="ADE18" s="115"/>
      <c r="ADF18" s="115"/>
      <c r="ADG18" s="115"/>
      <c r="ADH18" s="115"/>
      <c r="ADI18" s="115"/>
      <c r="ADJ18" s="115"/>
      <c r="ADK18" s="115"/>
      <c r="ADL18" s="115"/>
      <c r="ADM18" s="115"/>
      <c r="ADN18" s="115"/>
      <c r="ADO18" s="115"/>
      <c r="ADP18" s="115"/>
      <c r="ADQ18" s="115"/>
      <c r="ADR18" s="115"/>
      <c r="ADS18" s="115"/>
      <c r="ADT18" s="115"/>
      <c r="ADU18" s="115"/>
      <c r="ADV18" s="115"/>
      <c r="ADW18" s="115"/>
      <c r="ADX18" s="115"/>
      <c r="ADY18" s="115"/>
      <c r="ADZ18" s="115"/>
      <c r="AEA18" s="115"/>
      <c r="AEB18" s="115"/>
      <c r="AEC18" s="115"/>
      <c r="AED18" s="115"/>
      <c r="AEE18" s="115"/>
      <c r="AEF18" s="115"/>
      <c r="AEG18" s="115"/>
      <c r="AEH18" s="115"/>
      <c r="AEI18" s="115"/>
      <c r="AEJ18" s="115"/>
      <c r="AEK18" s="115"/>
      <c r="AEL18" s="115"/>
      <c r="AEM18" s="115"/>
      <c r="AEN18" s="115"/>
      <c r="AEO18" s="115"/>
      <c r="AEP18" s="115"/>
      <c r="AEQ18" s="115"/>
      <c r="AER18" s="115"/>
      <c r="AES18" s="115"/>
      <c r="AET18" s="115"/>
      <c r="AEU18" s="115"/>
      <c r="AEV18" s="115"/>
      <c r="AEW18" s="115"/>
      <c r="AEX18" s="115"/>
      <c r="AEY18" s="115"/>
      <c r="AEZ18" s="115"/>
      <c r="AFA18" s="115"/>
      <c r="AFB18" s="115"/>
      <c r="AFC18" s="115"/>
      <c r="AFD18" s="115"/>
      <c r="AFE18" s="115"/>
      <c r="AFF18" s="115"/>
      <c r="AFG18" s="115"/>
      <c r="AFH18" s="115"/>
      <c r="AFI18" s="115"/>
      <c r="AFJ18" s="115"/>
      <c r="AFK18" s="115"/>
      <c r="AFL18" s="115"/>
      <c r="AFM18" s="115"/>
      <c r="AFN18" s="115"/>
      <c r="AFO18" s="115"/>
      <c r="AFP18" s="115"/>
      <c r="AFQ18" s="115"/>
      <c r="AFR18" s="115"/>
      <c r="AFS18" s="115"/>
      <c r="AFT18" s="115"/>
      <c r="AFU18" s="115"/>
      <c r="AFV18" s="115"/>
      <c r="AFW18" s="115"/>
      <c r="AFX18" s="115"/>
      <c r="AFY18" s="115"/>
      <c r="AFZ18" s="115"/>
      <c r="AGA18" s="115"/>
      <c r="AGB18" s="115"/>
      <c r="AGC18" s="115"/>
      <c r="AGD18" s="115"/>
      <c r="AGE18" s="115"/>
      <c r="AGF18" s="115"/>
      <c r="AGG18" s="115"/>
      <c r="AGH18" s="115"/>
      <c r="AGI18" s="115"/>
      <c r="AGJ18" s="115"/>
      <c r="AGK18" s="115"/>
      <c r="AGL18" s="115"/>
      <c r="AGM18" s="115"/>
      <c r="AGN18" s="115"/>
      <c r="AGO18" s="115"/>
      <c r="AGP18" s="115"/>
      <c r="AGQ18" s="115"/>
      <c r="AGR18" s="115"/>
      <c r="AGS18" s="115"/>
      <c r="AGT18" s="115"/>
      <c r="AGU18" s="115"/>
      <c r="AGV18" s="115"/>
      <c r="AGW18" s="115"/>
      <c r="AGX18" s="115"/>
      <c r="AGY18" s="115"/>
      <c r="AGZ18" s="115"/>
      <c r="AHA18" s="115"/>
      <c r="AHB18" s="115"/>
      <c r="AHC18" s="115"/>
      <c r="AHD18" s="115"/>
      <c r="AHE18" s="115"/>
      <c r="AHF18" s="115"/>
      <c r="AHG18" s="115"/>
      <c r="AHH18" s="115"/>
      <c r="AHI18" s="115"/>
      <c r="AHJ18" s="115"/>
      <c r="AHK18" s="115"/>
      <c r="AHL18" s="115"/>
      <c r="AHM18" s="115"/>
      <c r="AHN18" s="115"/>
      <c r="AHO18" s="115"/>
      <c r="AHP18" s="115"/>
      <c r="AHQ18" s="115"/>
      <c r="AHR18" s="115"/>
      <c r="AHS18" s="115"/>
      <c r="AHT18" s="115"/>
      <c r="AHU18" s="115"/>
      <c r="AHV18" s="115"/>
      <c r="AHW18" s="115"/>
      <c r="AHX18" s="115"/>
      <c r="AHY18" s="115"/>
      <c r="AHZ18" s="115"/>
      <c r="AIA18" s="115"/>
      <c r="AIB18" s="115"/>
      <c r="AIC18" s="115"/>
      <c r="AID18" s="115"/>
      <c r="AIE18" s="115"/>
      <c r="AIF18" s="115"/>
      <c r="AIG18" s="115"/>
      <c r="AIH18" s="115"/>
      <c r="AII18" s="115"/>
      <c r="AIJ18" s="115"/>
      <c r="AIK18" s="115"/>
      <c r="AIL18" s="115"/>
      <c r="AIM18" s="115"/>
      <c r="AIN18" s="115"/>
      <c r="AIO18" s="115"/>
      <c r="AIP18" s="115"/>
      <c r="AIQ18" s="115"/>
      <c r="AIR18" s="115"/>
      <c r="AIS18" s="115"/>
      <c r="AIT18" s="115"/>
      <c r="AIU18" s="115"/>
      <c r="AIV18" s="115"/>
      <c r="AIW18" s="115"/>
      <c r="AIX18" s="115"/>
      <c r="AIY18" s="115"/>
      <c r="AIZ18" s="115"/>
      <c r="AJA18" s="115"/>
      <c r="AJB18" s="115"/>
      <c r="AJC18" s="115"/>
      <c r="AJD18" s="115"/>
      <c r="AJE18" s="115"/>
      <c r="AJF18" s="115"/>
      <c r="AJG18" s="115"/>
      <c r="AJH18" s="115"/>
      <c r="AJI18" s="115"/>
      <c r="AJJ18" s="115"/>
      <c r="AJK18" s="115"/>
      <c r="AJL18" s="115"/>
      <c r="AJM18" s="115"/>
      <c r="AJN18" s="115"/>
      <c r="AJO18" s="115"/>
      <c r="AJP18" s="115"/>
      <c r="AJQ18" s="115"/>
      <c r="AJR18" s="115"/>
      <c r="AJS18" s="115"/>
      <c r="AJT18" s="115"/>
      <c r="AJU18" s="115"/>
      <c r="AJV18" s="115"/>
      <c r="AJW18" s="115"/>
      <c r="AJX18" s="115"/>
      <c r="AJY18" s="115"/>
      <c r="AJZ18" s="115"/>
      <c r="AKA18" s="115"/>
      <c r="AKB18" s="115"/>
      <c r="AKC18" s="115"/>
      <c r="AKD18" s="115"/>
      <c r="AKE18" s="115"/>
      <c r="AKF18" s="115"/>
      <c r="AKG18" s="115"/>
      <c r="AKH18" s="115"/>
      <c r="AKI18" s="115"/>
      <c r="AKJ18" s="115"/>
      <c r="AKK18" s="115"/>
      <c r="AKL18" s="115"/>
      <c r="AKM18" s="115"/>
      <c r="AKN18" s="115"/>
      <c r="AKO18" s="115"/>
      <c r="AKP18" s="115"/>
      <c r="AKQ18" s="115"/>
      <c r="AKR18" s="115"/>
      <c r="AKS18" s="115"/>
      <c r="AKT18" s="115"/>
      <c r="AKU18" s="115"/>
      <c r="AKV18" s="115"/>
      <c r="AKW18" s="115"/>
      <c r="AKX18" s="115"/>
      <c r="AKY18" s="115"/>
      <c r="AKZ18" s="115"/>
      <c r="ALA18" s="115"/>
      <c r="ALB18" s="115"/>
      <c r="ALC18" s="115"/>
      <c r="ALD18" s="115"/>
      <c r="ALE18" s="115"/>
      <c r="ALF18" s="115"/>
      <c r="ALG18" s="115"/>
      <c r="ALH18" s="115"/>
      <c r="ALI18" s="115"/>
      <c r="ALJ18" s="115"/>
      <c r="ALK18" s="115"/>
      <c r="ALL18" s="115"/>
      <c r="ALM18" s="115"/>
      <c r="ALN18" s="115"/>
      <c r="ALO18" s="115"/>
      <c r="ALP18" s="115"/>
      <c r="ALQ18" s="115"/>
      <c r="ALR18" s="115"/>
      <c r="ALS18" s="115"/>
      <c r="ALT18" s="115"/>
      <c r="ALU18" s="115"/>
      <c r="ALV18" s="115"/>
      <c r="ALW18" s="115"/>
      <c r="ALX18" s="115"/>
      <c r="ALY18" s="115"/>
      <c r="ALZ18" s="115"/>
      <c r="AMA18" s="115"/>
      <c r="AMB18" s="115"/>
      <c r="AMC18" s="115"/>
      <c r="AMD18" s="115"/>
      <c r="AME18" s="115"/>
      <c r="AMF18" s="115"/>
      <c r="AMG18" s="115"/>
      <c r="AMH18" s="115"/>
      <c r="AMI18" s="115"/>
      <c r="AMJ18" s="115"/>
      <c r="AMK18" s="115"/>
      <c r="AML18" s="115"/>
      <c r="AMM18" s="115"/>
      <c r="AMN18" s="115"/>
      <c r="AMO18" s="115"/>
      <c r="AMP18" s="115"/>
      <c r="AMQ18" s="115"/>
      <c r="AMR18" s="115"/>
      <c r="AMS18" s="115"/>
      <c r="AMT18" s="115"/>
      <c r="AMU18" s="115"/>
      <c r="AMV18" s="115"/>
      <c r="AMW18" s="115"/>
      <c r="AMX18" s="115"/>
      <c r="AMY18" s="115"/>
      <c r="AMZ18" s="115"/>
      <c r="ANA18" s="115"/>
      <c r="ANB18" s="115"/>
      <c r="ANC18" s="115"/>
      <c r="AND18" s="115"/>
      <c r="ANE18" s="115"/>
      <c r="ANF18" s="115"/>
      <c r="ANG18" s="115"/>
      <c r="ANH18" s="115"/>
      <c r="ANI18" s="115"/>
      <c r="ANJ18" s="115"/>
      <c r="ANK18" s="115"/>
      <c r="ANL18" s="115"/>
      <c r="ANM18" s="115"/>
      <c r="ANN18" s="115"/>
      <c r="ANO18" s="115"/>
      <c r="ANP18" s="115"/>
      <c r="ANQ18" s="115"/>
      <c r="ANR18" s="115"/>
      <c r="ANS18" s="115"/>
      <c r="ANT18" s="115"/>
      <c r="ANU18" s="115"/>
      <c r="ANV18" s="115"/>
      <c r="ANW18" s="115"/>
      <c r="ANX18" s="115"/>
      <c r="ANY18" s="115"/>
      <c r="ANZ18" s="115"/>
      <c r="AOA18" s="115"/>
      <c r="AOB18" s="115"/>
      <c r="AOC18" s="115"/>
      <c r="AOD18" s="115"/>
      <c r="AOE18" s="115"/>
      <c r="AOF18" s="115"/>
      <c r="AOG18" s="115"/>
      <c r="AOH18" s="115"/>
      <c r="AOI18" s="115"/>
      <c r="AOJ18" s="115"/>
      <c r="AOK18" s="115"/>
      <c r="AOL18" s="115"/>
      <c r="AOM18" s="115"/>
      <c r="AON18" s="115"/>
      <c r="AOO18" s="115"/>
      <c r="AOP18" s="115"/>
      <c r="AOQ18" s="115"/>
      <c r="AOR18" s="115"/>
      <c r="AOS18" s="115"/>
      <c r="AOT18" s="115"/>
      <c r="AOU18" s="115"/>
      <c r="AOV18" s="115"/>
      <c r="AOW18" s="115"/>
      <c r="AOX18" s="115"/>
      <c r="AOY18" s="115"/>
      <c r="AOZ18" s="115"/>
      <c r="APA18" s="115"/>
      <c r="APB18" s="115"/>
      <c r="APC18" s="115"/>
      <c r="APD18" s="115"/>
      <c r="APE18" s="115"/>
      <c r="APF18" s="115"/>
      <c r="APG18" s="115"/>
      <c r="APH18" s="115"/>
      <c r="API18" s="115"/>
      <c r="APJ18" s="115"/>
      <c r="APK18" s="115"/>
      <c r="APL18" s="115"/>
      <c r="APM18" s="115"/>
      <c r="APN18" s="115"/>
      <c r="APO18" s="115"/>
      <c r="APP18" s="115"/>
      <c r="APQ18" s="115"/>
      <c r="APR18" s="115"/>
      <c r="APS18" s="115"/>
      <c r="APT18" s="115"/>
      <c r="APU18" s="115"/>
      <c r="APV18" s="115"/>
      <c r="APW18" s="115"/>
      <c r="APX18" s="115"/>
      <c r="APY18" s="115"/>
      <c r="APZ18" s="115"/>
      <c r="AQA18" s="115"/>
      <c r="AQB18" s="115"/>
      <c r="AQC18" s="115"/>
      <c r="AQD18" s="115"/>
      <c r="AQE18" s="115"/>
      <c r="AQF18" s="115"/>
      <c r="AQG18" s="115"/>
      <c r="AQH18" s="115"/>
      <c r="AQI18" s="115"/>
      <c r="AQJ18" s="115"/>
      <c r="AQK18" s="115"/>
      <c r="AQL18" s="115"/>
      <c r="AQM18" s="115"/>
      <c r="AQN18" s="115"/>
      <c r="AQO18" s="115"/>
      <c r="AQP18" s="115"/>
      <c r="AQQ18" s="115"/>
      <c r="AQR18" s="115"/>
      <c r="AQS18" s="115"/>
      <c r="AQT18" s="115"/>
      <c r="AQU18" s="115"/>
      <c r="AQV18" s="115"/>
      <c r="AQW18" s="115"/>
      <c r="AQX18" s="115"/>
      <c r="AQY18" s="115"/>
      <c r="AQZ18" s="115"/>
      <c r="ARA18" s="115"/>
      <c r="ARB18" s="115"/>
      <c r="ARC18" s="115"/>
      <c r="ARD18" s="115"/>
      <c r="ARE18" s="115"/>
      <c r="ARF18" s="115"/>
      <c r="ARG18" s="115"/>
      <c r="ARH18" s="115"/>
      <c r="ARI18" s="115"/>
      <c r="ARJ18" s="115"/>
      <c r="ARK18" s="115"/>
      <c r="ARL18" s="115"/>
      <c r="ARM18" s="115"/>
      <c r="ARN18" s="115"/>
      <c r="ARO18" s="115"/>
      <c r="ARP18" s="115"/>
      <c r="ARQ18" s="115"/>
      <c r="ARR18" s="115"/>
      <c r="ARS18" s="115"/>
      <c r="ART18" s="115"/>
      <c r="ARU18" s="115"/>
      <c r="ARV18" s="115"/>
      <c r="ARW18" s="115"/>
      <c r="ARX18" s="115"/>
      <c r="ARY18" s="115"/>
      <c r="ARZ18" s="115"/>
      <c r="ASA18" s="115"/>
      <c r="ASB18" s="115"/>
      <c r="ASC18" s="115"/>
      <c r="ASD18" s="115"/>
      <c r="ASE18" s="115"/>
      <c r="ASF18" s="115"/>
      <c r="ASG18" s="115"/>
      <c r="ASH18" s="115"/>
      <c r="ASI18" s="115"/>
      <c r="ASJ18" s="115"/>
      <c r="ASK18" s="115"/>
      <c r="ASL18" s="115"/>
      <c r="ASM18" s="115"/>
      <c r="ASN18" s="115"/>
      <c r="ASO18" s="115"/>
      <c r="ASP18" s="115"/>
      <c r="ASQ18" s="115"/>
      <c r="ASR18" s="115"/>
      <c r="ASS18" s="115"/>
      <c r="AST18" s="115"/>
      <c r="ASU18" s="115"/>
      <c r="ASV18" s="115"/>
      <c r="ASW18" s="115"/>
      <c r="ASX18" s="115"/>
      <c r="ASY18" s="115"/>
      <c r="ASZ18" s="115"/>
      <c r="ATA18" s="115"/>
      <c r="ATB18" s="115"/>
      <c r="ATC18" s="115"/>
      <c r="ATD18" s="115"/>
      <c r="ATE18" s="115"/>
      <c r="ATF18" s="115"/>
      <c r="ATG18" s="115"/>
      <c r="ATH18" s="115"/>
      <c r="ATI18" s="115"/>
      <c r="ATJ18" s="115"/>
      <c r="ATK18" s="115"/>
      <c r="ATL18" s="115"/>
      <c r="ATM18" s="115"/>
      <c r="ATN18" s="115"/>
      <c r="ATO18" s="115"/>
      <c r="ATP18" s="115"/>
      <c r="ATQ18" s="115"/>
      <c r="ATR18" s="115"/>
      <c r="ATS18" s="115"/>
      <c r="ATT18" s="115"/>
      <c r="ATU18" s="115"/>
      <c r="ATV18" s="115"/>
      <c r="ATW18" s="115"/>
      <c r="ATX18" s="115"/>
      <c r="ATY18" s="115"/>
      <c r="ATZ18" s="115"/>
      <c r="AUA18" s="115"/>
      <c r="AUB18" s="115"/>
      <c r="AUC18" s="115"/>
      <c r="AUD18" s="115"/>
      <c r="AUE18" s="115"/>
      <c r="AUF18" s="115"/>
      <c r="AUG18" s="115"/>
      <c r="AUH18" s="115"/>
      <c r="AUI18" s="115"/>
      <c r="AUJ18" s="115"/>
      <c r="AUK18" s="115"/>
      <c r="AUL18" s="115"/>
      <c r="AUM18" s="115"/>
      <c r="AUN18" s="115"/>
      <c r="AUO18" s="115"/>
      <c r="AUP18" s="115"/>
      <c r="AUQ18" s="115"/>
      <c r="AUR18" s="115"/>
      <c r="AUS18" s="115"/>
      <c r="AUT18" s="115"/>
      <c r="AUU18" s="115"/>
      <c r="AUV18" s="115"/>
      <c r="AUW18" s="115"/>
      <c r="AUX18" s="115"/>
      <c r="AUY18" s="115"/>
      <c r="AUZ18" s="115"/>
      <c r="AVA18" s="115"/>
      <c r="AVB18" s="115"/>
      <c r="AVC18" s="115"/>
      <c r="AVD18" s="115"/>
      <c r="AVE18" s="115"/>
      <c r="AVF18" s="115"/>
      <c r="AVG18" s="115"/>
      <c r="AVH18" s="115"/>
      <c r="AVI18" s="115"/>
      <c r="AVJ18" s="115"/>
      <c r="AVK18" s="115"/>
      <c r="AVL18" s="115"/>
      <c r="AVM18" s="115"/>
      <c r="AVN18" s="115"/>
      <c r="AVO18" s="115"/>
      <c r="AVP18" s="115"/>
      <c r="AVQ18" s="115"/>
      <c r="AVR18" s="115"/>
      <c r="AVS18" s="115"/>
      <c r="AVT18" s="115"/>
      <c r="AVU18" s="115"/>
    </row>
    <row r="19" spans="1:1269" s="332" customFormat="1" ht="13.5" customHeight="1" x14ac:dyDescent="0.2">
      <c r="A19" s="115"/>
      <c r="B19" s="23" t="s">
        <v>268</v>
      </c>
      <c r="C19" s="135" t="s">
        <v>261</v>
      </c>
      <c r="D19" s="136">
        <f>IF(ISNA(VLOOKUP($B19,Batting!$B$6:$D$40,3,FALSE)),0,(VLOOKUP($B19,Batting!$B$6:$D$40,3,FALSE)))</f>
        <v>2</v>
      </c>
      <c r="E19" s="69">
        <f t="shared" si="26"/>
        <v>2</v>
      </c>
      <c r="F19" s="138">
        <f t="shared" si="27"/>
        <v>11</v>
      </c>
      <c r="G19" s="137">
        <f t="shared" si="28"/>
        <v>0</v>
      </c>
      <c r="H19" s="137">
        <f t="shared" si="29"/>
        <v>45</v>
      </c>
      <c r="I19" s="137">
        <f t="shared" si="30"/>
        <v>2</v>
      </c>
      <c r="J19" s="138">
        <f t="shared" si="31"/>
        <v>5.5</v>
      </c>
      <c r="K19" s="138">
        <f t="shared" si="32"/>
        <v>4.0909090909090908</v>
      </c>
      <c r="L19" s="139">
        <f t="shared" si="33"/>
        <v>22.5</v>
      </c>
      <c r="M19" s="140"/>
      <c r="N19" s="84">
        <v>5</v>
      </c>
      <c r="O19" s="69">
        <v>0</v>
      </c>
      <c r="P19" s="69">
        <v>10</v>
      </c>
      <c r="Q19" s="69">
        <v>1</v>
      </c>
      <c r="R19" s="91"/>
      <c r="S19" s="141">
        <f t="shared" si="34"/>
        <v>31</v>
      </c>
      <c r="T19" s="140"/>
      <c r="U19" s="73">
        <f t="shared" si="35"/>
        <v>4.2142857142857144</v>
      </c>
      <c r="V19" s="73">
        <f t="shared" si="36"/>
        <v>29.5</v>
      </c>
      <c r="W19" s="74">
        <f t="shared" si="37"/>
        <v>0</v>
      </c>
      <c r="X19" s="102"/>
      <c r="Y19" s="84"/>
      <c r="Z19" s="69"/>
      <c r="AA19" s="69"/>
      <c r="AB19" s="69"/>
      <c r="AC19" s="142"/>
      <c r="AD19" s="84"/>
      <c r="AE19" s="69"/>
      <c r="AF19" s="69"/>
      <c r="AG19" s="69"/>
      <c r="AH19" s="143"/>
      <c r="AI19" s="84">
        <v>5</v>
      </c>
      <c r="AJ19" s="69">
        <v>0</v>
      </c>
      <c r="AK19" s="69">
        <v>10</v>
      </c>
      <c r="AL19" s="69">
        <v>1</v>
      </c>
      <c r="AM19" s="82"/>
      <c r="AN19" s="84"/>
      <c r="AO19" s="69"/>
      <c r="AP19" s="69"/>
      <c r="AQ19" s="69"/>
      <c r="AR19" s="82"/>
      <c r="AS19" s="84">
        <v>6</v>
      </c>
      <c r="AT19" s="69">
        <v>0</v>
      </c>
      <c r="AU19" s="69">
        <v>35</v>
      </c>
      <c r="AV19" s="69">
        <v>1</v>
      </c>
      <c r="AW19" s="82"/>
      <c r="AX19" s="73"/>
      <c r="AY19" s="69"/>
      <c r="AZ19" s="69"/>
      <c r="BA19" s="69"/>
      <c r="BB19" s="82"/>
      <c r="BC19" s="84"/>
      <c r="BD19" s="69"/>
      <c r="BE19" s="69"/>
      <c r="BF19" s="69"/>
      <c r="BG19" s="82"/>
      <c r="BH19" s="84"/>
      <c r="BI19" s="69"/>
      <c r="BJ19" s="69"/>
      <c r="BK19" s="69"/>
      <c r="BL19" s="132"/>
      <c r="BM19" s="84"/>
      <c r="BN19" s="69"/>
      <c r="BO19" s="69"/>
      <c r="BP19" s="69"/>
      <c r="BQ19" s="132"/>
      <c r="BR19" s="84"/>
      <c r="BS19" s="69"/>
      <c r="BT19" s="69"/>
      <c r="BU19" s="69"/>
      <c r="BV19" s="132"/>
      <c r="BW19" s="73"/>
      <c r="BX19" s="69"/>
      <c r="BY19" s="69"/>
      <c r="BZ19" s="69"/>
      <c r="CA19" s="132"/>
      <c r="CB19" s="84"/>
      <c r="CC19" s="69"/>
      <c r="CD19" s="69"/>
      <c r="CE19" s="69"/>
      <c r="CF19" s="132"/>
      <c r="CG19" s="73"/>
      <c r="CH19" s="69"/>
      <c r="CI19" s="69"/>
      <c r="CJ19" s="69"/>
      <c r="CK19" s="132"/>
      <c r="CL19" s="73"/>
      <c r="CM19" s="69"/>
      <c r="CN19" s="69"/>
      <c r="CO19" s="69"/>
      <c r="CP19" s="132"/>
      <c r="CQ19" s="84"/>
      <c r="CR19" s="69"/>
      <c r="CS19" s="69"/>
      <c r="CT19" s="137"/>
      <c r="CU19" s="282"/>
      <c r="CV19" s="84"/>
      <c r="CW19" s="69"/>
      <c r="CX19" s="69"/>
      <c r="CY19" s="69"/>
      <c r="CZ19" s="132"/>
      <c r="DA19" s="84"/>
      <c r="DB19" s="69"/>
      <c r="DC19" s="69"/>
      <c r="DD19" s="69"/>
      <c r="DE19" s="142"/>
      <c r="DF19" s="84"/>
      <c r="DG19" s="69"/>
      <c r="DH19" s="69"/>
      <c r="DI19" s="69"/>
      <c r="DJ19" s="142"/>
      <c r="DK19" s="84"/>
      <c r="DL19" s="376"/>
      <c r="DM19" s="376"/>
      <c r="DN19" s="376"/>
      <c r="DO19" s="142"/>
      <c r="DP19" s="84"/>
      <c r="DQ19" s="69"/>
      <c r="DR19" s="69"/>
      <c r="DS19" s="69"/>
      <c r="DT19" s="142"/>
      <c r="DU19" s="125"/>
      <c r="DV19" s="125"/>
      <c r="DW19" s="125"/>
      <c r="DX19" s="125"/>
      <c r="DY19" s="125"/>
      <c r="DZ19" s="125"/>
      <c r="EA19" s="125"/>
      <c r="EB19" s="125"/>
      <c r="EC19" s="125"/>
      <c r="ED19" s="125"/>
      <c r="EE19" s="125"/>
      <c r="EF19" s="125"/>
      <c r="EG19" s="125"/>
      <c r="EH19" s="125"/>
      <c r="EI19" s="133"/>
      <c r="EJ19" s="125"/>
      <c r="EK19" s="125"/>
      <c r="EL19" s="125"/>
      <c r="EM19" s="125"/>
      <c r="EN19" s="133"/>
      <c r="EO19" s="125"/>
      <c r="EP19" s="125"/>
      <c r="EQ19" s="125"/>
      <c r="ER19" s="125"/>
      <c r="ES19" s="133"/>
      <c r="ET19" s="125"/>
      <c r="EU19" s="125"/>
      <c r="EV19" s="125"/>
      <c r="EW19" s="125"/>
      <c r="EX19" s="115"/>
      <c r="EY19" s="115"/>
      <c r="EZ19" s="115"/>
      <c r="FA19" s="115"/>
      <c r="FB19" s="136">
        <v>1</v>
      </c>
      <c r="FC19" s="73">
        <v>3</v>
      </c>
      <c r="FD19" s="136">
        <v>0</v>
      </c>
      <c r="FE19" s="136">
        <v>14</v>
      </c>
      <c r="FF19" s="136">
        <v>0</v>
      </c>
      <c r="FG19" s="138" t="str">
        <f>IF(FF19=0,"-",FC19/FF19)</f>
        <v>-</v>
      </c>
      <c r="FH19" s="138">
        <f>IF(FC19=0,"-",FE19/FC19)</f>
        <v>4.666666666666667</v>
      </c>
      <c r="FI19" s="139" t="str">
        <f>IF(FF19=0,"-",FE19/FF19)</f>
        <v>-</v>
      </c>
      <c r="FJ19" s="40"/>
      <c r="FK19" s="88"/>
      <c r="FL19" s="264"/>
      <c r="FM19" s="264"/>
      <c r="FN19" s="264"/>
      <c r="FO19" s="264"/>
      <c r="FP19" s="264"/>
      <c r="FQ19" s="264"/>
      <c r="FR19" s="264"/>
      <c r="FS19" s="264"/>
      <c r="FT19" s="26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115"/>
      <c r="GF19" s="115"/>
      <c r="GG19" s="115"/>
      <c r="GH19" s="115"/>
      <c r="GI19" s="115"/>
      <c r="GJ19" s="115"/>
      <c r="GK19" s="115"/>
      <c r="GL19" s="115"/>
      <c r="GM19" s="115"/>
      <c r="GN19" s="115"/>
      <c r="GO19" s="115"/>
      <c r="GP19" s="115"/>
      <c r="GQ19" s="115"/>
      <c r="GR19" s="115"/>
      <c r="GS19" s="115"/>
      <c r="GT19" s="115"/>
      <c r="GU19" s="115"/>
      <c r="GV19" s="115"/>
      <c r="GW19" s="115"/>
      <c r="GX19" s="115"/>
      <c r="GY19" s="115"/>
      <c r="GZ19" s="115"/>
      <c r="HA19" s="115"/>
      <c r="HB19" s="115"/>
      <c r="HC19" s="115"/>
      <c r="HD19" s="115"/>
      <c r="HE19" s="115"/>
      <c r="HF19" s="115"/>
      <c r="HG19" s="115"/>
      <c r="HH19" s="115"/>
      <c r="HI19" s="115"/>
      <c r="HJ19" s="115"/>
      <c r="HK19" s="115"/>
      <c r="HL19" s="115"/>
      <c r="HM19" s="115"/>
      <c r="HN19" s="115"/>
      <c r="HO19" s="115"/>
      <c r="HP19" s="115"/>
      <c r="HQ19" s="115"/>
      <c r="HR19" s="115"/>
      <c r="HS19" s="115"/>
      <c r="HT19" s="115"/>
      <c r="HU19" s="115"/>
      <c r="HV19" s="115"/>
      <c r="HW19" s="115"/>
      <c r="HX19" s="115"/>
      <c r="HY19" s="115"/>
      <c r="HZ19" s="115"/>
      <c r="IA19" s="115"/>
      <c r="IB19" s="115"/>
      <c r="IC19" s="115"/>
      <c r="ID19" s="115"/>
      <c r="IE19" s="115"/>
      <c r="IF19" s="115"/>
      <c r="IG19" s="115"/>
      <c r="IH19" s="115"/>
      <c r="II19" s="115"/>
      <c r="IJ19" s="115"/>
      <c r="IK19" s="115"/>
      <c r="IL19" s="115"/>
      <c r="IM19" s="115"/>
      <c r="IN19" s="115"/>
      <c r="IO19" s="115"/>
      <c r="IP19" s="115"/>
      <c r="IQ19" s="115"/>
      <c r="IR19" s="115"/>
      <c r="IS19" s="115"/>
      <c r="IT19" s="115"/>
      <c r="IU19" s="115"/>
      <c r="IV19" s="115"/>
      <c r="IW19" s="115"/>
      <c r="IX19" s="115"/>
      <c r="IY19" s="115"/>
      <c r="IZ19" s="115"/>
      <c r="JA19" s="115"/>
      <c r="JB19" s="115"/>
      <c r="JC19" s="115"/>
      <c r="JD19" s="115"/>
      <c r="JE19" s="115"/>
      <c r="JF19" s="115"/>
      <c r="JG19" s="115"/>
      <c r="JH19" s="115"/>
      <c r="JI19" s="115"/>
      <c r="JJ19" s="115"/>
      <c r="JK19" s="115"/>
      <c r="JL19" s="115"/>
      <c r="JM19" s="115"/>
      <c r="JN19" s="115"/>
      <c r="JO19" s="115"/>
      <c r="JP19" s="115"/>
      <c r="JQ19" s="115"/>
      <c r="JR19" s="115"/>
      <c r="JS19" s="115"/>
      <c r="JT19" s="115"/>
      <c r="JU19" s="115"/>
      <c r="JV19" s="115"/>
      <c r="JW19" s="115"/>
      <c r="JX19" s="115"/>
      <c r="JY19" s="115"/>
      <c r="JZ19" s="115"/>
      <c r="KA19" s="115"/>
      <c r="KB19" s="115"/>
      <c r="KC19" s="115"/>
      <c r="KD19" s="115"/>
      <c r="KE19" s="115"/>
      <c r="KF19" s="115"/>
      <c r="KG19" s="115"/>
      <c r="KH19" s="115"/>
      <c r="KI19" s="115"/>
      <c r="KJ19" s="115"/>
      <c r="KK19" s="115"/>
      <c r="KL19" s="115"/>
      <c r="KM19" s="115"/>
      <c r="KN19" s="115"/>
      <c r="KO19" s="115"/>
      <c r="KP19" s="115"/>
      <c r="KQ19" s="115"/>
      <c r="KR19" s="115"/>
      <c r="KS19" s="115"/>
      <c r="KT19" s="115"/>
      <c r="KU19" s="115"/>
      <c r="KV19" s="115"/>
      <c r="KW19" s="115"/>
      <c r="KX19" s="115"/>
      <c r="KY19" s="115"/>
      <c r="KZ19" s="115"/>
      <c r="LA19" s="115"/>
      <c r="LB19" s="115"/>
      <c r="LC19" s="115"/>
      <c r="LD19" s="115"/>
      <c r="LE19" s="115"/>
      <c r="LF19" s="115"/>
      <c r="LG19" s="115"/>
      <c r="LH19" s="115"/>
      <c r="LI19" s="115"/>
      <c r="LJ19" s="115"/>
      <c r="LK19" s="115"/>
      <c r="LL19" s="115"/>
      <c r="LM19" s="115"/>
      <c r="LN19" s="115"/>
      <c r="LO19" s="115"/>
      <c r="LP19" s="115"/>
      <c r="LQ19" s="115"/>
      <c r="LR19" s="115"/>
      <c r="LS19" s="115"/>
      <c r="LT19" s="115"/>
      <c r="LU19" s="115"/>
      <c r="LV19" s="115"/>
      <c r="LW19" s="115"/>
      <c r="LX19" s="115"/>
      <c r="LY19" s="115"/>
      <c r="LZ19" s="115"/>
      <c r="MA19" s="115"/>
      <c r="MB19" s="115"/>
      <c r="MC19" s="115"/>
      <c r="MD19" s="115"/>
      <c r="ME19" s="115"/>
      <c r="MF19" s="115"/>
      <c r="MG19" s="115"/>
      <c r="MH19" s="115"/>
      <c r="MI19" s="115"/>
      <c r="MJ19" s="115"/>
      <c r="MK19" s="115"/>
      <c r="ML19" s="115"/>
      <c r="MM19" s="115"/>
      <c r="MN19" s="115"/>
      <c r="MO19" s="115"/>
      <c r="MP19" s="115"/>
      <c r="MQ19" s="115"/>
      <c r="MR19" s="115"/>
      <c r="MS19" s="115"/>
      <c r="MT19" s="115"/>
      <c r="MU19" s="115"/>
      <c r="MV19" s="115"/>
      <c r="MW19" s="115"/>
      <c r="MX19" s="115"/>
      <c r="MY19" s="115"/>
      <c r="MZ19" s="115"/>
      <c r="NA19" s="115"/>
      <c r="NB19" s="115"/>
      <c r="NC19" s="115"/>
      <c r="ND19" s="115"/>
      <c r="NE19" s="115"/>
      <c r="NF19" s="115"/>
      <c r="NG19" s="115"/>
      <c r="NH19" s="115"/>
      <c r="NI19" s="115"/>
      <c r="NJ19" s="115"/>
      <c r="NK19" s="115"/>
      <c r="NL19" s="115"/>
      <c r="NM19" s="115"/>
      <c r="NN19" s="115"/>
      <c r="NO19" s="115"/>
      <c r="NP19" s="115"/>
      <c r="NQ19" s="115"/>
      <c r="NR19" s="115"/>
      <c r="NS19" s="115"/>
      <c r="NT19" s="115"/>
      <c r="NU19" s="115"/>
      <c r="NV19" s="115"/>
      <c r="NW19" s="115"/>
      <c r="NX19" s="115"/>
      <c r="NY19" s="115"/>
      <c r="NZ19" s="115"/>
      <c r="OA19" s="115"/>
      <c r="OB19" s="115"/>
      <c r="OC19" s="115"/>
      <c r="OD19" s="115"/>
      <c r="OE19" s="115"/>
      <c r="OF19" s="115"/>
      <c r="OG19" s="115"/>
      <c r="OH19" s="115"/>
      <c r="OI19" s="115"/>
      <c r="OJ19" s="115"/>
      <c r="OK19" s="115"/>
      <c r="OL19" s="115"/>
      <c r="OM19" s="115"/>
      <c r="ON19" s="115"/>
      <c r="OO19" s="115"/>
      <c r="OP19" s="115"/>
      <c r="OQ19" s="115"/>
      <c r="OR19" s="115"/>
      <c r="OS19" s="115"/>
      <c r="OT19" s="115"/>
      <c r="OU19" s="115"/>
      <c r="OV19" s="115"/>
      <c r="OW19" s="115"/>
      <c r="OX19" s="115"/>
      <c r="OY19" s="115"/>
      <c r="OZ19" s="115"/>
      <c r="PA19" s="115"/>
      <c r="PB19" s="115"/>
      <c r="PC19" s="115"/>
      <c r="PD19" s="115"/>
      <c r="PE19" s="115"/>
      <c r="PF19" s="115"/>
      <c r="PG19" s="115"/>
      <c r="PH19" s="115"/>
      <c r="PI19" s="115"/>
      <c r="PJ19" s="115"/>
      <c r="PK19" s="115"/>
      <c r="PL19" s="115"/>
      <c r="PM19" s="115"/>
      <c r="PN19" s="115"/>
      <c r="PO19" s="115"/>
      <c r="PP19" s="115"/>
      <c r="PQ19" s="115"/>
      <c r="PR19" s="115"/>
      <c r="PS19" s="115"/>
      <c r="PT19" s="115"/>
      <c r="PU19" s="115"/>
      <c r="PV19" s="115"/>
      <c r="PW19" s="115"/>
      <c r="PX19" s="115"/>
      <c r="PY19" s="115"/>
      <c r="PZ19" s="115"/>
      <c r="QA19" s="115"/>
      <c r="QB19" s="115"/>
      <c r="QC19" s="115"/>
      <c r="QD19" s="115"/>
      <c r="QE19" s="115"/>
      <c r="QF19" s="115"/>
      <c r="QG19" s="115"/>
      <c r="QH19" s="115"/>
      <c r="QI19" s="115"/>
      <c r="QJ19" s="115"/>
      <c r="QK19" s="115"/>
      <c r="QL19" s="115"/>
      <c r="QM19" s="115"/>
      <c r="QN19" s="115"/>
      <c r="QO19" s="115"/>
      <c r="QP19" s="115"/>
      <c r="QQ19" s="115"/>
      <c r="QR19" s="115"/>
      <c r="QS19" s="115"/>
      <c r="QT19" s="115"/>
      <c r="QU19" s="115"/>
      <c r="QV19" s="115"/>
      <c r="QW19" s="115"/>
      <c r="QX19" s="115"/>
      <c r="QY19" s="115"/>
      <c r="QZ19" s="115"/>
      <c r="RA19" s="115"/>
      <c r="RB19" s="115"/>
      <c r="RC19" s="115"/>
      <c r="RD19" s="115"/>
      <c r="RE19" s="115"/>
      <c r="RF19" s="115"/>
      <c r="RG19" s="115"/>
      <c r="RH19" s="115"/>
      <c r="RI19" s="115"/>
      <c r="RJ19" s="115"/>
      <c r="RK19" s="115"/>
      <c r="RL19" s="115"/>
      <c r="RM19" s="115"/>
      <c r="RN19" s="115"/>
      <c r="RO19" s="115"/>
      <c r="RP19" s="115"/>
      <c r="RQ19" s="115"/>
      <c r="RR19" s="115"/>
      <c r="RS19" s="115"/>
      <c r="RT19" s="115"/>
      <c r="RU19" s="115"/>
      <c r="RV19" s="115"/>
      <c r="RW19" s="115"/>
      <c r="RX19" s="115"/>
      <c r="RY19" s="115"/>
      <c r="RZ19" s="115"/>
      <c r="SA19" s="115"/>
      <c r="SB19" s="115"/>
      <c r="SC19" s="115"/>
      <c r="SD19" s="115"/>
      <c r="SE19" s="115"/>
      <c r="SF19" s="115"/>
      <c r="SG19" s="115"/>
      <c r="SH19" s="115"/>
      <c r="SI19" s="115"/>
      <c r="SJ19" s="115"/>
      <c r="SK19" s="115"/>
      <c r="SL19" s="115"/>
      <c r="SM19" s="115"/>
      <c r="SN19" s="115"/>
      <c r="SO19" s="115"/>
      <c r="SP19" s="115"/>
      <c r="SQ19" s="115"/>
      <c r="SR19" s="115"/>
      <c r="SS19" s="115"/>
      <c r="ST19" s="115"/>
      <c r="SU19" s="115"/>
      <c r="SV19" s="115"/>
      <c r="SW19" s="115"/>
      <c r="SX19" s="115"/>
      <c r="SY19" s="115"/>
      <c r="SZ19" s="115"/>
      <c r="TA19" s="115"/>
      <c r="TB19" s="115"/>
      <c r="TC19" s="115"/>
      <c r="TD19" s="115"/>
      <c r="TE19" s="115"/>
      <c r="TF19" s="115"/>
      <c r="TG19" s="115"/>
      <c r="TH19" s="115"/>
      <c r="TI19" s="115"/>
      <c r="TJ19" s="115"/>
      <c r="TK19" s="115"/>
      <c r="TL19" s="115"/>
      <c r="TM19" s="115"/>
      <c r="TN19" s="115"/>
      <c r="TO19" s="115"/>
      <c r="TP19" s="115"/>
      <c r="TQ19" s="115"/>
      <c r="TR19" s="115"/>
      <c r="TS19" s="115"/>
      <c r="TT19" s="115"/>
      <c r="TU19" s="115"/>
      <c r="TV19" s="115"/>
      <c r="TW19" s="115"/>
      <c r="TX19" s="115"/>
      <c r="TY19" s="115"/>
      <c r="TZ19" s="115"/>
      <c r="UA19" s="115"/>
      <c r="UB19" s="115"/>
      <c r="UC19" s="115"/>
      <c r="UD19" s="115"/>
      <c r="UE19" s="115"/>
      <c r="UF19" s="115"/>
      <c r="UG19" s="115"/>
      <c r="UH19" s="115"/>
      <c r="UI19" s="115"/>
      <c r="UJ19" s="115"/>
      <c r="UK19" s="115"/>
      <c r="UL19" s="115"/>
      <c r="UM19" s="115"/>
      <c r="UN19" s="115"/>
      <c r="UO19" s="115"/>
      <c r="UP19" s="115"/>
      <c r="UQ19" s="115"/>
      <c r="UR19" s="115"/>
      <c r="US19" s="115"/>
      <c r="UT19" s="115"/>
      <c r="UU19" s="115"/>
      <c r="UV19" s="115"/>
      <c r="UW19" s="115"/>
      <c r="UX19" s="115"/>
      <c r="UY19" s="115"/>
      <c r="UZ19" s="115"/>
      <c r="VA19" s="115"/>
      <c r="VB19" s="115"/>
      <c r="VC19" s="115"/>
      <c r="VD19" s="115"/>
      <c r="VE19" s="115"/>
      <c r="VF19" s="115"/>
      <c r="VG19" s="115"/>
      <c r="VH19" s="115"/>
      <c r="VI19" s="115"/>
      <c r="VJ19" s="115"/>
      <c r="VK19" s="115"/>
      <c r="VL19" s="115"/>
      <c r="VM19" s="115"/>
      <c r="VN19" s="115"/>
      <c r="VO19" s="115"/>
      <c r="VP19" s="115"/>
      <c r="VQ19" s="115"/>
      <c r="VR19" s="115"/>
      <c r="VS19" s="115"/>
      <c r="VT19" s="115"/>
      <c r="VU19" s="115"/>
      <c r="VV19" s="115"/>
      <c r="VW19" s="115"/>
      <c r="VX19" s="115"/>
      <c r="VY19" s="115"/>
      <c r="VZ19" s="115"/>
      <c r="WA19" s="115"/>
      <c r="WB19" s="115"/>
      <c r="WC19" s="115"/>
      <c r="WD19" s="115"/>
      <c r="WE19" s="115"/>
      <c r="WF19" s="115"/>
      <c r="WG19" s="115"/>
      <c r="WH19" s="115"/>
      <c r="WI19" s="115"/>
      <c r="WJ19" s="115"/>
      <c r="WK19" s="115"/>
      <c r="WL19" s="115"/>
      <c r="WM19" s="115"/>
      <c r="WN19" s="115"/>
      <c r="WO19" s="115"/>
      <c r="WP19" s="115"/>
      <c r="WQ19" s="115"/>
      <c r="WR19" s="115"/>
      <c r="WS19" s="115"/>
      <c r="WT19" s="115"/>
      <c r="WU19" s="115"/>
      <c r="WV19" s="115"/>
      <c r="WW19" s="115"/>
      <c r="WX19" s="115"/>
      <c r="WY19" s="115"/>
      <c r="WZ19" s="115"/>
      <c r="XA19" s="115"/>
      <c r="XB19" s="115"/>
      <c r="XC19" s="115"/>
      <c r="XD19" s="115"/>
      <c r="XE19" s="115"/>
      <c r="XF19" s="115"/>
      <c r="XG19" s="115"/>
      <c r="XH19" s="115"/>
      <c r="XI19" s="115"/>
      <c r="XJ19" s="115"/>
      <c r="XK19" s="115"/>
      <c r="XL19" s="115"/>
      <c r="XM19" s="115"/>
      <c r="XN19" s="115"/>
      <c r="XO19" s="115"/>
      <c r="XP19" s="115"/>
      <c r="XQ19" s="115"/>
      <c r="XR19" s="115"/>
      <c r="XS19" s="115"/>
      <c r="XT19" s="115"/>
      <c r="XU19" s="115"/>
      <c r="XV19" s="115"/>
      <c r="XW19" s="115"/>
      <c r="XX19" s="115"/>
      <c r="XY19" s="115"/>
      <c r="XZ19" s="115"/>
      <c r="YA19" s="115"/>
      <c r="YB19" s="115"/>
      <c r="YC19" s="115"/>
      <c r="YD19" s="115"/>
      <c r="YE19" s="115"/>
      <c r="YF19" s="115"/>
      <c r="YG19" s="115"/>
      <c r="YH19" s="115"/>
      <c r="YI19" s="115"/>
      <c r="YJ19" s="115"/>
      <c r="YK19" s="115"/>
      <c r="YL19" s="115"/>
      <c r="YM19" s="115"/>
      <c r="YN19" s="115"/>
      <c r="YO19" s="115"/>
      <c r="YP19" s="115"/>
      <c r="YQ19" s="115"/>
      <c r="YR19" s="115"/>
      <c r="YS19" s="115"/>
      <c r="YT19" s="115"/>
      <c r="YU19" s="115"/>
      <c r="YV19" s="115"/>
      <c r="YW19" s="115"/>
      <c r="YX19" s="115"/>
      <c r="YY19" s="115"/>
      <c r="YZ19" s="115"/>
      <c r="ZA19" s="115"/>
      <c r="ZB19" s="115"/>
      <c r="ZC19" s="115"/>
      <c r="ZD19" s="115"/>
      <c r="ZE19" s="115"/>
      <c r="ZF19" s="115"/>
      <c r="ZG19" s="115"/>
      <c r="ZH19" s="115"/>
      <c r="ZI19" s="115"/>
      <c r="ZJ19" s="115"/>
      <c r="ZK19" s="115"/>
      <c r="ZL19" s="115"/>
      <c r="ZM19" s="115"/>
      <c r="ZN19" s="115"/>
      <c r="ZO19" s="115"/>
      <c r="ZP19" s="115"/>
      <c r="ZQ19" s="115"/>
      <c r="ZR19" s="115"/>
      <c r="ZS19" s="115"/>
      <c r="ZT19" s="115"/>
      <c r="ZU19" s="115"/>
      <c r="ZV19" s="115"/>
      <c r="ZW19" s="115"/>
      <c r="ZX19" s="115"/>
      <c r="ZY19" s="115"/>
      <c r="ZZ19" s="115"/>
      <c r="AAA19" s="115"/>
      <c r="AAB19" s="115"/>
      <c r="AAC19" s="115"/>
      <c r="AAD19" s="115"/>
      <c r="AAE19" s="115"/>
      <c r="AAF19" s="115"/>
      <c r="AAG19" s="115"/>
      <c r="AAH19" s="115"/>
      <c r="AAI19" s="115"/>
      <c r="AAJ19" s="115"/>
      <c r="AAK19" s="115"/>
      <c r="AAL19" s="115"/>
      <c r="AAM19" s="115"/>
      <c r="AAN19" s="115"/>
      <c r="AAO19" s="115"/>
      <c r="AAP19" s="115"/>
      <c r="AAQ19" s="115"/>
      <c r="AAR19" s="115"/>
      <c r="AAS19" s="115"/>
      <c r="AAT19" s="115"/>
      <c r="AAU19" s="115"/>
      <c r="AAV19" s="115"/>
      <c r="AAW19" s="115"/>
      <c r="AAX19" s="115"/>
      <c r="AAY19" s="115"/>
      <c r="AAZ19" s="115"/>
      <c r="ABA19" s="115"/>
      <c r="ABB19" s="115"/>
      <c r="ABC19" s="115"/>
      <c r="ABD19" s="115"/>
      <c r="ABE19" s="115"/>
      <c r="ABF19" s="115"/>
      <c r="ABG19" s="115"/>
      <c r="ABH19" s="115"/>
      <c r="ABI19" s="115"/>
      <c r="ABJ19" s="115"/>
      <c r="ABK19" s="115"/>
      <c r="ABL19" s="115"/>
      <c r="ABM19" s="115"/>
      <c r="ABN19" s="115"/>
      <c r="ABO19" s="115"/>
      <c r="ABP19" s="115"/>
      <c r="ABQ19" s="115"/>
      <c r="ABR19" s="115"/>
      <c r="ABS19" s="115"/>
      <c r="ABT19" s="115"/>
      <c r="ABU19" s="115"/>
      <c r="ABV19" s="115"/>
      <c r="ABW19" s="115"/>
      <c r="ABX19" s="115"/>
      <c r="ABY19" s="115"/>
      <c r="ABZ19" s="115"/>
      <c r="ACA19" s="115"/>
      <c r="ACB19" s="115"/>
      <c r="ACC19" s="115"/>
      <c r="ACD19" s="115"/>
      <c r="ACE19" s="115"/>
      <c r="ACF19" s="115"/>
      <c r="ACG19" s="115"/>
      <c r="ACH19" s="115"/>
      <c r="ACI19" s="115"/>
      <c r="ACJ19" s="115"/>
      <c r="ACK19" s="115"/>
      <c r="ACL19" s="115"/>
      <c r="ACM19" s="115"/>
      <c r="ACN19" s="115"/>
      <c r="ACO19" s="115"/>
      <c r="ACP19" s="115"/>
      <c r="ACQ19" s="115"/>
      <c r="ACR19" s="115"/>
      <c r="ACS19" s="115"/>
      <c r="ACT19" s="115"/>
      <c r="ACU19" s="115"/>
      <c r="ACV19" s="115"/>
      <c r="ACW19" s="115"/>
      <c r="ACX19" s="115"/>
      <c r="ACY19" s="115"/>
      <c r="ACZ19" s="115"/>
      <c r="ADA19" s="115"/>
      <c r="ADB19" s="115"/>
      <c r="ADC19" s="115"/>
      <c r="ADD19" s="115"/>
      <c r="ADE19" s="115"/>
      <c r="ADF19" s="115"/>
      <c r="ADG19" s="115"/>
      <c r="ADH19" s="115"/>
      <c r="ADI19" s="115"/>
      <c r="ADJ19" s="115"/>
      <c r="ADK19" s="115"/>
      <c r="ADL19" s="115"/>
      <c r="ADM19" s="115"/>
      <c r="ADN19" s="115"/>
      <c r="ADO19" s="115"/>
      <c r="ADP19" s="115"/>
      <c r="ADQ19" s="115"/>
      <c r="ADR19" s="115"/>
      <c r="ADS19" s="115"/>
      <c r="ADT19" s="115"/>
      <c r="ADU19" s="115"/>
      <c r="ADV19" s="115"/>
      <c r="ADW19" s="115"/>
      <c r="ADX19" s="115"/>
      <c r="ADY19" s="115"/>
      <c r="ADZ19" s="115"/>
      <c r="AEA19" s="115"/>
      <c r="AEB19" s="115"/>
      <c r="AEC19" s="115"/>
      <c r="AED19" s="115"/>
      <c r="AEE19" s="115"/>
      <c r="AEF19" s="115"/>
      <c r="AEG19" s="115"/>
      <c r="AEH19" s="115"/>
      <c r="AEI19" s="115"/>
      <c r="AEJ19" s="115"/>
      <c r="AEK19" s="115"/>
      <c r="AEL19" s="115"/>
      <c r="AEM19" s="115"/>
      <c r="AEN19" s="115"/>
      <c r="AEO19" s="115"/>
      <c r="AEP19" s="115"/>
      <c r="AEQ19" s="115"/>
      <c r="AER19" s="115"/>
      <c r="AES19" s="115"/>
      <c r="AET19" s="115"/>
      <c r="AEU19" s="115"/>
      <c r="AEV19" s="115"/>
      <c r="AEW19" s="115"/>
      <c r="AEX19" s="115"/>
      <c r="AEY19" s="115"/>
      <c r="AEZ19" s="115"/>
      <c r="AFA19" s="115"/>
      <c r="AFB19" s="115"/>
      <c r="AFC19" s="115"/>
      <c r="AFD19" s="115"/>
      <c r="AFE19" s="115"/>
      <c r="AFF19" s="115"/>
      <c r="AFG19" s="115"/>
      <c r="AFH19" s="115"/>
      <c r="AFI19" s="115"/>
      <c r="AFJ19" s="115"/>
      <c r="AFK19" s="115"/>
      <c r="AFL19" s="115"/>
      <c r="AFM19" s="115"/>
      <c r="AFN19" s="115"/>
      <c r="AFO19" s="115"/>
      <c r="AFP19" s="115"/>
      <c r="AFQ19" s="115"/>
      <c r="AFR19" s="115"/>
      <c r="AFS19" s="115"/>
      <c r="AFT19" s="115"/>
      <c r="AFU19" s="115"/>
      <c r="AFV19" s="115"/>
      <c r="AFW19" s="115"/>
      <c r="AFX19" s="115"/>
      <c r="AFY19" s="115"/>
      <c r="AFZ19" s="115"/>
      <c r="AGA19" s="115"/>
      <c r="AGB19" s="115"/>
      <c r="AGC19" s="115"/>
      <c r="AGD19" s="115"/>
      <c r="AGE19" s="115"/>
      <c r="AGF19" s="115"/>
      <c r="AGG19" s="115"/>
      <c r="AGH19" s="115"/>
      <c r="AGI19" s="115"/>
      <c r="AGJ19" s="115"/>
      <c r="AGK19" s="115"/>
      <c r="AGL19" s="115"/>
      <c r="AGM19" s="115"/>
      <c r="AGN19" s="115"/>
      <c r="AGO19" s="115"/>
      <c r="AGP19" s="115"/>
      <c r="AGQ19" s="115"/>
      <c r="AGR19" s="115"/>
      <c r="AGS19" s="115"/>
      <c r="AGT19" s="115"/>
      <c r="AGU19" s="115"/>
      <c r="AGV19" s="115"/>
      <c r="AGW19" s="115"/>
      <c r="AGX19" s="115"/>
      <c r="AGY19" s="115"/>
      <c r="AGZ19" s="115"/>
      <c r="AHA19" s="115"/>
      <c r="AHB19" s="115"/>
      <c r="AHC19" s="115"/>
      <c r="AHD19" s="115"/>
      <c r="AHE19" s="115"/>
      <c r="AHF19" s="115"/>
      <c r="AHG19" s="115"/>
      <c r="AHH19" s="115"/>
      <c r="AHI19" s="115"/>
      <c r="AHJ19" s="115"/>
      <c r="AHK19" s="115"/>
      <c r="AHL19" s="115"/>
      <c r="AHM19" s="115"/>
      <c r="AHN19" s="115"/>
      <c r="AHO19" s="115"/>
      <c r="AHP19" s="115"/>
      <c r="AHQ19" s="115"/>
      <c r="AHR19" s="115"/>
      <c r="AHS19" s="115"/>
      <c r="AHT19" s="115"/>
      <c r="AHU19" s="115"/>
      <c r="AHV19" s="115"/>
      <c r="AHW19" s="115"/>
      <c r="AHX19" s="115"/>
      <c r="AHY19" s="115"/>
      <c r="AHZ19" s="115"/>
      <c r="AIA19" s="115"/>
      <c r="AIB19" s="115"/>
      <c r="AIC19" s="115"/>
      <c r="AID19" s="115"/>
      <c r="AIE19" s="115"/>
      <c r="AIF19" s="115"/>
      <c r="AIG19" s="115"/>
      <c r="AIH19" s="115"/>
      <c r="AII19" s="115"/>
      <c r="AIJ19" s="115"/>
      <c r="AIK19" s="115"/>
      <c r="AIL19" s="115"/>
      <c r="AIM19" s="115"/>
      <c r="AIN19" s="115"/>
      <c r="AIO19" s="115"/>
      <c r="AIP19" s="115"/>
      <c r="AIQ19" s="115"/>
      <c r="AIR19" s="115"/>
      <c r="AIS19" s="115"/>
      <c r="AIT19" s="115"/>
      <c r="AIU19" s="115"/>
      <c r="AIV19" s="115"/>
      <c r="AIW19" s="115"/>
      <c r="AIX19" s="115"/>
      <c r="AIY19" s="115"/>
      <c r="AIZ19" s="115"/>
      <c r="AJA19" s="115"/>
      <c r="AJB19" s="115"/>
      <c r="AJC19" s="115"/>
      <c r="AJD19" s="115"/>
      <c r="AJE19" s="115"/>
      <c r="AJF19" s="115"/>
      <c r="AJG19" s="115"/>
      <c r="AJH19" s="115"/>
      <c r="AJI19" s="115"/>
      <c r="AJJ19" s="115"/>
      <c r="AJK19" s="115"/>
      <c r="AJL19" s="115"/>
      <c r="AJM19" s="115"/>
      <c r="AJN19" s="115"/>
      <c r="AJO19" s="115"/>
      <c r="AJP19" s="115"/>
      <c r="AJQ19" s="115"/>
      <c r="AJR19" s="115"/>
      <c r="AJS19" s="115"/>
      <c r="AJT19" s="115"/>
      <c r="AJU19" s="115"/>
      <c r="AJV19" s="115"/>
      <c r="AJW19" s="115"/>
      <c r="AJX19" s="115"/>
      <c r="AJY19" s="115"/>
      <c r="AJZ19" s="115"/>
      <c r="AKA19" s="115"/>
      <c r="AKB19" s="115"/>
      <c r="AKC19" s="115"/>
      <c r="AKD19" s="115"/>
      <c r="AKE19" s="115"/>
      <c r="AKF19" s="115"/>
      <c r="AKG19" s="115"/>
      <c r="AKH19" s="115"/>
      <c r="AKI19" s="115"/>
      <c r="AKJ19" s="115"/>
      <c r="AKK19" s="115"/>
      <c r="AKL19" s="115"/>
      <c r="AKM19" s="115"/>
      <c r="AKN19" s="115"/>
      <c r="AKO19" s="115"/>
      <c r="AKP19" s="115"/>
      <c r="AKQ19" s="115"/>
      <c r="AKR19" s="115"/>
      <c r="AKS19" s="115"/>
      <c r="AKT19" s="115"/>
      <c r="AKU19" s="115"/>
      <c r="AKV19" s="115"/>
      <c r="AKW19" s="115"/>
      <c r="AKX19" s="115"/>
      <c r="AKY19" s="115"/>
      <c r="AKZ19" s="115"/>
      <c r="ALA19" s="115"/>
      <c r="ALB19" s="115"/>
      <c r="ALC19" s="115"/>
      <c r="ALD19" s="115"/>
      <c r="ALE19" s="115"/>
      <c r="ALF19" s="115"/>
      <c r="ALG19" s="115"/>
      <c r="ALH19" s="115"/>
      <c r="ALI19" s="115"/>
      <c r="ALJ19" s="115"/>
      <c r="ALK19" s="115"/>
      <c r="ALL19" s="115"/>
      <c r="ALM19" s="115"/>
      <c r="ALN19" s="115"/>
      <c r="ALO19" s="115"/>
      <c r="ALP19" s="115"/>
      <c r="ALQ19" s="115"/>
      <c r="ALR19" s="115"/>
      <c r="ALS19" s="115"/>
      <c r="ALT19" s="115"/>
      <c r="ALU19" s="115"/>
      <c r="ALV19" s="115"/>
      <c r="ALW19" s="115"/>
      <c r="ALX19" s="115"/>
      <c r="ALY19" s="115"/>
      <c r="ALZ19" s="115"/>
      <c r="AMA19" s="115"/>
      <c r="AMB19" s="115"/>
      <c r="AMC19" s="115"/>
      <c r="AMD19" s="115"/>
      <c r="AME19" s="115"/>
      <c r="AMF19" s="115"/>
      <c r="AMG19" s="115"/>
      <c r="AMH19" s="115"/>
      <c r="AMI19" s="115"/>
      <c r="AMJ19" s="115"/>
      <c r="AMK19" s="115"/>
      <c r="AML19" s="115"/>
      <c r="AMM19" s="115"/>
      <c r="AMN19" s="115"/>
      <c r="AMO19" s="115"/>
      <c r="AMP19" s="115"/>
      <c r="AMQ19" s="115"/>
      <c r="AMR19" s="115"/>
      <c r="AMS19" s="115"/>
      <c r="AMT19" s="115"/>
      <c r="AMU19" s="115"/>
      <c r="AMV19" s="115"/>
      <c r="AMW19" s="115"/>
      <c r="AMX19" s="115"/>
      <c r="AMY19" s="115"/>
      <c r="AMZ19" s="115"/>
      <c r="ANA19" s="115"/>
      <c r="ANB19" s="115"/>
      <c r="ANC19" s="115"/>
      <c r="AND19" s="115"/>
      <c r="ANE19" s="115"/>
      <c r="ANF19" s="115"/>
      <c r="ANG19" s="115"/>
      <c r="ANH19" s="115"/>
      <c r="ANI19" s="115"/>
      <c r="ANJ19" s="115"/>
      <c r="ANK19" s="115"/>
      <c r="ANL19" s="115"/>
      <c r="ANM19" s="115"/>
      <c r="ANN19" s="115"/>
      <c r="ANO19" s="115"/>
      <c r="ANP19" s="115"/>
      <c r="ANQ19" s="115"/>
      <c r="ANR19" s="115"/>
      <c r="ANS19" s="115"/>
      <c r="ANT19" s="115"/>
      <c r="ANU19" s="115"/>
      <c r="ANV19" s="115"/>
      <c r="ANW19" s="115"/>
      <c r="ANX19" s="115"/>
      <c r="ANY19" s="115"/>
      <c r="ANZ19" s="115"/>
      <c r="AOA19" s="115"/>
      <c r="AOB19" s="115"/>
      <c r="AOC19" s="115"/>
      <c r="AOD19" s="115"/>
      <c r="AOE19" s="115"/>
      <c r="AOF19" s="115"/>
      <c r="AOG19" s="115"/>
      <c r="AOH19" s="115"/>
      <c r="AOI19" s="115"/>
      <c r="AOJ19" s="115"/>
      <c r="AOK19" s="115"/>
      <c r="AOL19" s="115"/>
      <c r="AOM19" s="115"/>
      <c r="AON19" s="115"/>
      <c r="AOO19" s="115"/>
      <c r="AOP19" s="115"/>
      <c r="AOQ19" s="115"/>
      <c r="AOR19" s="115"/>
      <c r="AOS19" s="115"/>
      <c r="AOT19" s="115"/>
      <c r="AOU19" s="115"/>
      <c r="AOV19" s="115"/>
      <c r="AOW19" s="115"/>
      <c r="AOX19" s="115"/>
      <c r="AOY19" s="115"/>
      <c r="AOZ19" s="115"/>
      <c r="APA19" s="115"/>
      <c r="APB19" s="115"/>
      <c r="APC19" s="115"/>
      <c r="APD19" s="115"/>
      <c r="APE19" s="115"/>
      <c r="APF19" s="115"/>
      <c r="APG19" s="115"/>
      <c r="APH19" s="115"/>
      <c r="API19" s="115"/>
      <c r="APJ19" s="115"/>
      <c r="APK19" s="115"/>
      <c r="APL19" s="115"/>
      <c r="APM19" s="115"/>
      <c r="APN19" s="115"/>
      <c r="APO19" s="115"/>
      <c r="APP19" s="115"/>
      <c r="APQ19" s="115"/>
      <c r="APR19" s="115"/>
      <c r="APS19" s="115"/>
      <c r="APT19" s="115"/>
      <c r="APU19" s="115"/>
      <c r="APV19" s="115"/>
      <c r="APW19" s="115"/>
      <c r="APX19" s="115"/>
      <c r="APY19" s="115"/>
      <c r="APZ19" s="115"/>
      <c r="AQA19" s="115"/>
      <c r="AQB19" s="115"/>
      <c r="AQC19" s="115"/>
      <c r="AQD19" s="115"/>
      <c r="AQE19" s="115"/>
      <c r="AQF19" s="115"/>
      <c r="AQG19" s="115"/>
      <c r="AQH19" s="115"/>
      <c r="AQI19" s="115"/>
      <c r="AQJ19" s="115"/>
      <c r="AQK19" s="115"/>
      <c r="AQL19" s="115"/>
      <c r="AQM19" s="115"/>
      <c r="AQN19" s="115"/>
      <c r="AQO19" s="115"/>
      <c r="AQP19" s="115"/>
      <c r="AQQ19" s="115"/>
      <c r="AQR19" s="115"/>
      <c r="AQS19" s="115"/>
      <c r="AQT19" s="115"/>
      <c r="AQU19" s="115"/>
      <c r="AQV19" s="115"/>
      <c r="AQW19" s="115"/>
      <c r="AQX19" s="115"/>
      <c r="AQY19" s="115"/>
      <c r="AQZ19" s="115"/>
      <c r="ARA19" s="115"/>
      <c r="ARB19" s="115"/>
      <c r="ARC19" s="115"/>
      <c r="ARD19" s="115"/>
      <c r="ARE19" s="115"/>
      <c r="ARF19" s="115"/>
      <c r="ARG19" s="115"/>
      <c r="ARH19" s="115"/>
      <c r="ARI19" s="115"/>
      <c r="ARJ19" s="115"/>
      <c r="ARK19" s="115"/>
      <c r="ARL19" s="115"/>
      <c r="ARM19" s="115"/>
      <c r="ARN19" s="115"/>
      <c r="ARO19" s="115"/>
      <c r="ARP19" s="115"/>
      <c r="ARQ19" s="115"/>
      <c r="ARR19" s="115"/>
      <c r="ARS19" s="115"/>
      <c r="ART19" s="115"/>
      <c r="ARU19" s="115"/>
      <c r="ARV19" s="115"/>
      <c r="ARW19" s="115"/>
      <c r="ARX19" s="115"/>
      <c r="ARY19" s="115"/>
      <c r="ARZ19" s="115"/>
      <c r="ASA19" s="115"/>
      <c r="ASB19" s="115"/>
      <c r="ASC19" s="115"/>
      <c r="ASD19" s="115"/>
      <c r="ASE19" s="115"/>
      <c r="ASF19" s="115"/>
      <c r="ASG19" s="115"/>
      <c r="ASH19" s="115"/>
      <c r="ASI19" s="115"/>
      <c r="ASJ19" s="115"/>
      <c r="ASK19" s="115"/>
      <c r="ASL19" s="115"/>
      <c r="ASM19" s="115"/>
      <c r="ASN19" s="115"/>
      <c r="ASO19" s="115"/>
      <c r="ASP19" s="115"/>
      <c r="ASQ19" s="115"/>
      <c r="ASR19" s="115"/>
      <c r="ASS19" s="115"/>
      <c r="AST19" s="115"/>
      <c r="ASU19" s="115"/>
      <c r="ASV19" s="115"/>
      <c r="ASW19" s="115"/>
      <c r="ASX19" s="115"/>
      <c r="ASY19" s="115"/>
      <c r="ASZ19" s="115"/>
      <c r="ATA19" s="115"/>
      <c r="ATB19" s="115"/>
      <c r="ATC19" s="115"/>
      <c r="ATD19" s="115"/>
      <c r="ATE19" s="115"/>
      <c r="ATF19" s="115"/>
      <c r="ATG19" s="115"/>
      <c r="ATH19" s="115"/>
      <c r="ATI19" s="115"/>
      <c r="ATJ19" s="115"/>
      <c r="ATK19" s="115"/>
      <c r="ATL19" s="115"/>
      <c r="ATM19" s="115"/>
      <c r="ATN19" s="115"/>
      <c r="ATO19" s="115"/>
      <c r="ATP19" s="115"/>
      <c r="ATQ19" s="115"/>
      <c r="ATR19" s="115"/>
      <c r="ATS19" s="115"/>
      <c r="ATT19" s="115"/>
      <c r="ATU19" s="115"/>
      <c r="ATV19" s="115"/>
      <c r="ATW19" s="115"/>
      <c r="ATX19" s="115"/>
      <c r="ATY19" s="115"/>
      <c r="ATZ19" s="115"/>
      <c r="AUA19" s="115"/>
      <c r="AUB19" s="115"/>
      <c r="AUC19" s="115"/>
      <c r="AUD19" s="115"/>
      <c r="AUE19" s="115"/>
      <c r="AUF19" s="115"/>
      <c r="AUG19" s="115"/>
      <c r="AUH19" s="115"/>
      <c r="AUI19" s="115"/>
      <c r="AUJ19" s="115"/>
      <c r="AUK19" s="115"/>
      <c r="AUL19" s="115"/>
      <c r="AUM19" s="115"/>
      <c r="AUN19" s="115"/>
      <c r="AUO19" s="115"/>
      <c r="AUP19" s="115"/>
      <c r="AUQ19" s="115"/>
      <c r="AUR19" s="115"/>
      <c r="AUS19" s="115"/>
      <c r="AUT19" s="115"/>
      <c r="AUU19" s="115"/>
      <c r="AUV19" s="115"/>
      <c r="AUW19" s="115"/>
      <c r="AUX19" s="115"/>
      <c r="AUY19" s="115"/>
      <c r="AUZ19" s="115"/>
      <c r="AVA19" s="115"/>
      <c r="AVB19" s="115"/>
      <c r="AVC19" s="115"/>
      <c r="AVD19" s="115"/>
      <c r="AVE19" s="115"/>
      <c r="AVF19" s="115"/>
      <c r="AVG19" s="115"/>
      <c r="AVH19" s="115"/>
      <c r="AVI19" s="115"/>
      <c r="AVJ19" s="115"/>
      <c r="AVK19" s="115"/>
      <c r="AVL19" s="115"/>
      <c r="AVM19" s="115"/>
      <c r="AVN19" s="115"/>
      <c r="AVO19" s="115"/>
      <c r="AVP19" s="115"/>
      <c r="AVQ19" s="115"/>
      <c r="AVR19" s="115"/>
      <c r="AVS19" s="115"/>
      <c r="AVT19" s="115"/>
      <c r="AVU19" s="115"/>
    </row>
    <row r="20" spans="1:1269" s="332" customFormat="1" ht="13.5" customHeight="1" x14ac:dyDescent="0.2">
      <c r="A20" s="115"/>
      <c r="B20" s="23" t="s">
        <v>189</v>
      </c>
      <c r="C20" s="135" t="s">
        <v>257</v>
      </c>
      <c r="D20" s="136">
        <f>IF(ISNA(VLOOKUP($B20,Batting!$B$6:$D$40,3,FALSE)),0,(VLOOKUP($B20,Batting!$B$6:$D$40,3,FALSE)))</f>
        <v>7</v>
      </c>
      <c r="E20" s="69">
        <f t="shared" si="26"/>
        <v>2</v>
      </c>
      <c r="F20" s="138">
        <f t="shared" si="27"/>
        <v>4</v>
      </c>
      <c r="G20" s="137">
        <f t="shared" si="28"/>
        <v>0</v>
      </c>
      <c r="H20" s="137">
        <f t="shared" si="29"/>
        <v>33</v>
      </c>
      <c r="I20" s="137">
        <f t="shared" si="30"/>
        <v>1</v>
      </c>
      <c r="J20" s="138">
        <f t="shared" si="31"/>
        <v>4</v>
      </c>
      <c r="K20" s="138">
        <f t="shared" si="32"/>
        <v>8.25</v>
      </c>
      <c r="L20" s="139">
        <f t="shared" si="33"/>
        <v>33</v>
      </c>
      <c r="M20" s="140"/>
      <c r="N20" s="84">
        <v>1</v>
      </c>
      <c r="O20" s="69">
        <v>0</v>
      </c>
      <c r="P20" s="69">
        <v>6</v>
      </c>
      <c r="Q20" s="69">
        <v>0</v>
      </c>
      <c r="R20" s="91"/>
      <c r="S20" s="141">
        <f t="shared" si="34"/>
        <v>13.4</v>
      </c>
      <c r="T20" s="140"/>
      <c r="U20" s="73">
        <f t="shared" si="35"/>
        <v>5.2962962962962967</v>
      </c>
      <c r="V20" s="73">
        <f t="shared" si="36"/>
        <v>23.833333333333332</v>
      </c>
      <c r="W20" s="74">
        <f t="shared" si="37"/>
        <v>0</v>
      </c>
      <c r="X20" s="102"/>
      <c r="Y20" s="84"/>
      <c r="Z20" s="69"/>
      <c r="AA20" s="69"/>
      <c r="AB20" s="69"/>
      <c r="AC20" s="142"/>
      <c r="AD20" s="84"/>
      <c r="AE20" s="69"/>
      <c r="AF20" s="69"/>
      <c r="AG20" s="69"/>
      <c r="AH20" s="143"/>
      <c r="AI20" s="84">
        <v>1</v>
      </c>
      <c r="AJ20" s="69">
        <v>0</v>
      </c>
      <c r="AK20" s="69">
        <v>6</v>
      </c>
      <c r="AL20" s="69">
        <v>0</v>
      </c>
      <c r="AM20" s="82"/>
      <c r="AN20" s="84"/>
      <c r="AO20" s="69"/>
      <c r="AP20" s="69"/>
      <c r="AQ20" s="69"/>
      <c r="AR20" s="82"/>
      <c r="AS20" s="84"/>
      <c r="AT20" s="69"/>
      <c r="AU20" s="69"/>
      <c r="AV20" s="69"/>
      <c r="AW20" s="82"/>
      <c r="AX20" s="84"/>
      <c r="AY20" s="69"/>
      <c r="AZ20" s="69"/>
      <c r="BA20" s="69"/>
      <c r="BB20" s="82"/>
      <c r="BC20" s="73"/>
      <c r="BD20" s="69"/>
      <c r="BE20" s="69"/>
      <c r="BF20" s="69"/>
      <c r="BG20" s="82"/>
      <c r="BH20" s="84"/>
      <c r="BI20" s="69"/>
      <c r="BJ20" s="69"/>
      <c r="BK20" s="69"/>
      <c r="BL20" s="132"/>
      <c r="BM20" s="84"/>
      <c r="BN20" s="69"/>
      <c r="BO20" s="69"/>
      <c r="BP20" s="69"/>
      <c r="BQ20" s="132"/>
      <c r="BR20" s="84"/>
      <c r="BS20" s="69"/>
      <c r="BT20" s="69"/>
      <c r="BU20" s="69"/>
      <c r="BV20" s="132"/>
      <c r="BW20" s="84"/>
      <c r="BX20" s="69"/>
      <c r="BY20" s="69"/>
      <c r="BZ20" s="69"/>
      <c r="CA20" s="132"/>
      <c r="CB20" s="84"/>
      <c r="CC20" s="69"/>
      <c r="CD20" s="69"/>
      <c r="CE20" s="69"/>
      <c r="CF20" s="132"/>
      <c r="CG20" s="84"/>
      <c r="CH20" s="69"/>
      <c r="CI20" s="69"/>
      <c r="CJ20" s="69"/>
      <c r="CK20" s="132"/>
      <c r="CL20" s="84"/>
      <c r="CM20" s="69"/>
      <c r="CN20" s="69"/>
      <c r="CO20" s="69"/>
      <c r="CP20" s="132"/>
      <c r="CQ20" s="84"/>
      <c r="CR20" s="69"/>
      <c r="CS20" s="69"/>
      <c r="CT20" s="137"/>
      <c r="CU20" s="282"/>
      <c r="CV20" s="84"/>
      <c r="CW20" s="69"/>
      <c r="CX20" s="69"/>
      <c r="CY20" s="69"/>
      <c r="CZ20" s="132"/>
      <c r="DA20" s="84"/>
      <c r="DB20" s="69"/>
      <c r="DC20" s="69"/>
      <c r="DD20" s="69"/>
      <c r="DE20" s="142"/>
      <c r="DF20" s="84">
        <v>3</v>
      </c>
      <c r="DG20" s="69">
        <v>0</v>
      </c>
      <c r="DH20" s="69">
        <v>27</v>
      </c>
      <c r="DI20" s="69">
        <v>1</v>
      </c>
      <c r="DJ20" s="142"/>
      <c r="DK20" s="84"/>
      <c r="DL20" s="137"/>
      <c r="DM20" s="137"/>
      <c r="DN20" s="137"/>
      <c r="DO20" s="142"/>
      <c r="DP20" s="84"/>
      <c r="DQ20" s="69"/>
      <c r="DR20" s="69"/>
      <c r="DS20" s="69"/>
      <c r="DT20" s="142"/>
      <c r="DU20" s="282"/>
      <c r="DV20" s="85"/>
      <c r="DW20" s="85"/>
      <c r="DX20" s="85"/>
      <c r="DY20" s="142"/>
      <c r="DZ20" s="282"/>
      <c r="EA20" s="85"/>
      <c r="EB20" s="85"/>
      <c r="EC20" s="85"/>
      <c r="ED20" s="133"/>
      <c r="EE20" s="125"/>
      <c r="EF20" s="125"/>
      <c r="EG20" s="125"/>
      <c r="EH20" s="125"/>
      <c r="EI20" s="133"/>
      <c r="EJ20" s="125"/>
      <c r="EK20" s="125"/>
      <c r="EL20" s="125"/>
      <c r="EM20" s="125"/>
      <c r="EN20" s="133"/>
      <c r="EO20" s="125"/>
      <c r="EP20" s="125"/>
      <c r="EQ20" s="125"/>
      <c r="ER20" s="125"/>
      <c r="ES20" s="133"/>
      <c r="ET20" s="125"/>
      <c r="EU20" s="125"/>
      <c r="EV20" s="125"/>
      <c r="EW20" s="125"/>
      <c r="EX20" s="115"/>
      <c r="EY20" s="115"/>
      <c r="EZ20" s="115"/>
      <c r="FA20" s="115"/>
      <c r="FB20" s="136">
        <v>12</v>
      </c>
      <c r="FC20" s="73">
        <v>23</v>
      </c>
      <c r="FD20" s="136">
        <v>1</v>
      </c>
      <c r="FE20" s="136">
        <v>110</v>
      </c>
      <c r="FF20" s="136">
        <v>5</v>
      </c>
      <c r="FG20" s="138">
        <f>IF(FF20=0,"-",FC20/FF20)</f>
        <v>4.5999999999999996</v>
      </c>
      <c r="FH20" s="138">
        <f>IF(FC20=0,"-",FE20/FC20)</f>
        <v>4.7826086956521738</v>
      </c>
      <c r="FI20" s="139">
        <f>IF(FF20=0,"-",FE20/FF20)</f>
        <v>22</v>
      </c>
      <c r="FJ20" s="40"/>
      <c r="FK20" s="88"/>
      <c r="FL20" s="264"/>
      <c r="FM20" s="264"/>
      <c r="FN20" s="264"/>
      <c r="FO20" s="264"/>
      <c r="FP20" s="264"/>
      <c r="FQ20" s="264"/>
      <c r="FR20" s="264"/>
      <c r="FS20" s="264"/>
      <c r="FT20" s="26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115"/>
      <c r="GF20" s="115"/>
      <c r="GG20" s="115"/>
      <c r="GH20" s="115"/>
      <c r="GI20" s="115"/>
      <c r="GJ20" s="115"/>
      <c r="GK20" s="115"/>
      <c r="GL20" s="115"/>
      <c r="GM20" s="115"/>
      <c r="GN20" s="115"/>
      <c r="GO20" s="115"/>
      <c r="GP20" s="115"/>
      <c r="GQ20" s="115"/>
      <c r="GR20" s="115"/>
      <c r="GS20" s="115"/>
      <c r="GT20" s="115"/>
      <c r="GU20" s="115"/>
      <c r="GV20" s="115"/>
      <c r="GW20" s="115"/>
      <c r="GX20" s="115"/>
      <c r="GY20" s="115"/>
      <c r="GZ20" s="115"/>
      <c r="HA20" s="115"/>
      <c r="HB20" s="115"/>
      <c r="HC20" s="115"/>
      <c r="HD20" s="115"/>
      <c r="HE20" s="115"/>
      <c r="HF20" s="115"/>
      <c r="HG20" s="115"/>
      <c r="HH20" s="115"/>
      <c r="HI20" s="115"/>
      <c r="HJ20" s="115"/>
      <c r="HK20" s="115"/>
      <c r="HL20" s="115"/>
      <c r="HM20" s="115"/>
      <c r="HN20" s="115"/>
      <c r="HO20" s="115"/>
      <c r="HP20" s="115"/>
      <c r="HQ20" s="115"/>
      <c r="HR20" s="115"/>
      <c r="HS20" s="115"/>
      <c r="HT20" s="115"/>
      <c r="HU20" s="115"/>
      <c r="HV20" s="115"/>
      <c r="HW20" s="115"/>
      <c r="HX20" s="115"/>
      <c r="HY20" s="115"/>
      <c r="HZ20" s="115"/>
      <c r="IA20" s="115"/>
      <c r="IB20" s="115"/>
      <c r="IC20" s="115"/>
      <c r="ID20" s="115"/>
      <c r="IE20" s="115"/>
      <c r="IF20" s="115"/>
      <c r="IG20" s="115"/>
      <c r="IH20" s="115"/>
      <c r="II20" s="115"/>
      <c r="IJ20" s="115"/>
      <c r="IK20" s="115"/>
      <c r="IL20" s="115"/>
      <c r="IM20" s="115"/>
      <c r="IN20" s="115"/>
      <c r="IO20" s="115"/>
      <c r="IP20" s="115"/>
      <c r="IQ20" s="115"/>
      <c r="IR20" s="115"/>
      <c r="IS20" s="115"/>
      <c r="IT20" s="115"/>
      <c r="IU20" s="115"/>
      <c r="IV20" s="115"/>
      <c r="IW20" s="115"/>
      <c r="IX20" s="115"/>
      <c r="IY20" s="115"/>
      <c r="IZ20" s="115"/>
      <c r="JA20" s="115"/>
      <c r="JB20" s="115"/>
      <c r="JC20" s="115"/>
      <c r="JD20" s="115"/>
      <c r="JE20" s="115"/>
      <c r="JF20" s="115"/>
      <c r="JG20" s="115"/>
      <c r="JH20" s="115"/>
      <c r="JI20" s="115"/>
      <c r="JJ20" s="115"/>
      <c r="JK20" s="115"/>
      <c r="JL20" s="115"/>
      <c r="JM20" s="115"/>
      <c r="JN20" s="115"/>
      <c r="JO20" s="115"/>
      <c r="JP20" s="115"/>
      <c r="JQ20" s="115"/>
      <c r="JR20" s="115"/>
      <c r="JS20" s="115"/>
      <c r="JT20" s="115"/>
      <c r="JU20" s="115"/>
      <c r="JV20" s="115"/>
      <c r="JW20" s="115"/>
      <c r="JX20" s="115"/>
      <c r="JY20" s="115"/>
      <c r="JZ20" s="115"/>
      <c r="KA20" s="115"/>
      <c r="KB20" s="115"/>
      <c r="KC20" s="115"/>
      <c r="KD20" s="115"/>
      <c r="KE20" s="115"/>
      <c r="KF20" s="115"/>
      <c r="KG20" s="115"/>
      <c r="KH20" s="115"/>
      <c r="KI20" s="115"/>
      <c r="KJ20" s="115"/>
      <c r="KK20" s="115"/>
      <c r="KL20" s="115"/>
      <c r="KM20" s="115"/>
      <c r="KN20" s="115"/>
      <c r="KO20" s="115"/>
      <c r="KP20" s="115"/>
      <c r="KQ20" s="115"/>
      <c r="KR20" s="115"/>
      <c r="KS20" s="115"/>
      <c r="KT20" s="115"/>
      <c r="KU20" s="115"/>
      <c r="KV20" s="115"/>
      <c r="KW20" s="115"/>
      <c r="KX20" s="115"/>
      <c r="KY20" s="115"/>
      <c r="KZ20" s="115"/>
      <c r="LA20" s="115"/>
      <c r="LB20" s="115"/>
      <c r="LC20" s="115"/>
      <c r="LD20" s="115"/>
      <c r="LE20" s="115"/>
      <c r="LF20" s="115"/>
      <c r="LG20" s="115"/>
      <c r="LH20" s="115"/>
      <c r="LI20" s="115"/>
      <c r="LJ20" s="115"/>
      <c r="LK20" s="115"/>
      <c r="LL20" s="115"/>
      <c r="LM20" s="115"/>
      <c r="LN20" s="115"/>
      <c r="LO20" s="115"/>
      <c r="LP20" s="115"/>
      <c r="LQ20" s="115"/>
      <c r="LR20" s="115"/>
      <c r="LS20" s="115"/>
      <c r="LT20" s="115"/>
      <c r="LU20" s="115"/>
      <c r="LV20" s="115"/>
      <c r="LW20" s="115"/>
      <c r="LX20" s="115"/>
      <c r="LY20" s="115"/>
      <c r="LZ20" s="115"/>
      <c r="MA20" s="115"/>
      <c r="MB20" s="115"/>
      <c r="MC20" s="115"/>
      <c r="MD20" s="115"/>
      <c r="ME20" s="115"/>
      <c r="MF20" s="115"/>
      <c r="MG20" s="115"/>
      <c r="MH20" s="115"/>
      <c r="MI20" s="115"/>
      <c r="MJ20" s="115"/>
      <c r="MK20" s="115"/>
      <c r="ML20" s="115"/>
      <c r="MM20" s="115"/>
      <c r="MN20" s="115"/>
      <c r="MO20" s="115"/>
      <c r="MP20" s="115"/>
      <c r="MQ20" s="115"/>
      <c r="MR20" s="115"/>
      <c r="MS20" s="115"/>
      <c r="MT20" s="115"/>
      <c r="MU20" s="115"/>
      <c r="MV20" s="115"/>
      <c r="MW20" s="115"/>
      <c r="MX20" s="115"/>
      <c r="MY20" s="115"/>
      <c r="MZ20" s="115"/>
      <c r="NA20" s="115"/>
      <c r="NB20" s="115"/>
      <c r="NC20" s="115"/>
      <c r="ND20" s="115"/>
      <c r="NE20" s="115"/>
      <c r="NF20" s="115"/>
      <c r="NG20" s="115"/>
      <c r="NH20" s="115"/>
      <c r="NI20" s="115"/>
      <c r="NJ20" s="115"/>
      <c r="NK20" s="115"/>
      <c r="NL20" s="115"/>
      <c r="NM20" s="115"/>
      <c r="NN20" s="115"/>
      <c r="NO20" s="115"/>
      <c r="NP20" s="115"/>
      <c r="NQ20" s="115"/>
      <c r="NR20" s="115"/>
      <c r="NS20" s="115"/>
      <c r="NT20" s="115"/>
      <c r="NU20" s="115"/>
      <c r="NV20" s="115"/>
      <c r="NW20" s="115"/>
      <c r="NX20" s="115"/>
      <c r="NY20" s="115"/>
      <c r="NZ20" s="115"/>
      <c r="OA20" s="115"/>
      <c r="OB20" s="115"/>
      <c r="OC20" s="115"/>
      <c r="OD20" s="115"/>
      <c r="OE20" s="115"/>
      <c r="OF20" s="115"/>
      <c r="OG20" s="115"/>
      <c r="OH20" s="115"/>
      <c r="OI20" s="115"/>
      <c r="OJ20" s="115"/>
      <c r="OK20" s="115"/>
      <c r="OL20" s="115"/>
      <c r="OM20" s="115"/>
      <c r="ON20" s="115"/>
      <c r="OO20" s="115"/>
      <c r="OP20" s="115"/>
      <c r="OQ20" s="115"/>
      <c r="OR20" s="115"/>
      <c r="OS20" s="115"/>
      <c r="OT20" s="115"/>
      <c r="OU20" s="115"/>
      <c r="OV20" s="115"/>
      <c r="OW20" s="115"/>
      <c r="OX20" s="115"/>
      <c r="OY20" s="115"/>
      <c r="OZ20" s="115"/>
      <c r="PA20" s="115"/>
      <c r="PB20" s="115"/>
      <c r="PC20" s="115"/>
      <c r="PD20" s="115"/>
      <c r="PE20" s="115"/>
      <c r="PF20" s="115"/>
      <c r="PG20" s="115"/>
      <c r="PH20" s="115"/>
      <c r="PI20" s="115"/>
      <c r="PJ20" s="115"/>
      <c r="PK20" s="115"/>
      <c r="PL20" s="115"/>
      <c r="PM20" s="115"/>
      <c r="PN20" s="115"/>
      <c r="PO20" s="115"/>
      <c r="PP20" s="115"/>
      <c r="PQ20" s="115"/>
      <c r="PR20" s="115"/>
      <c r="PS20" s="115"/>
      <c r="PT20" s="115"/>
      <c r="PU20" s="115"/>
      <c r="PV20" s="115"/>
      <c r="PW20" s="115"/>
      <c r="PX20" s="115"/>
      <c r="PY20" s="115"/>
      <c r="PZ20" s="115"/>
      <c r="QA20" s="115"/>
      <c r="QB20" s="115"/>
      <c r="QC20" s="115"/>
      <c r="QD20" s="115"/>
      <c r="QE20" s="115"/>
      <c r="QF20" s="115"/>
      <c r="QG20" s="115"/>
      <c r="QH20" s="115"/>
      <c r="QI20" s="115"/>
      <c r="QJ20" s="115"/>
      <c r="QK20" s="115"/>
      <c r="QL20" s="115"/>
      <c r="QM20" s="115"/>
      <c r="QN20" s="115"/>
      <c r="QO20" s="115"/>
      <c r="QP20" s="115"/>
      <c r="QQ20" s="115"/>
      <c r="QR20" s="115"/>
      <c r="QS20" s="115"/>
      <c r="QT20" s="115"/>
      <c r="QU20" s="115"/>
      <c r="QV20" s="115"/>
      <c r="QW20" s="115"/>
      <c r="QX20" s="115"/>
      <c r="QY20" s="115"/>
      <c r="QZ20" s="115"/>
      <c r="RA20" s="115"/>
      <c r="RB20" s="115"/>
      <c r="RC20" s="115"/>
      <c r="RD20" s="115"/>
      <c r="RE20" s="115"/>
      <c r="RF20" s="115"/>
      <c r="RG20" s="115"/>
      <c r="RH20" s="115"/>
      <c r="RI20" s="115"/>
      <c r="RJ20" s="115"/>
      <c r="RK20" s="115"/>
      <c r="RL20" s="115"/>
      <c r="RM20" s="115"/>
      <c r="RN20" s="115"/>
      <c r="RO20" s="115"/>
      <c r="RP20" s="115"/>
      <c r="RQ20" s="115"/>
      <c r="RR20" s="115"/>
      <c r="RS20" s="115"/>
      <c r="RT20" s="115"/>
      <c r="RU20" s="115"/>
      <c r="RV20" s="115"/>
      <c r="RW20" s="115"/>
      <c r="RX20" s="115"/>
      <c r="RY20" s="115"/>
      <c r="RZ20" s="115"/>
      <c r="SA20" s="115"/>
      <c r="SB20" s="115"/>
      <c r="SC20" s="115"/>
      <c r="SD20" s="115"/>
      <c r="SE20" s="115"/>
      <c r="SF20" s="115"/>
      <c r="SG20" s="115"/>
      <c r="SH20" s="115"/>
      <c r="SI20" s="115"/>
      <c r="SJ20" s="115"/>
      <c r="SK20" s="115"/>
      <c r="SL20" s="115"/>
      <c r="SM20" s="115"/>
      <c r="SN20" s="115"/>
      <c r="SO20" s="115"/>
      <c r="SP20" s="115"/>
      <c r="SQ20" s="115"/>
      <c r="SR20" s="115"/>
      <c r="SS20" s="115"/>
      <c r="ST20" s="115"/>
      <c r="SU20" s="115"/>
      <c r="SV20" s="115"/>
      <c r="SW20" s="115"/>
      <c r="SX20" s="115"/>
      <c r="SY20" s="115"/>
      <c r="SZ20" s="115"/>
      <c r="TA20" s="115"/>
      <c r="TB20" s="115"/>
      <c r="TC20" s="115"/>
      <c r="TD20" s="115"/>
      <c r="TE20" s="115"/>
      <c r="TF20" s="115"/>
      <c r="TG20" s="115"/>
      <c r="TH20" s="115"/>
      <c r="TI20" s="115"/>
      <c r="TJ20" s="115"/>
      <c r="TK20" s="115"/>
      <c r="TL20" s="115"/>
      <c r="TM20" s="115"/>
      <c r="TN20" s="115"/>
      <c r="TO20" s="115"/>
      <c r="TP20" s="115"/>
      <c r="TQ20" s="115"/>
      <c r="TR20" s="115"/>
      <c r="TS20" s="115"/>
      <c r="TT20" s="115"/>
      <c r="TU20" s="115"/>
      <c r="TV20" s="115"/>
      <c r="TW20" s="115"/>
      <c r="TX20" s="115"/>
      <c r="TY20" s="115"/>
      <c r="TZ20" s="115"/>
      <c r="UA20" s="115"/>
      <c r="UB20" s="115"/>
      <c r="UC20" s="115"/>
      <c r="UD20" s="115"/>
      <c r="UE20" s="115"/>
      <c r="UF20" s="115"/>
      <c r="UG20" s="115"/>
      <c r="UH20" s="115"/>
      <c r="UI20" s="115"/>
      <c r="UJ20" s="115"/>
      <c r="UK20" s="115"/>
      <c r="UL20" s="115"/>
      <c r="UM20" s="115"/>
      <c r="UN20" s="115"/>
      <c r="UO20" s="115"/>
      <c r="UP20" s="115"/>
      <c r="UQ20" s="115"/>
      <c r="UR20" s="115"/>
      <c r="US20" s="115"/>
      <c r="UT20" s="115"/>
      <c r="UU20" s="115"/>
      <c r="UV20" s="115"/>
      <c r="UW20" s="115"/>
      <c r="UX20" s="115"/>
      <c r="UY20" s="115"/>
      <c r="UZ20" s="115"/>
      <c r="VA20" s="115"/>
      <c r="VB20" s="115"/>
      <c r="VC20" s="115"/>
      <c r="VD20" s="115"/>
      <c r="VE20" s="115"/>
      <c r="VF20" s="115"/>
      <c r="VG20" s="115"/>
      <c r="VH20" s="115"/>
      <c r="VI20" s="115"/>
      <c r="VJ20" s="115"/>
      <c r="VK20" s="115"/>
      <c r="VL20" s="115"/>
      <c r="VM20" s="115"/>
      <c r="VN20" s="115"/>
      <c r="VO20" s="115"/>
      <c r="VP20" s="115"/>
      <c r="VQ20" s="115"/>
      <c r="VR20" s="115"/>
      <c r="VS20" s="115"/>
      <c r="VT20" s="115"/>
      <c r="VU20" s="115"/>
      <c r="VV20" s="115"/>
      <c r="VW20" s="115"/>
      <c r="VX20" s="115"/>
      <c r="VY20" s="115"/>
      <c r="VZ20" s="115"/>
      <c r="WA20" s="115"/>
      <c r="WB20" s="115"/>
      <c r="WC20" s="115"/>
      <c r="WD20" s="115"/>
      <c r="WE20" s="115"/>
      <c r="WF20" s="115"/>
      <c r="WG20" s="115"/>
      <c r="WH20" s="115"/>
      <c r="WI20" s="115"/>
      <c r="WJ20" s="115"/>
      <c r="WK20" s="115"/>
      <c r="WL20" s="115"/>
      <c r="WM20" s="115"/>
      <c r="WN20" s="115"/>
      <c r="WO20" s="115"/>
      <c r="WP20" s="115"/>
      <c r="WQ20" s="115"/>
      <c r="WR20" s="115"/>
      <c r="WS20" s="115"/>
      <c r="WT20" s="115"/>
      <c r="WU20" s="115"/>
      <c r="WV20" s="115"/>
      <c r="WW20" s="115"/>
      <c r="WX20" s="115"/>
      <c r="WY20" s="115"/>
      <c r="WZ20" s="115"/>
      <c r="XA20" s="115"/>
      <c r="XB20" s="115"/>
      <c r="XC20" s="115"/>
      <c r="XD20" s="115"/>
      <c r="XE20" s="115"/>
      <c r="XF20" s="115"/>
      <c r="XG20" s="115"/>
      <c r="XH20" s="115"/>
      <c r="XI20" s="115"/>
      <c r="XJ20" s="115"/>
      <c r="XK20" s="115"/>
      <c r="XL20" s="115"/>
      <c r="XM20" s="115"/>
      <c r="XN20" s="115"/>
      <c r="XO20" s="115"/>
      <c r="XP20" s="115"/>
      <c r="XQ20" s="115"/>
      <c r="XR20" s="115"/>
      <c r="XS20" s="115"/>
      <c r="XT20" s="115"/>
      <c r="XU20" s="115"/>
      <c r="XV20" s="115"/>
      <c r="XW20" s="115"/>
      <c r="XX20" s="115"/>
      <c r="XY20" s="115"/>
      <c r="XZ20" s="115"/>
      <c r="YA20" s="115"/>
      <c r="YB20" s="115"/>
      <c r="YC20" s="115"/>
      <c r="YD20" s="115"/>
      <c r="YE20" s="115"/>
      <c r="YF20" s="115"/>
      <c r="YG20" s="115"/>
      <c r="YH20" s="115"/>
      <c r="YI20" s="115"/>
      <c r="YJ20" s="115"/>
      <c r="YK20" s="115"/>
      <c r="YL20" s="115"/>
      <c r="YM20" s="115"/>
      <c r="YN20" s="115"/>
      <c r="YO20" s="115"/>
      <c r="YP20" s="115"/>
      <c r="YQ20" s="115"/>
      <c r="YR20" s="115"/>
      <c r="YS20" s="115"/>
      <c r="YT20" s="115"/>
      <c r="YU20" s="115"/>
      <c r="YV20" s="115"/>
      <c r="YW20" s="115"/>
      <c r="YX20" s="115"/>
      <c r="YY20" s="115"/>
      <c r="YZ20" s="115"/>
      <c r="ZA20" s="115"/>
      <c r="ZB20" s="115"/>
      <c r="ZC20" s="115"/>
      <c r="ZD20" s="115"/>
      <c r="ZE20" s="115"/>
      <c r="ZF20" s="115"/>
      <c r="ZG20" s="115"/>
      <c r="ZH20" s="115"/>
      <c r="ZI20" s="115"/>
      <c r="ZJ20" s="115"/>
      <c r="ZK20" s="115"/>
      <c r="ZL20" s="115"/>
      <c r="ZM20" s="115"/>
      <c r="ZN20" s="115"/>
      <c r="ZO20" s="115"/>
      <c r="ZP20" s="115"/>
      <c r="ZQ20" s="115"/>
      <c r="ZR20" s="115"/>
      <c r="ZS20" s="115"/>
      <c r="ZT20" s="115"/>
      <c r="ZU20" s="115"/>
      <c r="ZV20" s="115"/>
      <c r="ZW20" s="115"/>
      <c r="ZX20" s="115"/>
      <c r="ZY20" s="115"/>
      <c r="ZZ20" s="115"/>
      <c r="AAA20" s="115"/>
      <c r="AAB20" s="115"/>
      <c r="AAC20" s="115"/>
      <c r="AAD20" s="115"/>
      <c r="AAE20" s="115"/>
      <c r="AAF20" s="115"/>
      <c r="AAG20" s="115"/>
      <c r="AAH20" s="115"/>
      <c r="AAI20" s="115"/>
      <c r="AAJ20" s="115"/>
      <c r="AAK20" s="115"/>
      <c r="AAL20" s="115"/>
      <c r="AAM20" s="115"/>
      <c r="AAN20" s="115"/>
      <c r="AAO20" s="115"/>
      <c r="AAP20" s="115"/>
      <c r="AAQ20" s="115"/>
      <c r="AAR20" s="115"/>
      <c r="AAS20" s="115"/>
      <c r="AAT20" s="115"/>
      <c r="AAU20" s="115"/>
      <c r="AAV20" s="115"/>
      <c r="AAW20" s="115"/>
      <c r="AAX20" s="115"/>
      <c r="AAY20" s="115"/>
      <c r="AAZ20" s="115"/>
      <c r="ABA20" s="115"/>
      <c r="ABB20" s="115"/>
      <c r="ABC20" s="115"/>
      <c r="ABD20" s="115"/>
      <c r="ABE20" s="115"/>
      <c r="ABF20" s="115"/>
      <c r="ABG20" s="115"/>
      <c r="ABH20" s="115"/>
      <c r="ABI20" s="115"/>
      <c r="ABJ20" s="115"/>
      <c r="ABK20" s="115"/>
      <c r="ABL20" s="115"/>
      <c r="ABM20" s="115"/>
      <c r="ABN20" s="115"/>
      <c r="ABO20" s="115"/>
      <c r="ABP20" s="115"/>
      <c r="ABQ20" s="115"/>
      <c r="ABR20" s="115"/>
      <c r="ABS20" s="115"/>
      <c r="ABT20" s="115"/>
      <c r="ABU20" s="115"/>
      <c r="ABV20" s="115"/>
      <c r="ABW20" s="115"/>
      <c r="ABX20" s="115"/>
      <c r="ABY20" s="115"/>
      <c r="ABZ20" s="115"/>
      <c r="ACA20" s="115"/>
      <c r="ACB20" s="115"/>
      <c r="ACC20" s="115"/>
      <c r="ACD20" s="115"/>
      <c r="ACE20" s="115"/>
      <c r="ACF20" s="115"/>
      <c r="ACG20" s="115"/>
      <c r="ACH20" s="115"/>
      <c r="ACI20" s="115"/>
      <c r="ACJ20" s="115"/>
      <c r="ACK20" s="115"/>
      <c r="ACL20" s="115"/>
      <c r="ACM20" s="115"/>
      <c r="ACN20" s="115"/>
      <c r="ACO20" s="115"/>
      <c r="ACP20" s="115"/>
      <c r="ACQ20" s="115"/>
      <c r="ACR20" s="115"/>
      <c r="ACS20" s="115"/>
      <c r="ACT20" s="115"/>
      <c r="ACU20" s="115"/>
      <c r="ACV20" s="115"/>
      <c r="ACW20" s="115"/>
      <c r="ACX20" s="115"/>
      <c r="ACY20" s="115"/>
      <c r="ACZ20" s="115"/>
      <c r="ADA20" s="115"/>
      <c r="ADB20" s="115"/>
      <c r="ADC20" s="115"/>
      <c r="ADD20" s="115"/>
      <c r="ADE20" s="115"/>
      <c r="ADF20" s="115"/>
      <c r="ADG20" s="115"/>
      <c r="ADH20" s="115"/>
      <c r="ADI20" s="115"/>
      <c r="ADJ20" s="115"/>
      <c r="ADK20" s="115"/>
      <c r="ADL20" s="115"/>
      <c r="ADM20" s="115"/>
      <c r="ADN20" s="115"/>
      <c r="ADO20" s="115"/>
      <c r="ADP20" s="115"/>
      <c r="ADQ20" s="115"/>
      <c r="ADR20" s="115"/>
      <c r="ADS20" s="115"/>
      <c r="ADT20" s="115"/>
      <c r="ADU20" s="115"/>
      <c r="ADV20" s="115"/>
      <c r="ADW20" s="115"/>
      <c r="ADX20" s="115"/>
      <c r="ADY20" s="115"/>
      <c r="ADZ20" s="115"/>
      <c r="AEA20" s="115"/>
      <c r="AEB20" s="115"/>
      <c r="AEC20" s="115"/>
      <c r="AED20" s="115"/>
      <c r="AEE20" s="115"/>
      <c r="AEF20" s="115"/>
      <c r="AEG20" s="115"/>
      <c r="AEH20" s="115"/>
      <c r="AEI20" s="115"/>
      <c r="AEJ20" s="115"/>
      <c r="AEK20" s="115"/>
      <c r="AEL20" s="115"/>
      <c r="AEM20" s="115"/>
      <c r="AEN20" s="115"/>
      <c r="AEO20" s="115"/>
      <c r="AEP20" s="115"/>
      <c r="AEQ20" s="115"/>
      <c r="AER20" s="115"/>
      <c r="AES20" s="115"/>
      <c r="AET20" s="115"/>
      <c r="AEU20" s="115"/>
      <c r="AEV20" s="115"/>
      <c r="AEW20" s="115"/>
      <c r="AEX20" s="115"/>
      <c r="AEY20" s="115"/>
      <c r="AEZ20" s="115"/>
      <c r="AFA20" s="115"/>
      <c r="AFB20" s="115"/>
      <c r="AFC20" s="115"/>
      <c r="AFD20" s="115"/>
      <c r="AFE20" s="115"/>
      <c r="AFF20" s="115"/>
      <c r="AFG20" s="115"/>
      <c r="AFH20" s="115"/>
      <c r="AFI20" s="115"/>
      <c r="AFJ20" s="115"/>
      <c r="AFK20" s="115"/>
      <c r="AFL20" s="115"/>
      <c r="AFM20" s="115"/>
      <c r="AFN20" s="115"/>
      <c r="AFO20" s="115"/>
      <c r="AFP20" s="115"/>
      <c r="AFQ20" s="115"/>
      <c r="AFR20" s="115"/>
      <c r="AFS20" s="115"/>
      <c r="AFT20" s="115"/>
      <c r="AFU20" s="115"/>
      <c r="AFV20" s="115"/>
      <c r="AFW20" s="115"/>
      <c r="AFX20" s="115"/>
      <c r="AFY20" s="115"/>
      <c r="AFZ20" s="115"/>
      <c r="AGA20" s="115"/>
      <c r="AGB20" s="115"/>
      <c r="AGC20" s="115"/>
      <c r="AGD20" s="115"/>
      <c r="AGE20" s="115"/>
      <c r="AGF20" s="115"/>
      <c r="AGG20" s="115"/>
      <c r="AGH20" s="115"/>
      <c r="AGI20" s="115"/>
      <c r="AGJ20" s="115"/>
      <c r="AGK20" s="115"/>
      <c r="AGL20" s="115"/>
      <c r="AGM20" s="115"/>
      <c r="AGN20" s="115"/>
      <c r="AGO20" s="115"/>
      <c r="AGP20" s="115"/>
      <c r="AGQ20" s="115"/>
      <c r="AGR20" s="115"/>
      <c r="AGS20" s="115"/>
      <c r="AGT20" s="115"/>
      <c r="AGU20" s="115"/>
      <c r="AGV20" s="115"/>
      <c r="AGW20" s="115"/>
      <c r="AGX20" s="115"/>
      <c r="AGY20" s="115"/>
      <c r="AGZ20" s="115"/>
      <c r="AHA20" s="115"/>
      <c r="AHB20" s="115"/>
      <c r="AHC20" s="115"/>
      <c r="AHD20" s="115"/>
      <c r="AHE20" s="115"/>
      <c r="AHF20" s="115"/>
      <c r="AHG20" s="115"/>
      <c r="AHH20" s="115"/>
      <c r="AHI20" s="115"/>
      <c r="AHJ20" s="115"/>
      <c r="AHK20" s="115"/>
      <c r="AHL20" s="115"/>
      <c r="AHM20" s="115"/>
      <c r="AHN20" s="115"/>
      <c r="AHO20" s="115"/>
      <c r="AHP20" s="115"/>
      <c r="AHQ20" s="115"/>
      <c r="AHR20" s="115"/>
      <c r="AHS20" s="115"/>
      <c r="AHT20" s="115"/>
      <c r="AHU20" s="115"/>
      <c r="AHV20" s="115"/>
      <c r="AHW20" s="115"/>
      <c r="AHX20" s="115"/>
      <c r="AHY20" s="115"/>
      <c r="AHZ20" s="115"/>
      <c r="AIA20" s="115"/>
      <c r="AIB20" s="115"/>
      <c r="AIC20" s="115"/>
      <c r="AID20" s="115"/>
      <c r="AIE20" s="115"/>
      <c r="AIF20" s="115"/>
      <c r="AIG20" s="115"/>
      <c r="AIH20" s="115"/>
      <c r="AII20" s="115"/>
      <c r="AIJ20" s="115"/>
      <c r="AIK20" s="115"/>
      <c r="AIL20" s="115"/>
      <c r="AIM20" s="115"/>
      <c r="AIN20" s="115"/>
      <c r="AIO20" s="115"/>
      <c r="AIP20" s="115"/>
      <c r="AIQ20" s="115"/>
      <c r="AIR20" s="115"/>
      <c r="AIS20" s="115"/>
      <c r="AIT20" s="115"/>
      <c r="AIU20" s="115"/>
      <c r="AIV20" s="115"/>
      <c r="AIW20" s="115"/>
      <c r="AIX20" s="115"/>
      <c r="AIY20" s="115"/>
      <c r="AIZ20" s="115"/>
      <c r="AJA20" s="115"/>
      <c r="AJB20" s="115"/>
      <c r="AJC20" s="115"/>
      <c r="AJD20" s="115"/>
      <c r="AJE20" s="115"/>
      <c r="AJF20" s="115"/>
      <c r="AJG20" s="115"/>
      <c r="AJH20" s="115"/>
      <c r="AJI20" s="115"/>
      <c r="AJJ20" s="115"/>
      <c r="AJK20" s="115"/>
      <c r="AJL20" s="115"/>
      <c r="AJM20" s="115"/>
      <c r="AJN20" s="115"/>
      <c r="AJO20" s="115"/>
      <c r="AJP20" s="115"/>
      <c r="AJQ20" s="115"/>
      <c r="AJR20" s="115"/>
      <c r="AJS20" s="115"/>
      <c r="AJT20" s="115"/>
      <c r="AJU20" s="115"/>
      <c r="AJV20" s="115"/>
      <c r="AJW20" s="115"/>
      <c r="AJX20" s="115"/>
      <c r="AJY20" s="115"/>
      <c r="AJZ20" s="115"/>
      <c r="AKA20" s="115"/>
      <c r="AKB20" s="115"/>
      <c r="AKC20" s="115"/>
      <c r="AKD20" s="115"/>
      <c r="AKE20" s="115"/>
      <c r="AKF20" s="115"/>
      <c r="AKG20" s="115"/>
      <c r="AKH20" s="115"/>
      <c r="AKI20" s="115"/>
      <c r="AKJ20" s="115"/>
      <c r="AKK20" s="115"/>
      <c r="AKL20" s="115"/>
      <c r="AKM20" s="115"/>
      <c r="AKN20" s="115"/>
      <c r="AKO20" s="115"/>
      <c r="AKP20" s="115"/>
      <c r="AKQ20" s="115"/>
      <c r="AKR20" s="115"/>
      <c r="AKS20" s="115"/>
      <c r="AKT20" s="115"/>
      <c r="AKU20" s="115"/>
      <c r="AKV20" s="115"/>
      <c r="AKW20" s="115"/>
      <c r="AKX20" s="115"/>
      <c r="AKY20" s="115"/>
      <c r="AKZ20" s="115"/>
      <c r="ALA20" s="115"/>
      <c r="ALB20" s="115"/>
      <c r="ALC20" s="115"/>
      <c r="ALD20" s="115"/>
      <c r="ALE20" s="115"/>
      <c r="ALF20" s="115"/>
      <c r="ALG20" s="115"/>
      <c r="ALH20" s="115"/>
      <c r="ALI20" s="115"/>
      <c r="ALJ20" s="115"/>
      <c r="ALK20" s="115"/>
      <c r="ALL20" s="115"/>
      <c r="ALM20" s="115"/>
      <c r="ALN20" s="115"/>
      <c r="ALO20" s="115"/>
      <c r="ALP20" s="115"/>
      <c r="ALQ20" s="115"/>
      <c r="ALR20" s="115"/>
      <c r="ALS20" s="115"/>
      <c r="ALT20" s="115"/>
      <c r="ALU20" s="115"/>
      <c r="ALV20" s="115"/>
      <c r="ALW20" s="115"/>
      <c r="ALX20" s="115"/>
      <c r="ALY20" s="115"/>
      <c r="ALZ20" s="115"/>
      <c r="AMA20" s="115"/>
      <c r="AMB20" s="115"/>
      <c r="AMC20" s="115"/>
      <c r="AMD20" s="115"/>
      <c r="AME20" s="115"/>
      <c r="AMF20" s="115"/>
      <c r="AMG20" s="115"/>
      <c r="AMH20" s="115"/>
      <c r="AMI20" s="115"/>
      <c r="AMJ20" s="115"/>
      <c r="AMK20" s="115"/>
      <c r="AML20" s="115"/>
      <c r="AMM20" s="115"/>
      <c r="AMN20" s="115"/>
      <c r="AMO20" s="115"/>
      <c r="AMP20" s="115"/>
      <c r="AMQ20" s="115"/>
      <c r="AMR20" s="115"/>
      <c r="AMS20" s="115"/>
      <c r="AMT20" s="115"/>
      <c r="AMU20" s="115"/>
      <c r="AMV20" s="115"/>
      <c r="AMW20" s="115"/>
      <c r="AMX20" s="115"/>
      <c r="AMY20" s="115"/>
      <c r="AMZ20" s="115"/>
      <c r="ANA20" s="115"/>
      <c r="ANB20" s="115"/>
      <c r="ANC20" s="115"/>
      <c r="AND20" s="115"/>
      <c r="ANE20" s="115"/>
      <c r="ANF20" s="115"/>
      <c r="ANG20" s="115"/>
      <c r="ANH20" s="115"/>
      <c r="ANI20" s="115"/>
      <c r="ANJ20" s="115"/>
      <c r="ANK20" s="115"/>
      <c r="ANL20" s="115"/>
      <c r="ANM20" s="115"/>
      <c r="ANN20" s="115"/>
      <c r="ANO20" s="115"/>
      <c r="ANP20" s="115"/>
      <c r="ANQ20" s="115"/>
      <c r="ANR20" s="115"/>
      <c r="ANS20" s="115"/>
      <c r="ANT20" s="115"/>
      <c r="ANU20" s="115"/>
      <c r="ANV20" s="115"/>
      <c r="ANW20" s="115"/>
      <c r="ANX20" s="115"/>
      <c r="ANY20" s="115"/>
      <c r="ANZ20" s="115"/>
      <c r="AOA20" s="115"/>
      <c r="AOB20" s="115"/>
      <c r="AOC20" s="115"/>
      <c r="AOD20" s="115"/>
      <c r="AOE20" s="115"/>
      <c r="AOF20" s="115"/>
      <c r="AOG20" s="115"/>
      <c r="AOH20" s="115"/>
      <c r="AOI20" s="115"/>
      <c r="AOJ20" s="115"/>
      <c r="AOK20" s="115"/>
      <c r="AOL20" s="115"/>
      <c r="AOM20" s="115"/>
      <c r="AON20" s="115"/>
      <c r="AOO20" s="115"/>
      <c r="AOP20" s="115"/>
      <c r="AOQ20" s="115"/>
      <c r="AOR20" s="115"/>
      <c r="AOS20" s="115"/>
      <c r="AOT20" s="115"/>
      <c r="AOU20" s="115"/>
      <c r="AOV20" s="115"/>
      <c r="AOW20" s="115"/>
      <c r="AOX20" s="115"/>
      <c r="AOY20" s="115"/>
      <c r="AOZ20" s="115"/>
      <c r="APA20" s="115"/>
      <c r="APB20" s="115"/>
      <c r="APC20" s="115"/>
      <c r="APD20" s="115"/>
      <c r="APE20" s="115"/>
      <c r="APF20" s="115"/>
      <c r="APG20" s="115"/>
      <c r="APH20" s="115"/>
      <c r="API20" s="115"/>
      <c r="APJ20" s="115"/>
      <c r="APK20" s="115"/>
      <c r="APL20" s="115"/>
      <c r="APM20" s="115"/>
      <c r="APN20" s="115"/>
      <c r="APO20" s="115"/>
      <c r="APP20" s="115"/>
      <c r="APQ20" s="115"/>
      <c r="APR20" s="115"/>
      <c r="APS20" s="115"/>
      <c r="APT20" s="115"/>
      <c r="APU20" s="115"/>
      <c r="APV20" s="115"/>
      <c r="APW20" s="115"/>
      <c r="APX20" s="115"/>
      <c r="APY20" s="115"/>
      <c r="APZ20" s="115"/>
      <c r="AQA20" s="115"/>
      <c r="AQB20" s="115"/>
      <c r="AQC20" s="115"/>
      <c r="AQD20" s="115"/>
      <c r="AQE20" s="115"/>
      <c r="AQF20" s="115"/>
      <c r="AQG20" s="115"/>
      <c r="AQH20" s="115"/>
      <c r="AQI20" s="115"/>
      <c r="AQJ20" s="115"/>
      <c r="AQK20" s="115"/>
      <c r="AQL20" s="115"/>
      <c r="AQM20" s="115"/>
      <c r="AQN20" s="115"/>
      <c r="AQO20" s="115"/>
      <c r="AQP20" s="115"/>
      <c r="AQQ20" s="115"/>
      <c r="AQR20" s="115"/>
      <c r="AQS20" s="115"/>
      <c r="AQT20" s="115"/>
      <c r="AQU20" s="115"/>
      <c r="AQV20" s="115"/>
      <c r="AQW20" s="115"/>
      <c r="AQX20" s="115"/>
      <c r="AQY20" s="115"/>
      <c r="AQZ20" s="115"/>
      <c r="ARA20" s="115"/>
      <c r="ARB20" s="115"/>
      <c r="ARC20" s="115"/>
      <c r="ARD20" s="115"/>
      <c r="ARE20" s="115"/>
      <c r="ARF20" s="115"/>
      <c r="ARG20" s="115"/>
      <c r="ARH20" s="115"/>
      <c r="ARI20" s="115"/>
      <c r="ARJ20" s="115"/>
      <c r="ARK20" s="115"/>
      <c r="ARL20" s="115"/>
      <c r="ARM20" s="115"/>
      <c r="ARN20" s="115"/>
      <c r="ARO20" s="115"/>
      <c r="ARP20" s="115"/>
      <c r="ARQ20" s="115"/>
      <c r="ARR20" s="115"/>
      <c r="ARS20" s="115"/>
      <c r="ART20" s="115"/>
      <c r="ARU20" s="115"/>
      <c r="ARV20" s="115"/>
      <c r="ARW20" s="115"/>
      <c r="ARX20" s="115"/>
      <c r="ARY20" s="115"/>
      <c r="ARZ20" s="115"/>
      <c r="ASA20" s="115"/>
      <c r="ASB20" s="115"/>
      <c r="ASC20" s="115"/>
      <c r="ASD20" s="115"/>
      <c r="ASE20" s="115"/>
      <c r="ASF20" s="115"/>
      <c r="ASG20" s="115"/>
      <c r="ASH20" s="115"/>
      <c r="ASI20" s="115"/>
      <c r="ASJ20" s="115"/>
      <c r="ASK20" s="115"/>
      <c r="ASL20" s="115"/>
      <c r="ASM20" s="115"/>
      <c r="ASN20" s="115"/>
      <c r="ASO20" s="115"/>
      <c r="ASP20" s="115"/>
      <c r="ASQ20" s="115"/>
      <c r="ASR20" s="115"/>
      <c r="ASS20" s="115"/>
      <c r="AST20" s="115"/>
      <c r="ASU20" s="115"/>
      <c r="ASV20" s="115"/>
      <c r="ASW20" s="115"/>
      <c r="ASX20" s="115"/>
      <c r="ASY20" s="115"/>
      <c r="ASZ20" s="115"/>
      <c r="ATA20" s="115"/>
      <c r="ATB20" s="115"/>
      <c r="ATC20" s="115"/>
      <c r="ATD20" s="115"/>
      <c r="ATE20" s="115"/>
      <c r="ATF20" s="115"/>
      <c r="ATG20" s="115"/>
      <c r="ATH20" s="115"/>
      <c r="ATI20" s="115"/>
      <c r="ATJ20" s="115"/>
      <c r="ATK20" s="115"/>
      <c r="ATL20" s="115"/>
      <c r="ATM20" s="115"/>
      <c r="ATN20" s="115"/>
      <c r="ATO20" s="115"/>
      <c r="ATP20" s="115"/>
      <c r="ATQ20" s="115"/>
      <c r="ATR20" s="115"/>
      <c r="ATS20" s="115"/>
      <c r="ATT20" s="115"/>
      <c r="ATU20" s="115"/>
      <c r="ATV20" s="115"/>
      <c r="ATW20" s="115"/>
      <c r="ATX20" s="115"/>
      <c r="ATY20" s="115"/>
      <c r="ATZ20" s="115"/>
      <c r="AUA20" s="115"/>
      <c r="AUB20" s="115"/>
      <c r="AUC20" s="115"/>
      <c r="AUD20" s="115"/>
      <c r="AUE20" s="115"/>
      <c r="AUF20" s="115"/>
      <c r="AUG20" s="115"/>
      <c r="AUH20" s="115"/>
      <c r="AUI20" s="115"/>
      <c r="AUJ20" s="115"/>
      <c r="AUK20" s="115"/>
      <c r="AUL20" s="115"/>
      <c r="AUM20" s="115"/>
      <c r="AUN20" s="115"/>
      <c r="AUO20" s="115"/>
      <c r="AUP20" s="115"/>
      <c r="AUQ20" s="115"/>
      <c r="AUR20" s="115"/>
      <c r="AUS20" s="115"/>
      <c r="AUT20" s="115"/>
      <c r="AUU20" s="115"/>
      <c r="AUV20" s="115"/>
      <c r="AUW20" s="115"/>
      <c r="AUX20" s="115"/>
      <c r="AUY20" s="115"/>
      <c r="AUZ20" s="115"/>
      <c r="AVA20" s="115"/>
      <c r="AVB20" s="115"/>
      <c r="AVC20" s="115"/>
      <c r="AVD20" s="115"/>
      <c r="AVE20" s="115"/>
      <c r="AVF20" s="115"/>
      <c r="AVG20" s="115"/>
      <c r="AVH20" s="115"/>
      <c r="AVI20" s="115"/>
      <c r="AVJ20" s="115"/>
      <c r="AVK20" s="115"/>
      <c r="AVL20" s="115"/>
      <c r="AVM20" s="115"/>
      <c r="AVN20" s="115"/>
      <c r="AVO20" s="115"/>
      <c r="AVP20" s="115"/>
      <c r="AVQ20" s="115"/>
      <c r="AVR20" s="115"/>
      <c r="AVS20" s="115"/>
      <c r="AVT20" s="115"/>
      <c r="AVU20" s="115"/>
    </row>
    <row r="21" spans="1:1269" s="332" customFormat="1" ht="13.5" customHeight="1" x14ac:dyDescent="0.2">
      <c r="A21" s="115"/>
      <c r="B21" s="23" t="s">
        <v>421</v>
      </c>
      <c r="C21" s="135"/>
      <c r="D21" s="136">
        <f>IF(ISNA(VLOOKUP($B21,Batting!$B$6:$D$40,3,FALSE)),0,(VLOOKUP($B21,Batting!$B$6:$D$40,3,FALSE)))</f>
        <v>1</v>
      </c>
      <c r="E21" s="376">
        <f t="shared" si="26"/>
        <v>1</v>
      </c>
      <c r="F21" s="138">
        <f t="shared" si="27"/>
        <v>7</v>
      </c>
      <c r="G21" s="137">
        <f t="shared" si="28"/>
        <v>1</v>
      </c>
      <c r="H21" s="137">
        <f t="shared" si="29"/>
        <v>34</v>
      </c>
      <c r="I21" s="137">
        <f t="shared" si="30"/>
        <v>1</v>
      </c>
      <c r="J21" s="138">
        <f t="shared" si="31"/>
        <v>7</v>
      </c>
      <c r="K21" s="138">
        <f t="shared" si="32"/>
        <v>4.8571428571428568</v>
      </c>
      <c r="L21" s="139">
        <f t="shared" si="33"/>
        <v>34</v>
      </c>
      <c r="M21" s="140"/>
      <c r="N21" s="84">
        <v>3</v>
      </c>
      <c r="O21" s="376">
        <v>0</v>
      </c>
      <c r="P21" s="376">
        <v>14</v>
      </c>
      <c r="Q21" s="376">
        <v>0</v>
      </c>
      <c r="R21" s="91"/>
      <c r="S21" s="141">
        <f t="shared" si="34"/>
        <v>13.2</v>
      </c>
      <c r="T21" s="140"/>
      <c r="U21" s="73">
        <f t="shared" si="35"/>
        <v>4.8571428571428568</v>
      </c>
      <c r="V21" s="73">
        <f t="shared" si="36"/>
        <v>34</v>
      </c>
      <c r="W21" s="74">
        <f t="shared" si="37"/>
        <v>0</v>
      </c>
      <c r="X21" s="102"/>
      <c r="Y21" s="84"/>
      <c r="Z21" s="376"/>
      <c r="AA21" s="376"/>
      <c r="AB21" s="376"/>
      <c r="AC21" s="142"/>
      <c r="AD21" s="84"/>
      <c r="AE21" s="376"/>
      <c r="AF21" s="376"/>
      <c r="AG21" s="376"/>
      <c r="AH21" s="143"/>
      <c r="AI21" s="84"/>
      <c r="AJ21" s="376"/>
      <c r="AK21" s="376"/>
      <c r="AL21" s="376"/>
      <c r="AM21" s="82"/>
      <c r="AN21" s="84"/>
      <c r="AO21" s="376"/>
      <c r="AP21" s="376"/>
      <c r="AQ21" s="376"/>
      <c r="AR21" s="82"/>
      <c r="AS21" s="84"/>
      <c r="AT21" s="376"/>
      <c r="AU21" s="376"/>
      <c r="AV21" s="376"/>
      <c r="AW21" s="82"/>
      <c r="AX21" s="84"/>
      <c r="AY21" s="376"/>
      <c r="AZ21" s="376"/>
      <c r="BA21" s="376"/>
      <c r="BB21" s="82"/>
      <c r="BC21" s="73"/>
      <c r="BD21" s="376"/>
      <c r="BE21" s="376"/>
      <c r="BF21" s="376"/>
      <c r="BG21" s="82"/>
      <c r="BH21" s="84"/>
      <c r="BI21" s="376"/>
      <c r="BJ21" s="376"/>
      <c r="BK21" s="376"/>
      <c r="BL21" s="132"/>
      <c r="BM21" s="84"/>
      <c r="BN21" s="376"/>
      <c r="BO21" s="376"/>
      <c r="BP21" s="376"/>
      <c r="BQ21" s="132"/>
      <c r="BR21" s="84"/>
      <c r="BS21" s="376"/>
      <c r="BT21" s="376"/>
      <c r="BU21" s="376"/>
      <c r="BV21" s="132"/>
      <c r="BW21" s="84"/>
      <c r="BX21" s="376"/>
      <c r="BY21" s="376"/>
      <c r="BZ21" s="376"/>
      <c r="CA21" s="132"/>
      <c r="CB21" s="84"/>
      <c r="CC21" s="376"/>
      <c r="CD21" s="376"/>
      <c r="CE21" s="376"/>
      <c r="CF21" s="132"/>
      <c r="CG21" s="84"/>
      <c r="CH21" s="376"/>
      <c r="CI21" s="376"/>
      <c r="CJ21" s="376"/>
      <c r="CK21" s="132"/>
      <c r="CL21" s="84"/>
      <c r="CM21" s="376"/>
      <c r="CN21" s="376"/>
      <c r="CO21" s="376"/>
      <c r="CP21" s="132"/>
      <c r="CQ21" s="84"/>
      <c r="CR21" s="376"/>
      <c r="CS21" s="376"/>
      <c r="CT21" s="137"/>
      <c r="CU21" s="282"/>
      <c r="CV21" s="84"/>
      <c r="CW21" s="376"/>
      <c r="CX21" s="376"/>
      <c r="CY21" s="376"/>
      <c r="CZ21" s="132"/>
      <c r="DA21" s="84">
        <v>7</v>
      </c>
      <c r="DB21" s="376">
        <v>1</v>
      </c>
      <c r="DC21" s="376">
        <v>34</v>
      </c>
      <c r="DD21" s="376">
        <v>1</v>
      </c>
      <c r="DE21" s="142"/>
      <c r="DF21" s="84"/>
      <c r="DG21" s="376"/>
      <c r="DH21" s="376"/>
      <c r="DI21" s="376"/>
      <c r="DJ21" s="142"/>
      <c r="DK21" s="84"/>
      <c r="DL21" s="137"/>
      <c r="DM21" s="137"/>
      <c r="DN21" s="137"/>
      <c r="DO21" s="142"/>
      <c r="DP21" s="84"/>
      <c r="DQ21" s="376"/>
      <c r="DR21" s="376"/>
      <c r="DS21" s="376"/>
      <c r="DT21" s="142"/>
      <c r="DU21" s="282"/>
      <c r="DV21" s="85"/>
      <c r="DW21" s="85"/>
      <c r="DX21" s="85"/>
      <c r="DY21" s="142"/>
      <c r="DZ21" s="282"/>
      <c r="EA21" s="85"/>
      <c r="EB21" s="85"/>
      <c r="EC21" s="85"/>
      <c r="ED21" s="133"/>
      <c r="EE21" s="125"/>
      <c r="EF21" s="125"/>
      <c r="EG21" s="125"/>
      <c r="EH21" s="125"/>
      <c r="EI21" s="133"/>
      <c r="EJ21" s="125"/>
      <c r="EK21" s="125"/>
      <c r="EL21" s="125"/>
      <c r="EM21" s="125"/>
      <c r="EN21" s="133"/>
      <c r="EO21" s="125"/>
      <c r="EP21" s="125"/>
      <c r="EQ21" s="125"/>
      <c r="ER21" s="125"/>
      <c r="ES21" s="133"/>
      <c r="ET21" s="125"/>
      <c r="EU21" s="125"/>
      <c r="EV21" s="125"/>
      <c r="EW21" s="125"/>
      <c r="EX21" s="115"/>
      <c r="EY21" s="115"/>
      <c r="EZ21" s="115"/>
      <c r="FA21" s="115"/>
      <c r="FB21" s="136"/>
      <c r="FC21" s="73"/>
      <c r="FD21" s="136"/>
      <c r="FE21" s="136"/>
      <c r="FF21" s="136"/>
      <c r="FG21" s="138"/>
      <c r="FH21" s="138"/>
      <c r="FI21" s="139"/>
      <c r="FJ21" s="40"/>
      <c r="FK21" s="74"/>
      <c r="FL21" s="264"/>
      <c r="FM21" s="264"/>
      <c r="FN21" s="264"/>
      <c r="FO21" s="264"/>
      <c r="FP21" s="264"/>
      <c r="FQ21" s="264"/>
      <c r="FR21" s="264"/>
      <c r="FS21" s="264"/>
      <c r="FT21" s="26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115"/>
      <c r="GF21" s="115"/>
      <c r="GG21" s="115"/>
      <c r="GH21" s="115"/>
      <c r="GI21" s="115"/>
      <c r="GJ21" s="115"/>
      <c r="GK21" s="115"/>
      <c r="GL21" s="115"/>
      <c r="GM21" s="115"/>
      <c r="GN21" s="115"/>
      <c r="GO21" s="115"/>
      <c r="GP21" s="115"/>
      <c r="GQ21" s="115"/>
      <c r="GR21" s="115"/>
      <c r="GS21" s="115"/>
      <c r="GT21" s="115"/>
      <c r="GU21" s="115"/>
      <c r="GV21" s="115"/>
      <c r="GW21" s="115"/>
      <c r="GX21" s="115"/>
      <c r="GY21" s="115"/>
      <c r="GZ21" s="115"/>
      <c r="HA21" s="115"/>
      <c r="HB21" s="115"/>
      <c r="HC21" s="115"/>
      <c r="HD21" s="115"/>
      <c r="HE21" s="115"/>
      <c r="HF21" s="115"/>
      <c r="HG21" s="115"/>
      <c r="HH21" s="115"/>
      <c r="HI21" s="115"/>
      <c r="HJ21" s="115"/>
      <c r="HK21" s="115"/>
      <c r="HL21" s="115"/>
      <c r="HM21" s="115"/>
      <c r="HN21" s="115"/>
      <c r="HO21" s="115"/>
      <c r="HP21" s="115"/>
      <c r="HQ21" s="115"/>
      <c r="HR21" s="115"/>
      <c r="HS21" s="115"/>
      <c r="HT21" s="115"/>
      <c r="HU21" s="115"/>
      <c r="HV21" s="115"/>
      <c r="HW21" s="115"/>
      <c r="HX21" s="115"/>
      <c r="HY21" s="115"/>
      <c r="HZ21" s="115"/>
      <c r="IA21" s="115"/>
      <c r="IB21" s="115"/>
      <c r="IC21" s="115"/>
      <c r="ID21" s="115"/>
      <c r="IE21" s="115"/>
      <c r="IF21" s="115"/>
      <c r="IG21" s="115"/>
      <c r="IH21" s="115"/>
      <c r="II21" s="115"/>
      <c r="IJ21" s="115"/>
      <c r="IK21" s="115"/>
      <c r="IL21" s="115"/>
      <c r="IM21" s="115"/>
      <c r="IN21" s="115"/>
      <c r="IO21" s="115"/>
      <c r="IP21" s="115"/>
      <c r="IQ21" s="115"/>
      <c r="IR21" s="115"/>
      <c r="IS21" s="115"/>
      <c r="IT21" s="115"/>
      <c r="IU21" s="115"/>
      <c r="IV21" s="115"/>
      <c r="IW21" s="115"/>
      <c r="IX21" s="115"/>
      <c r="IY21" s="115"/>
      <c r="IZ21" s="115"/>
      <c r="JA21" s="115"/>
      <c r="JB21" s="115"/>
      <c r="JC21" s="115"/>
      <c r="JD21" s="115"/>
      <c r="JE21" s="115"/>
      <c r="JF21" s="115"/>
      <c r="JG21" s="115"/>
      <c r="JH21" s="115"/>
      <c r="JI21" s="115"/>
      <c r="JJ21" s="115"/>
      <c r="JK21" s="115"/>
      <c r="JL21" s="115"/>
      <c r="JM21" s="115"/>
      <c r="JN21" s="115"/>
      <c r="JO21" s="115"/>
      <c r="JP21" s="115"/>
      <c r="JQ21" s="115"/>
      <c r="JR21" s="115"/>
      <c r="JS21" s="115"/>
      <c r="JT21" s="115"/>
      <c r="JU21" s="115"/>
      <c r="JV21" s="115"/>
      <c r="JW21" s="115"/>
      <c r="JX21" s="115"/>
      <c r="JY21" s="115"/>
      <c r="JZ21" s="115"/>
      <c r="KA21" s="115"/>
      <c r="KB21" s="115"/>
      <c r="KC21" s="115"/>
      <c r="KD21" s="115"/>
      <c r="KE21" s="115"/>
      <c r="KF21" s="115"/>
      <c r="KG21" s="115"/>
      <c r="KH21" s="115"/>
      <c r="KI21" s="115"/>
      <c r="KJ21" s="115"/>
      <c r="KK21" s="115"/>
      <c r="KL21" s="115"/>
      <c r="KM21" s="115"/>
      <c r="KN21" s="115"/>
      <c r="KO21" s="115"/>
      <c r="KP21" s="115"/>
      <c r="KQ21" s="115"/>
      <c r="KR21" s="115"/>
      <c r="KS21" s="115"/>
      <c r="KT21" s="115"/>
      <c r="KU21" s="115"/>
      <c r="KV21" s="115"/>
      <c r="KW21" s="115"/>
      <c r="KX21" s="115"/>
      <c r="KY21" s="115"/>
      <c r="KZ21" s="115"/>
      <c r="LA21" s="115"/>
      <c r="LB21" s="115"/>
      <c r="LC21" s="115"/>
      <c r="LD21" s="115"/>
      <c r="LE21" s="115"/>
      <c r="LF21" s="115"/>
      <c r="LG21" s="115"/>
      <c r="LH21" s="115"/>
      <c r="LI21" s="115"/>
      <c r="LJ21" s="115"/>
      <c r="LK21" s="115"/>
      <c r="LL21" s="115"/>
      <c r="LM21" s="115"/>
      <c r="LN21" s="115"/>
      <c r="LO21" s="115"/>
      <c r="LP21" s="115"/>
      <c r="LQ21" s="115"/>
      <c r="LR21" s="115"/>
      <c r="LS21" s="115"/>
      <c r="LT21" s="115"/>
      <c r="LU21" s="115"/>
      <c r="LV21" s="115"/>
      <c r="LW21" s="115"/>
      <c r="LX21" s="115"/>
      <c r="LY21" s="115"/>
      <c r="LZ21" s="115"/>
      <c r="MA21" s="115"/>
      <c r="MB21" s="115"/>
      <c r="MC21" s="115"/>
      <c r="MD21" s="115"/>
      <c r="ME21" s="115"/>
      <c r="MF21" s="115"/>
      <c r="MG21" s="115"/>
      <c r="MH21" s="115"/>
      <c r="MI21" s="115"/>
      <c r="MJ21" s="115"/>
      <c r="MK21" s="115"/>
      <c r="ML21" s="115"/>
      <c r="MM21" s="115"/>
      <c r="MN21" s="115"/>
      <c r="MO21" s="115"/>
      <c r="MP21" s="115"/>
      <c r="MQ21" s="115"/>
      <c r="MR21" s="115"/>
      <c r="MS21" s="115"/>
      <c r="MT21" s="115"/>
      <c r="MU21" s="115"/>
      <c r="MV21" s="115"/>
      <c r="MW21" s="115"/>
      <c r="MX21" s="115"/>
      <c r="MY21" s="115"/>
      <c r="MZ21" s="115"/>
      <c r="NA21" s="115"/>
      <c r="NB21" s="115"/>
      <c r="NC21" s="115"/>
      <c r="ND21" s="115"/>
      <c r="NE21" s="115"/>
      <c r="NF21" s="115"/>
      <c r="NG21" s="115"/>
      <c r="NH21" s="115"/>
      <c r="NI21" s="115"/>
      <c r="NJ21" s="115"/>
      <c r="NK21" s="115"/>
      <c r="NL21" s="115"/>
      <c r="NM21" s="115"/>
      <c r="NN21" s="115"/>
      <c r="NO21" s="115"/>
      <c r="NP21" s="115"/>
      <c r="NQ21" s="115"/>
      <c r="NR21" s="115"/>
      <c r="NS21" s="115"/>
      <c r="NT21" s="115"/>
      <c r="NU21" s="115"/>
      <c r="NV21" s="115"/>
      <c r="NW21" s="115"/>
      <c r="NX21" s="115"/>
      <c r="NY21" s="115"/>
      <c r="NZ21" s="115"/>
      <c r="OA21" s="115"/>
      <c r="OB21" s="115"/>
      <c r="OC21" s="115"/>
      <c r="OD21" s="115"/>
      <c r="OE21" s="115"/>
      <c r="OF21" s="115"/>
      <c r="OG21" s="115"/>
      <c r="OH21" s="115"/>
      <c r="OI21" s="115"/>
      <c r="OJ21" s="115"/>
      <c r="OK21" s="115"/>
      <c r="OL21" s="115"/>
      <c r="OM21" s="115"/>
      <c r="ON21" s="115"/>
      <c r="OO21" s="115"/>
      <c r="OP21" s="115"/>
      <c r="OQ21" s="115"/>
      <c r="OR21" s="115"/>
      <c r="OS21" s="115"/>
      <c r="OT21" s="115"/>
      <c r="OU21" s="115"/>
      <c r="OV21" s="115"/>
      <c r="OW21" s="115"/>
      <c r="OX21" s="115"/>
      <c r="OY21" s="115"/>
      <c r="OZ21" s="115"/>
      <c r="PA21" s="115"/>
      <c r="PB21" s="115"/>
      <c r="PC21" s="115"/>
      <c r="PD21" s="115"/>
      <c r="PE21" s="115"/>
      <c r="PF21" s="115"/>
      <c r="PG21" s="115"/>
      <c r="PH21" s="115"/>
      <c r="PI21" s="115"/>
      <c r="PJ21" s="115"/>
      <c r="PK21" s="115"/>
      <c r="PL21" s="115"/>
      <c r="PM21" s="115"/>
      <c r="PN21" s="115"/>
      <c r="PO21" s="115"/>
      <c r="PP21" s="115"/>
      <c r="PQ21" s="115"/>
      <c r="PR21" s="115"/>
      <c r="PS21" s="115"/>
      <c r="PT21" s="115"/>
      <c r="PU21" s="115"/>
      <c r="PV21" s="115"/>
      <c r="PW21" s="115"/>
      <c r="PX21" s="115"/>
      <c r="PY21" s="115"/>
      <c r="PZ21" s="115"/>
      <c r="QA21" s="115"/>
      <c r="QB21" s="115"/>
      <c r="QC21" s="115"/>
      <c r="QD21" s="115"/>
      <c r="QE21" s="115"/>
      <c r="QF21" s="115"/>
      <c r="QG21" s="115"/>
      <c r="QH21" s="115"/>
      <c r="QI21" s="115"/>
      <c r="QJ21" s="115"/>
      <c r="QK21" s="115"/>
      <c r="QL21" s="115"/>
      <c r="QM21" s="115"/>
      <c r="QN21" s="115"/>
      <c r="QO21" s="115"/>
      <c r="QP21" s="115"/>
      <c r="QQ21" s="115"/>
      <c r="QR21" s="115"/>
      <c r="QS21" s="115"/>
      <c r="QT21" s="115"/>
      <c r="QU21" s="115"/>
      <c r="QV21" s="115"/>
      <c r="QW21" s="115"/>
      <c r="QX21" s="115"/>
      <c r="QY21" s="115"/>
      <c r="QZ21" s="115"/>
      <c r="RA21" s="115"/>
      <c r="RB21" s="115"/>
      <c r="RC21" s="115"/>
      <c r="RD21" s="115"/>
      <c r="RE21" s="115"/>
      <c r="RF21" s="115"/>
      <c r="RG21" s="115"/>
      <c r="RH21" s="115"/>
      <c r="RI21" s="115"/>
      <c r="RJ21" s="115"/>
      <c r="RK21" s="115"/>
      <c r="RL21" s="115"/>
      <c r="RM21" s="115"/>
      <c r="RN21" s="115"/>
      <c r="RO21" s="115"/>
      <c r="RP21" s="115"/>
      <c r="RQ21" s="115"/>
      <c r="RR21" s="115"/>
      <c r="RS21" s="115"/>
      <c r="RT21" s="115"/>
      <c r="RU21" s="115"/>
      <c r="RV21" s="115"/>
      <c r="RW21" s="115"/>
      <c r="RX21" s="115"/>
      <c r="RY21" s="115"/>
      <c r="RZ21" s="115"/>
      <c r="SA21" s="115"/>
      <c r="SB21" s="115"/>
      <c r="SC21" s="115"/>
      <c r="SD21" s="115"/>
      <c r="SE21" s="115"/>
      <c r="SF21" s="115"/>
      <c r="SG21" s="115"/>
      <c r="SH21" s="115"/>
      <c r="SI21" s="115"/>
      <c r="SJ21" s="115"/>
      <c r="SK21" s="115"/>
      <c r="SL21" s="115"/>
      <c r="SM21" s="115"/>
      <c r="SN21" s="115"/>
      <c r="SO21" s="115"/>
      <c r="SP21" s="115"/>
      <c r="SQ21" s="115"/>
      <c r="SR21" s="115"/>
      <c r="SS21" s="115"/>
      <c r="ST21" s="115"/>
      <c r="SU21" s="115"/>
      <c r="SV21" s="115"/>
      <c r="SW21" s="115"/>
      <c r="SX21" s="115"/>
      <c r="SY21" s="115"/>
      <c r="SZ21" s="115"/>
      <c r="TA21" s="115"/>
      <c r="TB21" s="115"/>
      <c r="TC21" s="115"/>
      <c r="TD21" s="115"/>
      <c r="TE21" s="115"/>
      <c r="TF21" s="115"/>
      <c r="TG21" s="115"/>
      <c r="TH21" s="115"/>
      <c r="TI21" s="115"/>
      <c r="TJ21" s="115"/>
      <c r="TK21" s="115"/>
      <c r="TL21" s="115"/>
      <c r="TM21" s="115"/>
      <c r="TN21" s="115"/>
      <c r="TO21" s="115"/>
      <c r="TP21" s="115"/>
      <c r="TQ21" s="115"/>
      <c r="TR21" s="115"/>
      <c r="TS21" s="115"/>
      <c r="TT21" s="115"/>
      <c r="TU21" s="115"/>
      <c r="TV21" s="115"/>
      <c r="TW21" s="115"/>
      <c r="TX21" s="115"/>
      <c r="TY21" s="115"/>
      <c r="TZ21" s="115"/>
      <c r="UA21" s="115"/>
      <c r="UB21" s="115"/>
      <c r="UC21" s="115"/>
      <c r="UD21" s="115"/>
      <c r="UE21" s="115"/>
      <c r="UF21" s="115"/>
      <c r="UG21" s="115"/>
      <c r="UH21" s="115"/>
      <c r="UI21" s="115"/>
      <c r="UJ21" s="115"/>
      <c r="UK21" s="115"/>
      <c r="UL21" s="115"/>
      <c r="UM21" s="115"/>
      <c r="UN21" s="115"/>
      <c r="UO21" s="115"/>
      <c r="UP21" s="115"/>
      <c r="UQ21" s="115"/>
      <c r="UR21" s="115"/>
      <c r="US21" s="115"/>
      <c r="UT21" s="115"/>
      <c r="UU21" s="115"/>
      <c r="UV21" s="115"/>
      <c r="UW21" s="115"/>
      <c r="UX21" s="115"/>
      <c r="UY21" s="115"/>
      <c r="UZ21" s="115"/>
      <c r="VA21" s="115"/>
      <c r="VB21" s="115"/>
      <c r="VC21" s="115"/>
      <c r="VD21" s="115"/>
      <c r="VE21" s="115"/>
      <c r="VF21" s="115"/>
      <c r="VG21" s="115"/>
      <c r="VH21" s="115"/>
      <c r="VI21" s="115"/>
      <c r="VJ21" s="115"/>
      <c r="VK21" s="115"/>
      <c r="VL21" s="115"/>
      <c r="VM21" s="115"/>
      <c r="VN21" s="115"/>
      <c r="VO21" s="115"/>
      <c r="VP21" s="115"/>
      <c r="VQ21" s="115"/>
      <c r="VR21" s="115"/>
      <c r="VS21" s="115"/>
      <c r="VT21" s="115"/>
      <c r="VU21" s="115"/>
      <c r="VV21" s="115"/>
      <c r="VW21" s="115"/>
      <c r="VX21" s="115"/>
      <c r="VY21" s="115"/>
      <c r="VZ21" s="115"/>
      <c r="WA21" s="115"/>
      <c r="WB21" s="115"/>
      <c r="WC21" s="115"/>
      <c r="WD21" s="115"/>
      <c r="WE21" s="115"/>
      <c r="WF21" s="115"/>
      <c r="WG21" s="115"/>
      <c r="WH21" s="115"/>
      <c r="WI21" s="115"/>
      <c r="WJ21" s="115"/>
      <c r="WK21" s="115"/>
      <c r="WL21" s="115"/>
      <c r="WM21" s="115"/>
      <c r="WN21" s="115"/>
      <c r="WO21" s="115"/>
      <c r="WP21" s="115"/>
      <c r="WQ21" s="115"/>
      <c r="WR21" s="115"/>
      <c r="WS21" s="115"/>
      <c r="WT21" s="115"/>
      <c r="WU21" s="115"/>
      <c r="WV21" s="115"/>
      <c r="WW21" s="115"/>
      <c r="WX21" s="115"/>
      <c r="WY21" s="115"/>
      <c r="WZ21" s="115"/>
      <c r="XA21" s="115"/>
      <c r="XB21" s="115"/>
      <c r="XC21" s="115"/>
      <c r="XD21" s="115"/>
      <c r="XE21" s="115"/>
      <c r="XF21" s="115"/>
      <c r="XG21" s="115"/>
      <c r="XH21" s="115"/>
      <c r="XI21" s="115"/>
      <c r="XJ21" s="115"/>
      <c r="XK21" s="115"/>
      <c r="XL21" s="115"/>
      <c r="XM21" s="115"/>
      <c r="XN21" s="115"/>
      <c r="XO21" s="115"/>
      <c r="XP21" s="115"/>
      <c r="XQ21" s="115"/>
      <c r="XR21" s="115"/>
      <c r="XS21" s="115"/>
      <c r="XT21" s="115"/>
      <c r="XU21" s="115"/>
      <c r="XV21" s="115"/>
      <c r="XW21" s="115"/>
      <c r="XX21" s="115"/>
      <c r="XY21" s="115"/>
      <c r="XZ21" s="115"/>
      <c r="YA21" s="115"/>
      <c r="YB21" s="115"/>
      <c r="YC21" s="115"/>
      <c r="YD21" s="115"/>
      <c r="YE21" s="115"/>
      <c r="YF21" s="115"/>
      <c r="YG21" s="115"/>
      <c r="YH21" s="115"/>
      <c r="YI21" s="115"/>
      <c r="YJ21" s="115"/>
      <c r="YK21" s="115"/>
      <c r="YL21" s="115"/>
      <c r="YM21" s="115"/>
      <c r="YN21" s="115"/>
      <c r="YO21" s="115"/>
      <c r="YP21" s="115"/>
      <c r="YQ21" s="115"/>
      <c r="YR21" s="115"/>
      <c r="YS21" s="115"/>
      <c r="YT21" s="115"/>
      <c r="YU21" s="115"/>
      <c r="YV21" s="115"/>
      <c r="YW21" s="115"/>
      <c r="YX21" s="115"/>
      <c r="YY21" s="115"/>
      <c r="YZ21" s="115"/>
      <c r="ZA21" s="115"/>
      <c r="ZB21" s="115"/>
      <c r="ZC21" s="115"/>
      <c r="ZD21" s="115"/>
      <c r="ZE21" s="115"/>
      <c r="ZF21" s="115"/>
      <c r="ZG21" s="115"/>
      <c r="ZH21" s="115"/>
      <c r="ZI21" s="115"/>
      <c r="ZJ21" s="115"/>
      <c r="ZK21" s="115"/>
      <c r="ZL21" s="115"/>
      <c r="ZM21" s="115"/>
      <c r="ZN21" s="115"/>
      <c r="ZO21" s="115"/>
      <c r="ZP21" s="115"/>
      <c r="ZQ21" s="115"/>
      <c r="ZR21" s="115"/>
      <c r="ZS21" s="115"/>
      <c r="ZT21" s="115"/>
      <c r="ZU21" s="115"/>
      <c r="ZV21" s="115"/>
      <c r="ZW21" s="115"/>
      <c r="ZX21" s="115"/>
      <c r="ZY21" s="115"/>
      <c r="ZZ21" s="115"/>
      <c r="AAA21" s="115"/>
      <c r="AAB21" s="115"/>
      <c r="AAC21" s="115"/>
      <c r="AAD21" s="115"/>
      <c r="AAE21" s="115"/>
      <c r="AAF21" s="115"/>
      <c r="AAG21" s="115"/>
      <c r="AAH21" s="115"/>
      <c r="AAI21" s="115"/>
      <c r="AAJ21" s="115"/>
      <c r="AAK21" s="115"/>
      <c r="AAL21" s="115"/>
      <c r="AAM21" s="115"/>
      <c r="AAN21" s="115"/>
      <c r="AAO21" s="115"/>
      <c r="AAP21" s="115"/>
      <c r="AAQ21" s="115"/>
      <c r="AAR21" s="115"/>
      <c r="AAS21" s="115"/>
      <c r="AAT21" s="115"/>
      <c r="AAU21" s="115"/>
      <c r="AAV21" s="115"/>
      <c r="AAW21" s="115"/>
      <c r="AAX21" s="115"/>
      <c r="AAY21" s="115"/>
      <c r="AAZ21" s="115"/>
      <c r="ABA21" s="115"/>
      <c r="ABB21" s="115"/>
      <c r="ABC21" s="115"/>
      <c r="ABD21" s="115"/>
      <c r="ABE21" s="115"/>
      <c r="ABF21" s="115"/>
      <c r="ABG21" s="115"/>
      <c r="ABH21" s="115"/>
      <c r="ABI21" s="115"/>
      <c r="ABJ21" s="115"/>
      <c r="ABK21" s="115"/>
      <c r="ABL21" s="115"/>
      <c r="ABM21" s="115"/>
      <c r="ABN21" s="115"/>
      <c r="ABO21" s="115"/>
      <c r="ABP21" s="115"/>
      <c r="ABQ21" s="115"/>
      <c r="ABR21" s="115"/>
      <c r="ABS21" s="115"/>
      <c r="ABT21" s="115"/>
      <c r="ABU21" s="115"/>
      <c r="ABV21" s="115"/>
      <c r="ABW21" s="115"/>
      <c r="ABX21" s="115"/>
      <c r="ABY21" s="115"/>
      <c r="ABZ21" s="115"/>
      <c r="ACA21" s="115"/>
      <c r="ACB21" s="115"/>
      <c r="ACC21" s="115"/>
      <c r="ACD21" s="115"/>
      <c r="ACE21" s="115"/>
      <c r="ACF21" s="115"/>
      <c r="ACG21" s="115"/>
      <c r="ACH21" s="115"/>
      <c r="ACI21" s="115"/>
      <c r="ACJ21" s="115"/>
      <c r="ACK21" s="115"/>
      <c r="ACL21" s="115"/>
      <c r="ACM21" s="115"/>
      <c r="ACN21" s="115"/>
      <c r="ACO21" s="115"/>
      <c r="ACP21" s="115"/>
      <c r="ACQ21" s="115"/>
      <c r="ACR21" s="115"/>
      <c r="ACS21" s="115"/>
      <c r="ACT21" s="115"/>
      <c r="ACU21" s="115"/>
      <c r="ACV21" s="115"/>
      <c r="ACW21" s="115"/>
      <c r="ACX21" s="115"/>
      <c r="ACY21" s="115"/>
      <c r="ACZ21" s="115"/>
      <c r="ADA21" s="115"/>
      <c r="ADB21" s="115"/>
      <c r="ADC21" s="115"/>
      <c r="ADD21" s="115"/>
      <c r="ADE21" s="115"/>
      <c r="ADF21" s="115"/>
      <c r="ADG21" s="115"/>
      <c r="ADH21" s="115"/>
      <c r="ADI21" s="115"/>
      <c r="ADJ21" s="115"/>
      <c r="ADK21" s="115"/>
      <c r="ADL21" s="115"/>
      <c r="ADM21" s="115"/>
      <c r="ADN21" s="115"/>
      <c r="ADO21" s="115"/>
      <c r="ADP21" s="115"/>
      <c r="ADQ21" s="115"/>
      <c r="ADR21" s="115"/>
      <c r="ADS21" s="115"/>
      <c r="ADT21" s="115"/>
      <c r="ADU21" s="115"/>
      <c r="ADV21" s="115"/>
      <c r="ADW21" s="115"/>
      <c r="ADX21" s="115"/>
      <c r="ADY21" s="115"/>
      <c r="ADZ21" s="115"/>
      <c r="AEA21" s="115"/>
      <c r="AEB21" s="115"/>
      <c r="AEC21" s="115"/>
      <c r="AED21" s="115"/>
      <c r="AEE21" s="115"/>
      <c r="AEF21" s="115"/>
      <c r="AEG21" s="115"/>
      <c r="AEH21" s="115"/>
      <c r="AEI21" s="115"/>
      <c r="AEJ21" s="115"/>
      <c r="AEK21" s="115"/>
      <c r="AEL21" s="115"/>
      <c r="AEM21" s="115"/>
      <c r="AEN21" s="115"/>
      <c r="AEO21" s="115"/>
      <c r="AEP21" s="115"/>
      <c r="AEQ21" s="115"/>
      <c r="AER21" s="115"/>
      <c r="AES21" s="115"/>
      <c r="AET21" s="115"/>
      <c r="AEU21" s="115"/>
      <c r="AEV21" s="115"/>
      <c r="AEW21" s="115"/>
      <c r="AEX21" s="115"/>
      <c r="AEY21" s="115"/>
      <c r="AEZ21" s="115"/>
      <c r="AFA21" s="115"/>
      <c r="AFB21" s="115"/>
      <c r="AFC21" s="115"/>
      <c r="AFD21" s="115"/>
      <c r="AFE21" s="115"/>
      <c r="AFF21" s="115"/>
      <c r="AFG21" s="115"/>
      <c r="AFH21" s="115"/>
      <c r="AFI21" s="115"/>
      <c r="AFJ21" s="115"/>
      <c r="AFK21" s="115"/>
      <c r="AFL21" s="115"/>
      <c r="AFM21" s="115"/>
      <c r="AFN21" s="115"/>
      <c r="AFO21" s="115"/>
      <c r="AFP21" s="115"/>
      <c r="AFQ21" s="115"/>
      <c r="AFR21" s="115"/>
      <c r="AFS21" s="115"/>
      <c r="AFT21" s="115"/>
      <c r="AFU21" s="115"/>
      <c r="AFV21" s="115"/>
      <c r="AFW21" s="115"/>
      <c r="AFX21" s="115"/>
      <c r="AFY21" s="115"/>
      <c r="AFZ21" s="115"/>
      <c r="AGA21" s="115"/>
      <c r="AGB21" s="115"/>
      <c r="AGC21" s="115"/>
      <c r="AGD21" s="115"/>
      <c r="AGE21" s="115"/>
      <c r="AGF21" s="115"/>
      <c r="AGG21" s="115"/>
      <c r="AGH21" s="115"/>
      <c r="AGI21" s="115"/>
      <c r="AGJ21" s="115"/>
      <c r="AGK21" s="115"/>
      <c r="AGL21" s="115"/>
      <c r="AGM21" s="115"/>
      <c r="AGN21" s="115"/>
      <c r="AGO21" s="115"/>
      <c r="AGP21" s="115"/>
      <c r="AGQ21" s="115"/>
      <c r="AGR21" s="115"/>
      <c r="AGS21" s="115"/>
      <c r="AGT21" s="115"/>
      <c r="AGU21" s="115"/>
      <c r="AGV21" s="115"/>
      <c r="AGW21" s="115"/>
      <c r="AGX21" s="115"/>
      <c r="AGY21" s="115"/>
      <c r="AGZ21" s="115"/>
      <c r="AHA21" s="115"/>
      <c r="AHB21" s="115"/>
      <c r="AHC21" s="115"/>
      <c r="AHD21" s="115"/>
      <c r="AHE21" s="115"/>
      <c r="AHF21" s="115"/>
      <c r="AHG21" s="115"/>
      <c r="AHH21" s="115"/>
      <c r="AHI21" s="115"/>
      <c r="AHJ21" s="115"/>
      <c r="AHK21" s="115"/>
      <c r="AHL21" s="115"/>
      <c r="AHM21" s="115"/>
      <c r="AHN21" s="115"/>
      <c r="AHO21" s="115"/>
      <c r="AHP21" s="115"/>
      <c r="AHQ21" s="115"/>
      <c r="AHR21" s="115"/>
      <c r="AHS21" s="115"/>
      <c r="AHT21" s="115"/>
      <c r="AHU21" s="115"/>
      <c r="AHV21" s="115"/>
      <c r="AHW21" s="115"/>
      <c r="AHX21" s="115"/>
      <c r="AHY21" s="115"/>
      <c r="AHZ21" s="115"/>
      <c r="AIA21" s="115"/>
      <c r="AIB21" s="115"/>
      <c r="AIC21" s="115"/>
      <c r="AID21" s="115"/>
      <c r="AIE21" s="115"/>
      <c r="AIF21" s="115"/>
      <c r="AIG21" s="115"/>
      <c r="AIH21" s="115"/>
      <c r="AII21" s="115"/>
      <c r="AIJ21" s="115"/>
      <c r="AIK21" s="115"/>
      <c r="AIL21" s="115"/>
      <c r="AIM21" s="115"/>
      <c r="AIN21" s="115"/>
      <c r="AIO21" s="115"/>
      <c r="AIP21" s="115"/>
      <c r="AIQ21" s="115"/>
      <c r="AIR21" s="115"/>
      <c r="AIS21" s="115"/>
      <c r="AIT21" s="115"/>
      <c r="AIU21" s="115"/>
      <c r="AIV21" s="115"/>
      <c r="AIW21" s="115"/>
      <c r="AIX21" s="115"/>
      <c r="AIY21" s="115"/>
      <c r="AIZ21" s="115"/>
      <c r="AJA21" s="115"/>
      <c r="AJB21" s="115"/>
      <c r="AJC21" s="115"/>
      <c r="AJD21" s="115"/>
      <c r="AJE21" s="115"/>
      <c r="AJF21" s="115"/>
      <c r="AJG21" s="115"/>
      <c r="AJH21" s="115"/>
      <c r="AJI21" s="115"/>
      <c r="AJJ21" s="115"/>
      <c r="AJK21" s="115"/>
      <c r="AJL21" s="115"/>
      <c r="AJM21" s="115"/>
      <c r="AJN21" s="115"/>
      <c r="AJO21" s="115"/>
      <c r="AJP21" s="115"/>
      <c r="AJQ21" s="115"/>
      <c r="AJR21" s="115"/>
      <c r="AJS21" s="115"/>
      <c r="AJT21" s="115"/>
      <c r="AJU21" s="115"/>
      <c r="AJV21" s="115"/>
      <c r="AJW21" s="115"/>
      <c r="AJX21" s="115"/>
      <c r="AJY21" s="115"/>
      <c r="AJZ21" s="115"/>
      <c r="AKA21" s="115"/>
      <c r="AKB21" s="115"/>
      <c r="AKC21" s="115"/>
      <c r="AKD21" s="115"/>
      <c r="AKE21" s="115"/>
      <c r="AKF21" s="115"/>
      <c r="AKG21" s="115"/>
      <c r="AKH21" s="115"/>
      <c r="AKI21" s="115"/>
      <c r="AKJ21" s="115"/>
      <c r="AKK21" s="115"/>
      <c r="AKL21" s="115"/>
      <c r="AKM21" s="115"/>
      <c r="AKN21" s="115"/>
      <c r="AKO21" s="115"/>
      <c r="AKP21" s="115"/>
      <c r="AKQ21" s="115"/>
      <c r="AKR21" s="115"/>
      <c r="AKS21" s="115"/>
      <c r="AKT21" s="115"/>
      <c r="AKU21" s="115"/>
      <c r="AKV21" s="115"/>
      <c r="AKW21" s="115"/>
      <c r="AKX21" s="115"/>
      <c r="AKY21" s="115"/>
      <c r="AKZ21" s="115"/>
      <c r="ALA21" s="115"/>
      <c r="ALB21" s="115"/>
      <c r="ALC21" s="115"/>
      <c r="ALD21" s="115"/>
      <c r="ALE21" s="115"/>
      <c r="ALF21" s="115"/>
      <c r="ALG21" s="115"/>
      <c r="ALH21" s="115"/>
      <c r="ALI21" s="115"/>
      <c r="ALJ21" s="115"/>
      <c r="ALK21" s="115"/>
      <c r="ALL21" s="115"/>
      <c r="ALM21" s="115"/>
      <c r="ALN21" s="115"/>
      <c r="ALO21" s="115"/>
      <c r="ALP21" s="115"/>
      <c r="ALQ21" s="115"/>
      <c r="ALR21" s="115"/>
      <c r="ALS21" s="115"/>
      <c r="ALT21" s="115"/>
      <c r="ALU21" s="115"/>
      <c r="ALV21" s="115"/>
      <c r="ALW21" s="115"/>
      <c r="ALX21" s="115"/>
      <c r="ALY21" s="115"/>
      <c r="ALZ21" s="115"/>
      <c r="AMA21" s="115"/>
      <c r="AMB21" s="115"/>
      <c r="AMC21" s="115"/>
      <c r="AMD21" s="115"/>
      <c r="AME21" s="115"/>
      <c r="AMF21" s="115"/>
      <c r="AMG21" s="115"/>
      <c r="AMH21" s="115"/>
      <c r="AMI21" s="115"/>
      <c r="AMJ21" s="115"/>
      <c r="AMK21" s="115"/>
      <c r="AML21" s="115"/>
      <c r="AMM21" s="115"/>
      <c r="AMN21" s="115"/>
      <c r="AMO21" s="115"/>
      <c r="AMP21" s="115"/>
      <c r="AMQ21" s="115"/>
      <c r="AMR21" s="115"/>
      <c r="AMS21" s="115"/>
      <c r="AMT21" s="115"/>
      <c r="AMU21" s="115"/>
      <c r="AMV21" s="115"/>
      <c r="AMW21" s="115"/>
      <c r="AMX21" s="115"/>
      <c r="AMY21" s="115"/>
      <c r="AMZ21" s="115"/>
      <c r="ANA21" s="115"/>
      <c r="ANB21" s="115"/>
      <c r="ANC21" s="115"/>
      <c r="AND21" s="115"/>
      <c r="ANE21" s="115"/>
      <c r="ANF21" s="115"/>
      <c r="ANG21" s="115"/>
      <c r="ANH21" s="115"/>
      <c r="ANI21" s="115"/>
      <c r="ANJ21" s="115"/>
      <c r="ANK21" s="115"/>
      <c r="ANL21" s="115"/>
      <c r="ANM21" s="115"/>
      <c r="ANN21" s="115"/>
      <c r="ANO21" s="115"/>
      <c r="ANP21" s="115"/>
      <c r="ANQ21" s="115"/>
      <c r="ANR21" s="115"/>
      <c r="ANS21" s="115"/>
      <c r="ANT21" s="115"/>
      <c r="ANU21" s="115"/>
      <c r="ANV21" s="115"/>
      <c r="ANW21" s="115"/>
      <c r="ANX21" s="115"/>
      <c r="ANY21" s="115"/>
      <c r="ANZ21" s="115"/>
      <c r="AOA21" s="115"/>
      <c r="AOB21" s="115"/>
      <c r="AOC21" s="115"/>
      <c r="AOD21" s="115"/>
      <c r="AOE21" s="115"/>
      <c r="AOF21" s="115"/>
      <c r="AOG21" s="115"/>
      <c r="AOH21" s="115"/>
      <c r="AOI21" s="115"/>
      <c r="AOJ21" s="115"/>
      <c r="AOK21" s="115"/>
      <c r="AOL21" s="115"/>
      <c r="AOM21" s="115"/>
      <c r="AON21" s="115"/>
      <c r="AOO21" s="115"/>
      <c r="AOP21" s="115"/>
      <c r="AOQ21" s="115"/>
      <c r="AOR21" s="115"/>
      <c r="AOS21" s="115"/>
      <c r="AOT21" s="115"/>
      <c r="AOU21" s="115"/>
      <c r="AOV21" s="115"/>
      <c r="AOW21" s="115"/>
      <c r="AOX21" s="115"/>
      <c r="AOY21" s="115"/>
      <c r="AOZ21" s="115"/>
      <c r="APA21" s="115"/>
      <c r="APB21" s="115"/>
      <c r="APC21" s="115"/>
      <c r="APD21" s="115"/>
      <c r="APE21" s="115"/>
      <c r="APF21" s="115"/>
      <c r="APG21" s="115"/>
      <c r="APH21" s="115"/>
      <c r="API21" s="115"/>
      <c r="APJ21" s="115"/>
      <c r="APK21" s="115"/>
      <c r="APL21" s="115"/>
      <c r="APM21" s="115"/>
      <c r="APN21" s="115"/>
      <c r="APO21" s="115"/>
      <c r="APP21" s="115"/>
      <c r="APQ21" s="115"/>
      <c r="APR21" s="115"/>
      <c r="APS21" s="115"/>
      <c r="APT21" s="115"/>
      <c r="APU21" s="115"/>
      <c r="APV21" s="115"/>
      <c r="APW21" s="115"/>
      <c r="APX21" s="115"/>
      <c r="APY21" s="115"/>
      <c r="APZ21" s="115"/>
      <c r="AQA21" s="115"/>
      <c r="AQB21" s="115"/>
      <c r="AQC21" s="115"/>
      <c r="AQD21" s="115"/>
      <c r="AQE21" s="115"/>
      <c r="AQF21" s="115"/>
      <c r="AQG21" s="115"/>
      <c r="AQH21" s="115"/>
      <c r="AQI21" s="115"/>
      <c r="AQJ21" s="115"/>
      <c r="AQK21" s="115"/>
      <c r="AQL21" s="115"/>
      <c r="AQM21" s="115"/>
      <c r="AQN21" s="115"/>
      <c r="AQO21" s="115"/>
      <c r="AQP21" s="115"/>
      <c r="AQQ21" s="115"/>
      <c r="AQR21" s="115"/>
      <c r="AQS21" s="115"/>
      <c r="AQT21" s="115"/>
      <c r="AQU21" s="115"/>
      <c r="AQV21" s="115"/>
      <c r="AQW21" s="115"/>
      <c r="AQX21" s="115"/>
      <c r="AQY21" s="115"/>
      <c r="AQZ21" s="115"/>
      <c r="ARA21" s="115"/>
      <c r="ARB21" s="115"/>
      <c r="ARC21" s="115"/>
      <c r="ARD21" s="115"/>
      <c r="ARE21" s="115"/>
      <c r="ARF21" s="115"/>
      <c r="ARG21" s="115"/>
      <c r="ARH21" s="115"/>
      <c r="ARI21" s="115"/>
      <c r="ARJ21" s="115"/>
      <c r="ARK21" s="115"/>
      <c r="ARL21" s="115"/>
      <c r="ARM21" s="115"/>
      <c r="ARN21" s="115"/>
      <c r="ARO21" s="115"/>
      <c r="ARP21" s="115"/>
      <c r="ARQ21" s="115"/>
      <c r="ARR21" s="115"/>
      <c r="ARS21" s="115"/>
      <c r="ART21" s="115"/>
      <c r="ARU21" s="115"/>
      <c r="ARV21" s="115"/>
      <c r="ARW21" s="115"/>
      <c r="ARX21" s="115"/>
      <c r="ARY21" s="115"/>
      <c r="ARZ21" s="115"/>
      <c r="ASA21" s="115"/>
      <c r="ASB21" s="115"/>
      <c r="ASC21" s="115"/>
      <c r="ASD21" s="115"/>
      <c r="ASE21" s="115"/>
      <c r="ASF21" s="115"/>
      <c r="ASG21" s="115"/>
      <c r="ASH21" s="115"/>
      <c r="ASI21" s="115"/>
      <c r="ASJ21" s="115"/>
      <c r="ASK21" s="115"/>
      <c r="ASL21" s="115"/>
      <c r="ASM21" s="115"/>
      <c r="ASN21" s="115"/>
      <c r="ASO21" s="115"/>
      <c r="ASP21" s="115"/>
      <c r="ASQ21" s="115"/>
      <c r="ASR21" s="115"/>
      <c r="ASS21" s="115"/>
      <c r="AST21" s="115"/>
      <c r="ASU21" s="115"/>
      <c r="ASV21" s="115"/>
      <c r="ASW21" s="115"/>
      <c r="ASX21" s="115"/>
      <c r="ASY21" s="115"/>
      <c r="ASZ21" s="115"/>
      <c r="ATA21" s="115"/>
      <c r="ATB21" s="115"/>
      <c r="ATC21" s="115"/>
      <c r="ATD21" s="115"/>
      <c r="ATE21" s="115"/>
      <c r="ATF21" s="115"/>
      <c r="ATG21" s="115"/>
      <c r="ATH21" s="115"/>
      <c r="ATI21" s="115"/>
      <c r="ATJ21" s="115"/>
      <c r="ATK21" s="115"/>
      <c r="ATL21" s="115"/>
      <c r="ATM21" s="115"/>
      <c r="ATN21" s="115"/>
      <c r="ATO21" s="115"/>
      <c r="ATP21" s="115"/>
      <c r="ATQ21" s="115"/>
      <c r="ATR21" s="115"/>
      <c r="ATS21" s="115"/>
      <c r="ATT21" s="115"/>
      <c r="ATU21" s="115"/>
      <c r="ATV21" s="115"/>
      <c r="ATW21" s="115"/>
      <c r="ATX21" s="115"/>
      <c r="ATY21" s="115"/>
      <c r="ATZ21" s="115"/>
      <c r="AUA21" s="115"/>
      <c r="AUB21" s="115"/>
      <c r="AUC21" s="115"/>
      <c r="AUD21" s="115"/>
      <c r="AUE21" s="115"/>
      <c r="AUF21" s="115"/>
      <c r="AUG21" s="115"/>
      <c r="AUH21" s="115"/>
      <c r="AUI21" s="115"/>
      <c r="AUJ21" s="115"/>
      <c r="AUK21" s="115"/>
      <c r="AUL21" s="115"/>
      <c r="AUM21" s="115"/>
      <c r="AUN21" s="115"/>
      <c r="AUO21" s="115"/>
      <c r="AUP21" s="115"/>
      <c r="AUQ21" s="115"/>
      <c r="AUR21" s="115"/>
      <c r="AUS21" s="115"/>
      <c r="AUT21" s="115"/>
      <c r="AUU21" s="115"/>
      <c r="AUV21" s="115"/>
      <c r="AUW21" s="115"/>
      <c r="AUX21" s="115"/>
      <c r="AUY21" s="115"/>
      <c r="AUZ21" s="115"/>
      <c r="AVA21" s="115"/>
      <c r="AVB21" s="115"/>
      <c r="AVC21" s="115"/>
      <c r="AVD21" s="115"/>
      <c r="AVE21" s="115"/>
      <c r="AVF21" s="115"/>
      <c r="AVG21" s="115"/>
      <c r="AVH21" s="115"/>
      <c r="AVI21" s="115"/>
      <c r="AVJ21" s="115"/>
      <c r="AVK21" s="115"/>
      <c r="AVL21" s="115"/>
      <c r="AVM21" s="115"/>
      <c r="AVN21" s="115"/>
      <c r="AVO21" s="115"/>
      <c r="AVP21" s="115"/>
      <c r="AVQ21" s="115"/>
      <c r="AVR21" s="115"/>
      <c r="AVS21" s="115"/>
      <c r="AVT21" s="115"/>
      <c r="AVU21" s="115"/>
    </row>
    <row r="22" spans="1:1269" s="332" customFormat="1" ht="13.5" customHeight="1" x14ac:dyDescent="0.2">
      <c r="A22" s="115"/>
      <c r="B22" s="23" t="s">
        <v>259</v>
      </c>
      <c r="C22" s="363" t="s">
        <v>262</v>
      </c>
      <c r="D22" s="136">
        <f>IF(ISNA(VLOOKUP($B22,Batting!$B$6:$D$40,3,FALSE)),0,(VLOOKUP($B22,Batting!$B$6:$D$40,3,FALSE)))</f>
        <v>5</v>
      </c>
      <c r="E22" s="69">
        <f t="shared" si="26"/>
        <v>5</v>
      </c>
      <c r="F22" s="138">
        <f t="shared" si="27"/>
        <v>27</v>
      </c>
      <c r="G22" s="137">
        <f t="shared" si="28"/>
        <v>2</v>
      </c>
      <c r="H22" s="137">
        <f t="shared" si="29"/>
        <v>142</v>
      </c>
      <c r="I22" s="137">
        <f t="shared" si="30"/>
        <v>2</v>
      </c>
      <c r="J22" s="138">
        <f t="shared" si="31"/>
        <v>13.5</v>
      </c>
      <c r="K22" s="138">
        <f t="shared" si="32"/>
        <v>5.2592592592592595</v>
      </c>
      <c r="L22" s="139">
        <f t="shared" si="33"/>
        <v>71</v>
      </c>
      <c r="M22" s="140"/>
      <c r="N22" s="84">
        <v>7</v>
      </c>
      <c r="O22" s="371">
        <v>1</v>
      </c>
      <c r="P22" s="371">
        <v>36</v>
      </c>
      <c r="Q22" s="371">
        <v>2</v>
      </c>
      <c r="R22" s="91"/>
      <c r="S22" s="141">
        <f t="shared" si="34"/>
        <v>11.600000000000001</v>
      </c>
      <c r="T22" s="140"/>
      <c r="U22" s="73">
        <f t="shared" si="35"/>
        <v>5.2592592592592595</v>
      </c>
      <c r="V22" s="73">
        <f t="shared" si="36"/>
        <v>71</v>
      </c>
      <c r="W22" s="74">
        <f t="shared" si="37"/>
        <v>0</v>
      </c>
      <c r="X22" s="102"/>
      <c r="Y22" s="84">
        <v>3</v>
      </c>
      <c r="Z22" s="69">
        <v>0</v>
      </c>
      <c r="AA22" s="69">
        <v>12</v>
      </c>
      <c r="AB22" s="69">
        <v>0</v>
      </c>
      <c r="AC22" s="142"/>
      <c r="AD22" s="84"/>
      <c r="AE22" s="69"/>
      <c r="AF22" s="69"/>
      <c r="AG22" s="69"/>
      <c r="AH22" s="143"/>
      <c r="AI22" s="84"/>
      <c r="AJ22" s="69"/>
      <c r="AK22" s="69"/>
      <c r="AL22" s="69"/>
      <c r="AM22" s="82"/>
      <c r="AN22" s="84"/>
      <c r="AO22" s="69"/>
      <c r="AP22" s="69"/>
      <c r="AQ22" s="69"/>
      <c r="AR22" s="82"/>
      <c r="AS22" s="84"/>
      <c r="AT22" s="69"/>
      <c r="AU22" s="69"/>
      <c r="AV22" s="69"/>
      <c r="AW22" s="82"/>
      <c r="AX22" s="84">
        <v>5</v>
      </c>
      <c r="AY22" s="69">
        <v>0</v>
      </c>
      <c r="AZ22" s="69">
        <v>23</v>
      </c>
      <c r="BA22" s="69">
        <v>0</v>
      </c>
      <c r="BB22" s="82"/>
      <c r="BC22" s="73"/>
      <c r="BD22" s="69"/>
      <c r="BE22" s="69"/>
      <c r="BF22" s="69"/>
      <c r="BG22" s="82"/>
      <c r="BH22" s="84"/>
      <c r="BI22" s="69"/>
      <c r="BJ22" s="69"/>
      <c r="BK22" s="69"/>
      <c r="BL22" s="132"/>
      <c r="BM22" s="84">
        <v>6</v>
      </c>
      <c r="BN22" s="69">
        <v>0</v>
      </c>
      <c r="BO22" s="69">
        <v>38</v>
      </c>
      <c r="BP22" s="69">
        <v>0</v>
      </c>
      <c r="BQ22" s="132"/>
      <c r="BR22" s="84"/>
      <c r="BS22" s="69"/>
      <c r="BT22" s="69"/>
      <c r="BU22" s="69"/>
      <c r="BV22" s="132"/>
      <c r="BW22" s="84"/>
      <c r="BX22" s="69"/>
      <c r="BY22" s="69"/>
      <c r="BZ22" s="69"/>
      <c r="CA22" s="132"/>
      <c r="CB22" s="84"/>
      <c r="CC22" s="69"/>
      <c r="CD22" s="69"/>
      <c r="CE22" s="69"/>
      <c r="CF22" s="132"/>
      <c r="CG22" s="84">
        <v>7</v>
      </c>
      <c r="CH22" s="69">
        <v>1</v>
      </c>
      <c r="CI22" s="69">
        <v>36</v>
      </c>
      <c r="CJ22" s="69">
        <v>2</v>
      </c>
      <c r="CK22" s="132"/>
      <c r="CL22" s="84"/>
      <c r="CM22" s="69"/>
      <c r="CN22" s="69"/>
      <c r="CO22" s="69"/>
      <c r="CP22" s="132"/>
      <c r="CQ22" s="84"/>
      <c r="CR22" s="69"/>
      <c r="CS22" s="69"/>
      <c r="CT22" s="137"/>
      <c r="CU22" s="282"/>
      <c r="CV22" s="84"/>
      <c r="CW22" s="69"/>
      <c r="CX22" s="69"/>
      <c r="CY22" s="69"/>
      <c r="CZ22" s="132"/>
      <c r="DA22" s="84">
        <v>6</v>
      </c>
      <c r="DB22" s="69">
        <v>1</v>
      </c>
      <c r="DC22" s="69">
        <v>33</v>
      </c>
      <c r="DD22" s="69">
        <v>0</v>
      </c>
      <c r="DE22" s="142"/>
      <c r="DF22" s="84"/>
      <c r="DG22" s="69"/>
      <c r="DH22" s="69"/>
      <c r="DI22" s="69"/>
      <c r="DJ22" s="142"/>
      <c r="DK22" s="84"/>
      <c r="DL22" s="137"/>
      <c r="DM22" s="137"/>
      <c r="DN22" s="137"/>
      <c r="DO22" s="142"/>
      <c r="DP22" s="84"/>
      <c r="DQ22" s="69"/>
      <c r="DR22" s="69"/>
      <c r="DS22" s="69"/>
      <c r="DT22" s="142"/>
      <c r="DU22" s="282"/>
      <c r="DV22" s="85"/>
      <c r="DW22" s="85"/>
      <c r="DX22" s="85"/>
      <c r="DY22" s="142"/>
      <c r="DZ22" s="282"/>
      <c r="EA22" s="85"/>
      <c r="EB22" s="85"/>
      <c r="EC22" s="85"/>
      <c r="ED22" s="133"/>
      <c r="EE22" s="125"/>
      <c r="EF22" s="125"/>
      <c r="EG22" s="125"/>
      <c r="EH22" s="125"/>
      <c r="EI22" s="133"/>
      <c r="EJ22" s="125"/>
      <c r="EK22" s="125"/>
      <c r="EL22" s="125"/>
      <c r="EM22" s="125"/>
      <c r="EN22" s="133"/>
      <c r="EO22" s="125"/>
      <c r="EP22" s="125"/>
      <c r="EQ22" s="125"/>
      <c r="ER22" s="125"/>
      <c r="ES22" s="133"/>
      <c r="ET22" s="125"/>
      <c r="EU22" s="125"/>
      <c r="EV22" s="125"/>
      <c r="EW22" s="125"/>
      <c r="EX22" s="115"/>
      <c r="EY22" s="115"/>
      <c r="EZ22" s="115"/>
      <c r="FA22" s="115"/>
      <c r="FB22" s="136"/>
      <c r="FC22" s="73"/>
      <c r="FD22" s="136"/>
      <c r="FE22" s="136"/>
      <c r="FF22" s="136"/>
      <c r="FG22" s="138"/>
      <c r="FH22" s="138"/>
      <c r="FI22" s="139"/>
      <c r="FJ22" s="40"/>
      <c r="FK22" s="88"/>
      <c r="FL22" s="264"/>
      <c r="FM22" s="264"/>
      <c r="FN22" s="264"/>
      <c r="FO22" s="264"/>
      <c r="FP22" s="264"/>
      <c r="FQ22" s="264"/>
      <c r="FR22" s="264"/>
      <c r="FS22" s="264"/>
      <c r="FT22" s="26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115"/>
      <c r="GF22" s="115"/>
      <c r="GG22" s="115"/>
      <c r="GH22" s="115"/>
      <c r="GI22" s="115"/>
      <c r="GJ22" s="115"/>
      <c r="GK22" s="115"/>
      <c r="GL22" s="115"/>
      <c r="GM22" s="115"/>
      <c r="GN22" s="115"/>
      <c r="GO22" s="115"/>
      <c r="GP22" s="115"/>
      <c r="GQ22" s="115"/>
      <c r="GR22" s="115"/>
      <c r="GS22" s="115"/>
      <c r="GT22" s="115"/>
      <c r="GU22" s="115"/>
      <c r="GV22" s="115"/>
      <c r="GW22" s="115"/>
      <c r="GX22" s="115"/>
      <c r="GY22" s="115"/>
      <c r="GZ22" s="115"/>
      <c r="HA22" s="115"/>
      <c r="HB22" s="115"/>
      <c r="HC22" s="115"/>
      <c r="HD22" s="115"/>
      <c r="HE22" s="115"/>
      <c r="HF22" s="115"/>
      <c r="HG22" s="115"/>
      <c r="HH22" s="115"/>
      <c r="HI22" s="115"/>
      <c r="HJ22" s="115"/>
      <c r="HK22" s="115"/>
      <c r="HL22" s="115"/>
      <c r="HM22" s="115"/>
      <c r="HN22" s="115"/>
      <c r="HO22" s="115"/>
      <c r="HP22" s="115"/>
      <c r="HQ22" s="115"/>
      <c r="HR22" s="115"/>
      <c r="HS22" s="115"/>
      <c r="HT22" s="115"/>
      <c r="HU22" s="115"/>
      <c r="HV22" s="115"/>
      <c r="HW22" s="115"/>
      <c r="HX22" s="115"/>
      <c r="HY22" s="115"/>
      <c r="HZ22" s="115"/>
      <c r="IA22" s="115"/>
      <c r="IB22" s="115"/>
      <c r="IC22" s="115"/>
      <c r="ID22" s="115"/>
      <c r="IE22" s="115"/>
      <c r="IF22" s="115"/>
      <c r="IG22" s="115"/>
      <c r="IH22" s="115"/>
      <c r="II22" s="115"/>
      <c r="IJ22" s="115"/>
      <c r="IK22" s="115"/>
      <c r="IL22" s="115"/>
      <c r="IM22" s="115"/>
      <c r="IN22" s="115"/>
      <c r="IO22" s="115"/>
      <c r="IP22" s="115"/>
      <c r="IQ22" s="115"/>
      <c r="IR22" s="115"/>
      <c r="IS22" s="115"/>
      <c r="IT22" s="115"/>
      <c r="IU22" s="115"/>
      <c r="IV22" s="115"/>
      <c r="IW22" s="115"/>
      <c r="IX22" s="115"/>
      <c r="IY22" s="115"/>
      <c r="IZ22" s="115"/>
      <c r="JA22" s="115"/>
      <c r="JB22" s="115"/>
      <c r="JC22" s="115"/>
      <c r="JD22" s="115"/>
      <c r="JE22" s="115"/>
      <c r="JF22" s="115"/>
      <c r="JG22" s="115"/>
      <c r="JH22" s="115"/>
      <c r="JI22" s="115"/>
      <c r="JJ22" s="115"/>
      <c r="JK22" s="115"/>
      <c r="JL22" s="115"/>
      <c r="JM22" s="115"/>
      <c r="JN22" s="115"/>
      <c r="JO22" s="115"/>
      <c r="JP22" s="115"/>
      <c r="JQ22" s="115"/>
      <c r="JR22" s="115"/>
      <c r="JS22" s="115"/>
      <c r="JT22" s="115"/>
      <c r="JU22" s="115"/>
      <c r="JV22" s="115"/>
      <c r="JW22" s="115"/>
      <c r="JX22" s="115"/>
      <c r="JY22" s="115"/>
      <c r="JZ22" s="115"/>
      <c r="KA22" s="115"/>
      <c r="KB22" s="115"/>
      <c r="KC22" s="115"/>
      <c r="KD22" s="115"/>
      <c r="KE22" s="115"/>
      <c r="KF22" s="115"/>
      <c r="KG22" s="115"/>
      <c r="KH22" s="115"/>
      <c r="KI22" s="115"/>
      <c r="KJ22" s="115"/>
      <c r="KK22" s="115"/>
      <c r="KL22" s="115"/>
      <c r="KM22" s="115"/>
      <c r="KN22" s="115"/>
      <c r="KO22" s="115"/>
      <c r="KP22" s="115"/>
      <c r="KQ22" s="115"/>
      <c r="KR22" s="115"/>
      <c r="KS22" s="115"/>
      <c r="KT22" s="115"/>
      <c r="KU22" s="115"/>
      <c r="KV22" s="115"/>
      <c r="KW22" s="115"/>
      <c r="KX22" s="115"/>
      <c r="KY22" s="115"/>
      <c r="KZ22" s="115"/>
      <c r="LA22" s="115"/>
      <c r="LB22" s="115"/>
      <c r="LC22" s="115"/>
      <c r="LD22" s="115"/>
      <c r="LE22" s="115"/>
      <c r="LF22" s="115"/>
      <c r="LG22" s="115"/>
      <c r="LH22" s="115"/>
      <c r="LI22" s="115"/>
      <c r="LJ22" s="115"/>
      <c r="LK22" s="115"/>
      <c r="LL22" s="115"/>
      <c r="LM22" s="115"/>
      <c r="LN22" s="115"/>
      <c r="LO22" s="115"/>
      <c r="LP22" s="115"/>
      <c r="LQ22" s="115"/>
      <c r="LR22" s="115"/>
      <c r="LS22" s="115"/>
      <c r="LT22" s="115"/>
      <c r="LU22" s="115"/>
      <c r="LV22" s="115"/>
      <c r="LW22" s="115"/>
      <c r="LX22" s="115"/>
      <c r="LY22" s="115"/>
      <c r="LZ22" s="115"/>
      <c r="MA22" s="115"/>
      <c r="MB22" s="115"/>
      <c r="MC22" s="115"/>
      <c r="MD22" s="115"/>
      <c r="ME22" s="115"/>
      <c r="MF22" s="115"/>
      <c r="MG22" s="115"/>
      <c r="MH22" s="115"/>
      <c r="MI22" s="115"/>
      <c r="MJ22" s="115"/>
      <c r="MK22" s="115"/>
      <c r="ML22" s="115"/>
      <c r="MM22" s="115"/>
      <c r="MN22" s="115"/>
      <c r="MO22" s="115"/>
      <c r="MP22" s="115"/>
      <c r="MQ22" s="115"/>
      <c r="MR22" s="115"/>
      <c r="MS22" s="115"/>
      <c r="MT22" s="115"/>
      <c r="MU22" s="115"/>
      <c r="MV22" s="115"/>
      <c r="MW22" s="115"/>
      <c r="MX22" s="115"/>
      <c r="MY22" s="115"/>
      <c r="MZ22" s="115"/>
      <c r="NA22" s="115"/>
      <c r="NB22" s="115"/>
      <c r="NC22" s="115"/>
      <c r="ND22" s="115"/>
      <c r="NE22" s="115"/>
      <c r="NF22" s="115"/>
      <c r="NG22" s="115"/>
      <c r="NH22" s="115"/>
      <c r="NI22" s="115"/>
      <c r="NJ22" s="115"/>
      <c r="NK22" s="115"/>
      <c r="NL22" s="115"/>
      <c r="NM22" s="115"/>
      <c r="NN22" s="115"/>
      <c r="NO22" s="115"/>
      <c r="NP22" s="115"/>
      <c r="NQ22" s="115"/>
      <c r="NR22" s="115"/>
      <c r="NS22" s="115"/>
      <c r="NT22" s="115"/>
      <c r="NU22" s="115"/>
      <c r="NV22" s="115"/>
      <c r="NW22" s="115"/>
      <c r="NX22" s="115"/>
      <c r="NY22" s="115"/>
      <c r="NZ22" s="115"/>
      <c r="OA22" s="115"/>
      <c r="OB22" s="115"/>
      <c r="OC22" s="115"/>
      <c r="OD22" s="115"/>
      <c r="OE22" s="115"/>
      <c r="OF22" s="115"/>
      <c r="OG22" s="115"/>
      <c r="OH22" s="115"/>
      <c r="OI22" s="115"/>
      <c r="OJ22" s="115"/>
      <c r="OK22" s="115"/>
      <c r="OL22" s="115"/>
      <c r="OM22" s="115"/>
      <c r="ON22" s="115"/>
      <c r="OO22" s="115"/>
      <c r="OP22" s="115"/>
      <c r="OQ22" s="115"/>
      <c r="OR22" s="115"/>
      <c r="OS22" s="115"/>
      <c r="OT22" s="115"/>
      <c r="OU22" s="115"/>
      <c r="OV22" s="115"/>
      <c r="OW22" s="115"/>
      <c r="OX22" s="115"/>
      <c r="OY22" s="115"/>
      <c r="OZ22" s="115"/>
      <c r="PA22" s="115"/>
      <c r="PB22" s="115"/>
      <c r="PC22" s="115"/>
      <c r="PD22" s="115"/>
      <c r="PE22" s="115"/>
      <c r="PF22" s="115"/>
      <c r="PG22" s="115"/>
      <c r="PH22" s="115"/>
      <c r="PI22" s="115"/>
      <c r="PJ22" s="115"/>
      <c r="PK22" s="115"/>
      <c r="PL22" s="115"/>
      <c r="PM22" s="115"/>
      <c r="PN22" s="115"/>
      <c r="PO22" s="115"/>
      <c r="PP22" s="115"/>
      <c r="PQ22" s="115"/>
      <c r="PR22" s="115"/>
      <c r="PS22" s="115"/>
      <c r="PT22" s="115"/>
      <c r="PU22" s="115"/>
      <c r="PV22" s="115"/>
      <c r="PW22" s="115"/>
      <c r="PX22" s="115"/>
      <c r="PY22" s="115"/>
      <c r="PZ22" s="115"/>
      <c r="QA22" s="115"/>
      <c r="QB22" s="115"/>
      <c r="QC22" s="115"/>
      <c r="QD22" s="115"/>
      <c r="QE22" s="115"/>
      <c r="QF22" s="115"/>
      <c r="QG22" s="115"/>
      <c r="QH22" s="115"/>
      <c r="QI22" s="115"/>
      <c r="QJ22" s="115"/>
      <c r="QK22" s="115"/>
      <c r="QL22" s="115"/>
      <c r="QM22" s="115"/>
      <c r="QN22" s="115"/>
      <c r="QO22" s="115"/>
      <c r="QP22" s="115"/>
      <c r="QQ22" s="115"/>
      <c r="QR22" s="115"/>
      <c r="QS22" s="115"/>
      <c r="QT22" s="115"/>
      <c r="QU22" s="115"/>
      <c r="QV22" s="115"/>
      <c r="QW22" s="115"/>
      <c r="QX22" s="115"/>
      <c r="QY22" s="115"/>
      <c r="QZ22" s="115"/>
      <c r="RA22" s="115"/>
      <c r="RB22" s="115"/>
      <c r="RC22" s="115"/>
      <c r="RD22" s="115"/>
      <c r="RE22" s="115"/>
      <c r="RF22" s="115"/>
      <c r="RG22" s="115"/>
      <c r="RH22" s="115"/>
      <c r="RI22" s="115"/>
      <c r="RJ22" s="115"/>
      <c r="RK22" s="115"/>
      <c r="RL22" s="115"/>
      <c r="RM22" s="115"/>
      <c r="RN22" s="115"/>
      <c r="RO22" s="115"/>
      <c r="RP22" s="115"/>
      <c r="RQ22" s="115"/>
      <c r="RR22" s="115"/>
      <c r="RS22" s="115"/>
      <c r="RT22" s="115"/>
      <c r="RU22" s="115"/>
      <c r="RV22" s="115"/>
      <c r="RW22" s="115"/>
      <c r="RX22" s="115"/>
      <c r="RY22" s="115"/>
      <c r="RZ22" s="115"/>
      <c r="SA22" s="115"/>
      <c r="SB22" s="115"/>
      <c r="SC22" s="115"/>
      <c r="SD22" s="115"/>
      <c r="SE22" s="115"/>
      <c r="SF22" s="115"/>
      <c r="SG22" s="115"/>
      <c r="SH22" s="115"/>
      <c r="SI22" s="115"/>
      <c r="SJ22" s="115"/>
      <c r="SK22" s="115"/>
      <c r="SL22" s="115"/>
      <c r="SM22" s="115"/>
      <c r="SN22" s="115"/>
      <c r="SO22" s="115"/>
      <c r="SP22" s="115"/>
      <c r="SQ22" s="115"/>
      <c r="SR22" s="115"/>
      <c r="SS22" s="115"/>
      <c r="ST22" s="115"/>
      <c r="SU22" s="115"/>
      <c r="SV22" s="115"/>
      <c r="SW22" s="115"/>
      <c r="SX22" s="115"/>
      <c r="SY22" s="115"/>
      <c r="SZ22" s="115"/>
      <c r="TA22" s="115"/>
      <c r="TB22" s="115"/>
      <c r="TC22" s="115"/>
      <c r="TD22" s="115"/>
      <c r="TE22" s="115"/>
      <c r="TF22" s="115"/>
      <c r="TG22" s="115"/>
      <c r="TH22" s="115"/>
      <c r="TI22" s="115"/>
      <c r="TJ22" s="115"/>
      <c r="TK22" s="115"/>
      <c r="TL22" s="115"/>
      <c r="TM22" s="115"/>
      <c r="TN22" s="115"/>
      <c r="TO22" s="115"/>
      <c r="TP22" s="115"/>
      <c r="TQ22" s="115"/>
      <c r="TR22" s="115"/>
      <c r="TS22" s="115"/>
      <c r="TT22" s="115"/>
      <c r="TU22" s="115"/>
      <c r="TV22" s="115"/>
      <c r="TW22" s="115"/>
      <c r="TX22" s="115"/>
      <c r="TY22" s="115"/>
      <c r="TZ22" s="115"/>
      <c r="UA22" s="115"/>
      <c r="UB22" s="115"/>
      <c r="UC22" s="115"/>
      <c r="UD22" s="115"/>
      <c r="UE22" s="115"/>
      <c r="UF22" s="115"/>
      <c r="UG22" s="115"/>
      <c r="UH22" s="115"/>
      <c r="UI22" s="115"/>
      <c r="UJ22" s="115"/>
      <c r="UK22" s="115"/>
      <c r="UL22" s="115"/>
      <c r="UM22" s="115"/>
      <c r="UN22" s="115"/>
      <c r="UO22" s="115"/>
      <c r="UP22" s="115"/>
      <c r="UQ22" s="115"/>
      <c r="UR22" s="115"/>
      <c r="US22" s="115"/>
      <c r="UT22" s="115"/>
      <c r="UU22" s="115"/>
      <c r="UV22" s="115"/>
      <c r="UW22" s="115"/>
      <c r="UX22" s="115"/>
      <c r="UY22" s="115"/>
      <c r="UZ22" s="115"/>
      <c r="VA22" s="115"/>
      <c r="VB22" s="115"/>
      <c r="VC22" s="115"/>
      <c r="VD22" s="115"/>
      <c r="VE22" s="115"/>
      <c r="VF22" s="115"/>
      <c r="VG22" s="115"/>
      <c r="VH22" s="115"/>
      <c r="VI22" s="115"/>
      <c r="VJ22" s="115"/>
      <c r="VK22" s="115"/>
      <c r="VL22" s="115"/>
      <c r="VM22" s="115"/>
      <c r="VN22" s="115"/>
      <c r="VO22" s="115"/>
      <c r="VP22" s="115"/>
      <c r="VQ22" s="115"/>
      <c r="VR22" s="115"/>
      <c r="VS22" s="115"/>
      <c r="VT22" s="115"/>
      <c r="VU22" s="115"/>
      <c r="VV22" s="115"/>
      <c r="VW22" s="115"/>
      <c r="VX22" s="115"/>
      <c r="VY22" s="115"/>
      <c r="VZ22" s="115"/>
      <c r="WA22" s="115"/>
      <c r="WB22" s="115"/>
      <c r="WC22" s="115"/>
      <c r="WD22" s="115"/>
      <c r="WE22" s="115"/>
      <c r="WF22" s="115"/>
      <c r="WG22" s="115"/>
      <c r="WH22" s="115"/>
      <c r="WI22" s="115"/>
      <c r="WJ22" s="115"/>
      <c r="WK22" s="115"/>
      <c r="WL22" s="115"/>
      <c r="WM22" s="115"/>
      <c r="WN22" s="115"/>
      <c r="WO22" s="115"/>
      <c r="WP22" s="115"/>
      <c r="WQ22" s="115"/>
      <c r="WR22" s="115"/>
      <c r="WS22" s="115"/>
      <c r="WT22" s="115"/>
      <c r="WU22" s="115"/>
      <c r="WV22" s="115"/>
      <c r="WW22" s="115"/>
      <c r="WX22" s="115"/>
      <c r="WY22" s="115"/>
      <c r="WZ22" s="115"/>
      <c r="XA22" s="115"/>
      <c r="XB22" s="115"/>
      <c r="XC22" s="115"/>
      <c r="XD22" s="115"/>
      <c r="XE22" s="115"/>
      <c r="XF22" s="115"/>
      <c r="XG22" s="115"/>
      <c r="XH22" s="115"/>
      <c r="XI22" s="115"/>
      <c r="XJ22" s="115"/>
      <c r="XK22" s="115"/>
      <c r="XL22" s="115"/>
      <c r="XM22" s="115"/>
      <c r="XN22" s="115"/>
      <c r="XO22" s="115"/>
      <c r="XP22" s="115"/>
      <c r="XQ22" s="115"/>
      <c r="XR22" s="115"/>
      <c r="XS22" s="115"/>
      <c r="XT22" s="115"/>
      <c r="XU22" s="115"/>
      <c r="XV22" s="115"/>
      <c r="XW22" s="115"/>
      <c r="XX22" s="115"/>
      <c r="XY22" s="115"/>
      <c r="XZ22" s="115"/>
      <c r="YA22" s="115"/>
      <c r="YB22" s="115"/>
      <c r="YC22" s="115"/>
      <c r="YD22" s="115"/>
      <c r="YE22" s="115"/>
      <c r="YF22" s="115"/>
      <c r="YG22" s="115"/>
      <c r="YH22" s="115"/>
      <c r="YI22" s="115"/>
      <c r="YJ22" s="115"/>
      <c r="YK22" s="115"/>
      <c r="YL22" s="115"/>
      <c r="YM22" s="115"/>
      <c r="YN22" s="115"/>
      <c r="YO22" s="115"/>
      <c r="YP22" s="115"/>
      <c r="YQ22" s="115"/>
      <c r="YR22" s="115"/>
      <c r="YS22" s="115"/>
      <c r="YT22" s="115"/>
      <c r="YU22" s="115"/>
      <c r="YV22" s="115"/>
      <c r="YW22" s="115"/>
      <c r="YX22" s="115"/>
      <c r="YY22" s="115"/>
      <c r="YZ22" s="115"/>
      <c r="ZA22" s="115"/>
      <c r="ZB22" s="115"/>
      <c r="ZC22" s="115"/>
      <c r="ZD22" s="115"/>
      <c r="ZE22" s="115"/>
      <c r="ZF22" s="115"/>
      <c r="ZG22" s="115"/>
      <c r="ZH22" s="115"/>
      <c r="ZI22" s="115"/>
      <c r="ZJ22" s="115"/>
      <c r="ZK22" s="115"/>
      <c r="ZL22" s="115"/>
      <c r="ZM22" s="115"/>
      <c r="ZN22" s="115"/>
      <c r="ZO22" s="115"/>
      <c r="ZP22" s="115"/>
      <c r="ZQ22" s="115"/>
      <c r="ZR22" s="115"/>
      <c r="ZS22" s="115"/>
      <c r="ZT22" s="115"/>
      <c r="ZU22" s="115"/>
      <c r="ZV22" s="115"/>
      <c r="ZW22" s="115"/>
      <c r="ZX22" s="115"/>
      <c r="ZY22" s="115"/>
      <c r="ZZ22" s="115"/>
      <c r="AAA22" s="115"/>
      <c r="AAB22" s="115"/>
      <c r="AAC22" s="115"/>
      <c r="AAD22" s="115"/>
      <c r="AAE22" s="115"/>
      <c r="AAF22" s="115"/>
      <c r="AAG22" s="115"/>
      <c r="AAH22" s="115"/>
      <c r="AAI22" s="115"/>
      <c r="AAJ22" s="115"/>
      <c r="AAK22" s="115"/>
      <c r="AAL22" s="115"/>
      <c r="AAM22" s="115"/>
      <c r="AAN22" s="115"/>
      <c r="AAO22" s="115"/>
      <c r="AAP22" s="115"/>
      <c r="AAQ22" s="115"/>
      <c r="AAR22" s="115"/>
      <c r="AAS22" s="115"/>
      <c r="AAT22" s="115"/>
      <c r="AAU22" s="115"/>
      <c r="AAV22" s="115"/>
      <c r="AAW22" s="115"/>
      <c r="AAX22" s="115"/>
      <c r="AAY22" s="115"/>
      <c r="AAZ22" s="115"/>
      <c r="ABA22" s="115"/>
      <c r="ABB22" s="115"/>
      <c r="ABC22" s="115"/>
      <c r="ABD22" s="115"/>
      <c r="ABE22" s="115"/>
      <c r="ABF22" s="115"/>
      <c r="ABG22" s="115"/>
      <c r="ABH22" s="115"/>
      <c r="ABI22" s="115"/>
      <c r="ABJ22" s="115"/>
      <c r="ABK22" s="115"/>
      <c r="ABL22" s="115"/>
      <c r="ABM22" s="115"/>
      <c r="ABN22" s="115"/>
      <c r="ABO22" s="115"/>
      <c r="ABP22" s="115"/>
      <c r="ABQ22" s="115"/>
      <c r="ABR22" s="115"/>
      <c r="ABS22" s="115"/>
      <c r="ABT22" s="115"/>
      <c r="ABU22" s="115"/>
      <c r="ABV22" s="115"/>
      <c r="ABW22" s="115"/>
      <c r="ABX22" s="115"/>
      <c r="ABY22" s="115"/>
      <c r="ABZ22" s="115"/>
      <c r="ACA22" s="115"/>
      <c r="ACB22" s="115"/>
      <c r="ACC22" s="115"/>
      <c r="ACD22" s="115"/>
      <c r="ACE22" s="115"/>
      <c r="ACF22" s="115"/>
      <c r="ACG22" s="115"/>
      <c r="ACH22" s="115"/>
      <c r="ACI22" s="115"/>
      <c r="ACJ22" s="115"/>
      <c r="ACK22" s="115"/>
      <c r="ACL22" s="115"/>
      <c r="ACM22" s="115"/>
      <c r="ACN22" s="115"/>
      <c r="ACO22" s="115"/>
      <c r="ACP22" s="115"/>
      <c r="ACQ22" s="115"/>
      <c r="ACR22" s="115"/>
      <c r="ACS22" s="115"/>
      <c r="ACT22" s="115"/>
      <c r="ACU22" s="115"/>
      <c r="ACV22" s="115"/>
      <c r="ACW22" s="115"/>
      <c r="ACX22" s="115"/>
      <c r="ACY22" s="115"/>
      <c r="ACZ22" s="115"/>
      <c r="ADA22" s="115"/>
      <c r="ADB22" s="115"/>
      <c r="ADC22" s="115"/>
      <c r="ADD22" s="115"/>
      <c r="ADE22" s="115"/>
      <c r="ADF22" s="115"/>
      <c r="ADG22" s="115"/>
      <c r="ADH22" s="115"/>
      <c r="ADI22" s="115"/>
      <c r="ADJ22" s="115"/>
      <c r="ADK22" s="115"/>
      <c r="ADL22" s="115"/>
      <c r="ADM22" s="115"/>
      <c r="ADN22" s="115"/>
      <c r="ADO22" s="115"/>
      <c r="ADP22" s="115"/>
      <c r="ADQ22" s="115"/>
      <c r="ADR22" s="115"/>
      <c r="ADS22" s="115"/>
      <c r="ADT22" s="115"/>
      <c r="ADU22" s="115"/>
      <c r="ADV22" s="115"/>
      <c r="ADW22" s="115"/>
      <c r="ADX22" s="115"/>
      <c r="ADY22" s="115"/>
      <c r="ADZ22" s="115"/>
      <c r="AEA22" s="115"/>
      <c r="AEB22" s="115"/>
      <c r="AEC22" s="115"/>
      <c r="AED22" s="115"/>
      <c r="AEE22" s="115"/>
      <c r="AEF22" s="115"/>
      <c r="AEG22" s="115"/>
      <c r="AEH22" s="115"/>
      <c r="AEI22" s="115"/>
      <c r="AEJ22" s="115"/>
      <c r="AEK22" s="115"/>
      <c r="AEL22" s="115"/>
      <c r="AEM22" s="115"/>
      <c r="AEN22" s="115"/>
      <c r="AEO22" s="115"/>
      <c r="AEP22" s="115"/>
      <c r="AEQ22" s="115"/>
      <c r="AER22" s="115"/>
      <c r="AES22" s="115"/>
      <c r="AET22" s="115"/>
      <c r="AEU22" s="115"/>
      <c r="AEV22" s="115"/>
      <c r="AEW22" s="115"/>
      <c r="AEX22" s="115"/>
      <c r="AEY22" s="115"/>
      <c r="AEZ22" s="115"/>
      <c r="AFA22" s="115"/>
      <c r="AFB22" s="115"/>
      <c r="AFC22" s="115"/>
      <c r="AFD22" s="115"/>
      <c r="AFE22" s="115"/>
      <c r="AFF22" s="115"/>
      <c r="AFG22" s="115"/>
      <c r="AFH22" s="115"/>
      <c r="AFI22" s="115"/>
      <c r="AFJ22" s="115"/>
      <c r="AFK22" s="115"/>
      <c r="AFL22" s="115"/>
      <c r="AFM22" s="115"/>
      <c r="AFN22" s="115"/>
      <c r="AFO22" s="115"/>
      <c r="AFP22" s="115"/>
      <c r="AFQ22" s="115"/>
      <c r="AFR22" s="115"/>
      <c r="AFS22" s="115"/>
      <c r="AFT22" s="115"/>
      <c r="AFU22" s="115"/>
      <c r="AFV22" s="115"/>
      <c r="AFW22" s="115"/>
      <c r="AFX22" s="115"/>
      <c r="AFY22" s="115"/>
      <c r="AFZ22" s="115"/>
      <c r="AGA22" s="115"/>
      <c r="AGB22" s="115"/>
      <c r="AGC22" s="115"/>
      <c r="AGD22" s="115"/>
      <c r="AGE22" s="115"/>
      <c r="AGF22" s="115"/>
      <c r="AGG22" s="115"/>
      <c r="AGH22" s="115"/>
      <c r="AGI22" s="115"/>
      <c r="AGJ22" s="115"/>
      <c r="AGK22" s="115"/>
      <c r="AGL22" s="115"/>
      <c r="AGM22" s="115"/>
      <c r="AGN22" s="115"/>
      <c r="AGO22" s="115"/>
      <c r="AGP22" s="115"/>
      <c r="AGQ22" s="115"/>
      <c r="AGR22" s="115"/>
      <c r="AGS22" s="115"/>
      <c r="AGT22" s="115"/>
      <c r="AGU22" s="115"/>
      <c r="AGV22" s="115"/>
      <c r="AGW22" s="115"/>
      <c r="AGX22" s="115"/>
      <c r="AGY22" s="115"/>
      <c r="AGZ22" s="115"/>
      <c r="AHA22" s="115"/>
      <c r="AHB22" s="115"/>
      <c r="AHC22" s="115"/>
      <c r="AHD22" s="115"/>
      <c r="AHE22" s="115"/>
      <c r="AHF22" s="115"/>
      <c r="AHG22" s="115"/>
      <c r="AHH22" s="115"/>
      <c r="AHI22" s="115"/>
      <c r="AHJ22" s="115"/>
      <c r="AHK22" s="115"/>
      <c r="AHL22" s="115"/>
      <c r="AHM22" s="115"/>
      <c r="AHN22" s="115"/>
      <c r="AHO22" s="115"/>
      <c r="AHP22" s="115"/>
      <c r="AHQ22" s="115"/>
      <c r="AHR22" s="115"/>
      <c r="AHS22" s="115"/>
      <c r="AHT22" s="115"/>
      <c r="AHU22" s="115"/>
      <c r="AHV22" s="115"/>
      <c r="AHW22" s="115"/>
      <c r="AHX22" s="115"/>
      <c r="AHY22" s="115"/>
      <c r="AHZ22" s="115"/>
      <c r="AIA22" s="115"/>
      <c r="AIB22" s="115"/>
      <c r="AIC22" s="115"/>
      <c r="AID22" s="115"/>
      <c r="AIE22" s="115"/>
      <c r="AIF22" s="115"/>
      <c r="AIG22" s="115"/>
      <c r="AIH22" s="115"/>
      <c r="AII22" s="115"/>
      <c r="AIJ22" s="115"/>
      <c r="AIK22" s="115"/>
      <c r="AIL22" s="115"/>
      <c r="AIM22" s="115"/>
      <c r="AIN22" s="115"/>
      <c r="AIO22" s="115"/>
      <c r="AIP22" s="115"/>
      <c r="AIQ22" s="115"/>
      <c r="AIR22" s="115"/>
      <c r="AIS22" s="115"/>
      <c r="AIT22" s="115"/>
      <c r="AIU22" s="115"/>
      <c r="AIV22" s="115"/>
      <c r="AIW22" s="115"/>
      <c r="AIX22" s="115"/>
      <c r="AIY22" s="115"/>
      <c r="AIZ22" s="115"/>
      <c r="AJA22" s="115"/>
      <c r="AJB22" s="115"/>
      <c r="AJC22" s="115"/>
      <c r="AJD22" s="115"/>
      <c r="AJE22" s="115"/>
      <c r="AJF22" s="115"/>
      <c r="AJG22" s="115"/>
      <c r="AJH22" s="115"/>
      <c r="AJI22" s="115"/>
      <c r="AJJ22" s="115"/>
      <c r="AJK22" s="115"/>
      <c r="AJL22" s="115"/>
      <c r="AJM22" s="115"/>
      <c r="AJN22" s="115"/>
      <c r="AJO22" s="115"/>
      <c r="AJP22" s="115"/>
      <c r="AJQ22" s="115"/>
      <c r="AJR22" s="115"/>
      <c r="AJS22" s="115"/>
      <c r="AJT22" s="115"/>
      <c r="AJU22" s="115"/>
      <c r="AJV22" s="115"/>
      <c r="AJW22" s="115"/>
      <c r="AJX22" s="115"/>
      <c r="AJY22" s="115"/>
      <c r="AJZ22" s="115"/>
      <c r="AKA22" s="115"/>
      <c r="AKB22" s="115"/>
      <c r="AKC22" s="115"/>
      <c r="AKD22" s="115"/>
      <c r="AKE22" s="115"/>
      <c r="AKF22" s="115"/>
      <c r="AKG22" s="115"/>
      <c r="AKH22" s="115"/>
      <c r="AKI22" s="115"/>
      <c r="AKJ22" s="115"/>
      <c r="AKK22" s="115"/>
      <c r="AKL22" s="115"/>
      <c r="AKM22" s="115"/>
      <c r="AKN22" s="115"/>
      <c r="AKO22" s="115"/>
      <c r="AKP22" s="115"/>
      <c r="AKQ22" s="115"/>
      <c r="AKR22" s="115"/>
      <c r="AKS22" s="115"/>
      <c r="AKT22" s="115"/>
      <c r="AKU22" s="115"/>
      <c r="AKV22" s="115"/>
      <c r="AKW22" s="115"/>
      <c r="AKX22" s="115"/>
      <c r="AKY22" s="115"/>
      <c r="AKZ22" s="115"/>
      <c r="ALA22" s="115"/>
      <c r="ALB22" s="115"/>
      <c r="ALC22" s="115"/>
      <c r="ALD22" s="115"/>
      <c r="ALE22" s="115"/>
      <c r="ALF22" s="115"/>
      <c r="ALG22" s="115"/>
      <c r="ALH22" s="115"/>
      <c r="ALI22" s="115"/>
      <c r="ALJ22" s="115"/>
      <c r="ALK22" s="115"/>
      <c r="ALL22" s="115"/>
      <c r="ALM22" s="115"/>
      <c r="ALN22" s="115"/>
      <c r="ALO22" s="115"/>
      <c r="ALP22" s="115"/>
      <c r="ALQ22" s="115"/>
      <c r="ALR22" s="115"/>
      <c r="ALS22" s="115"/>
      <c r="ALT22" s="115"/>
      <c r="ALU22" s="115"/>
      <c r="ALV22" s="115"/>
      <c r="ALW22" s="115"/>
      <c r="ALX22" s="115"/>
      <c r="ALY22" s="115"/>
      <c r="ALZ22" s="115"/>
      <c r="AMA22" s="115"/>
      <c r="AMB22" s="115"/>
      <c r="AMC22" s="115"/>
      <c r="AMD22" s="115"/>
      <c r="AME22" s="115"/>
      <c r="AMF22" s="115"/>
      <c r="AMG22" s="115"/>
      <c r="AMH22" s="115"/>
      <c r="AMI22" s="115"/>
      <c r="AMJ22" s="115"/>
      <c r="AMK22" s="115"/>
      <c r="AML22" s="115"/>
      <c r="AMM22" s="115"/>
      <c r="AMN22" s="115"/>
      <c r="AMO22" s="115"/>
      <c r="AMP22" s="115"/>
      <c r="AMQ22" s="115"/>
      <c r="AMR22" s="115"/>
      <c r="AMS22" s="115"/>
      <c r="AMT22" s="115"/>
      <c r="AMU22" s="115"/>
      <c r="AMV22" s="115"/>
      <c r="AMW22" s="115"/>
      <c r="AMX22" s="115"/>
      <c r="AMY22" s="115"/>
      <c r="AMZ22" s="115"/>
      <c r="ANA22" s="115"/>
      <c r="ANB22" s="115"/>
      <c r="ANC22" s="115"/>
      <c r="AND22" s="115"/>
      <c r="ANE22" s="115"/>
      <c r="ANF22" s="115"/>
      <c r="ANG22" s="115"/>
      <c r="ANH22" s="115"/>
      <c r="ANI22" s="115"/>
      <c r="ANJ22" s="115"/>
      <c r="ANK22" s="115"/>
      <c r="ANL22" s="115"/>
      <c r="ANM22" s="115"/>
      <c r="ANN22" s="115"/>
      <c r="ANO22" s="115"/>
      <c r="ANP22" s="115"/>
      <c r="ANQ22" s="115"/>
      <c r="ANR22" s="115"/>
      <c r="ANS22" s="115"/>
      <c r="ANT22" s="115"/>
      <c r="ANU22" s="115"/>
      <c r="ANV22" s="115"/>
      <c r="ANW22" s="115"/>
      <c r="ANX22" s="115"/>
      <c r="ANY22" s="115"/>
      <c r="ANZ22" s="115"/>
      <c r="AOA22" s="115"/>
      <c r="AOB22" s="115"/>
      <c r="AOC22" s="115"/>
      <c r="AOD22" s="115"/>
      <c r="AOE22" s="115"/>
      <c r="AOF22" s="115"/>
      <c r="AOG22" s="115"/>
      <c r="AOH22" s="115"/>
      <c r="AOI22" s="115"/>
      <c r="AOJ22" s="115"/>
      <c r="AOK22" s="115"/>
      <c r="AOL22" s="115"/>
      <c r="AOM22" s="115"/>
      <c r="AON22" s="115"/>
      <c r="AOO22" s="115"/>
      <c r="AOP22" s="115"/>
      <c r="AOQ22" s="115"/>
      <c r="AOR22" s="115"/>
      <c r="AOS22" s="115"/>
      <c r="AOT22" s="115"/>
      <c r="AOU22" s="115"/>
      <c r="AOV22" s="115"/>
      <c r="AOW22" s="115"/>
      <c r="AOX22" s="115"/>
      <c r="AOY22" s="115"/>
      <c r="AOZ22" s="115"/>
      <c r="APA22" s="115"/>
      <c r="APB22" s="115"/>
      <c r="APC22" s="115"/>
      <c r="APD22" s="115"/>
      <c r="APE22" s="115"/>
      <c r="APF22" s="115"/>
      <c r="APG22" s="115"/>
      <c r="APH22" s="115"/>
      <c r="API22" s="115"/>
      <c r="APJ22" s="115"/>
      <c r="APK22" s="115"/>
      <c r="APL22" s="115"/>
      <c r="APM22" s="115"/>
      <c r="APN22" s="115"/>
      <c r="APO22" s="115"/>
      <c r="APP22" s="115"/>
      <c r="APQ22" s="115"/>
      <c r="APR22" s="115"/>
      <c r="APS22" s="115"/>
      <c r="APT22" s="115"/>
      <c r="APU22" s="115"/>
      <c r="APV22" s="115"/>
      <c r="APW22" s="115"/>
      <c r="APX22" s="115"/>
      <c r="APY22" s="115"/>
      <c r="APZ22" s="115"/>
      <c r="AQA22" s="115"/>
      <c r="AQB22" s="115"/>
      <c r="AQC22" s="115"/>
      <c r="AQD22" s="115"/>
      <c r="AQE22" s="115"/>
      <c r="AQF22" s="115"/>
      <c r="AQG22" s="115"/>
      <c r="AQH22" s="115"/>
      <c r="AQI22" s="115"/>
      <c r="AQJ22" s="115"/>
      <c r="AQK22" s="115"/>
      <c r="AQL22" s="115"/>
      <c r="AQM22" s="115"/>
      <c r="AQN22" s="115"/>
      <c r="AQO22" s="115"/>
      <c r="AQP22" s="115"/>
      <c r="AQQ22" s="115"/>
      <c r="AQR22" s="115"/>
      <c r="AQS22" s="115"/>
      <c r="AQT22" s="115"/>
      <c r="AQU22" s="115"/>
      <c r="AQV22" s="115"/>
      <c r="AQW22" s="115"/>
      <c r="AQX22" s="115"/>
      <c r="AQY22" s="115"/>
      <c r="AQZ22" s="115"/>
      <c r="ARA22" s="115"/>
      <c r="ARB22" s="115"/>
      <c r="ARC22" s="115"/>
      <c r="ARD22" s="115"/>
      <c r="ARE22" s="115"/>
      <c r="ARF22" s="115"/>
      <c r="ARG22" s="115"/>
      <c r="ARH22" s="115"/>
      <c r="ARI22" s="115"/>
      <c r="ARJ22" s="115"/>
      <c r="ARK22" s="115"/>
      <c r="ARL22" s="115"/>
      <c r="ARM22" s="115"/>
      <c r="ARN22" s="115"/>
      <c r="ARO22" s="115"/>
      <c r="ARP22" s="115"/>
      <c r="ARQ22" s="115"/>
      <c r="ARR22" s="115"/>
      <c r="ARS22" s="115"/>
      <c r="ART22" s="115"/>
      <c r="ARU22" s="115"/>
      <c r="ARV22" s="115"/>
      <c r="ARW22" s="115"/>
      <c r="ARX22" s="115"/>
      <c r="ARY22" s="115"/>
      <c r="ARZ22" s="115"/>
      <c r="ASA22" s="115"/>
      <c r="ASB22" s="115"/>
      <c r="ASC22" s="115"/>
      <c r="ASD22" s="115"/>
      <c r="ASE22" s="115"/>
      <c r="ASF22" s="115"/>
      <c r="ASG22" s="115"/>
      <c r="ASH22" s="115"/>
      <c r="ASI22" s="115"/>
      <c r="ASJ22" s="115"/>
      <c r="ASK22" s="115"/>
      <c r="ASL22" s="115"/>
      <c r="ASM22" s="115"/>
      <c r="ASN22" s="115"/>
      <c r="ASO22" s="115"/>
      <c r="ASP22" s="115"/>
      <c r="ASQ22" s="115"/>
      <c r="ASR22" s="115"/>
      <c r="ASS22" s="115"/>
      <c r="AST22" s="115"/>
      <c r="ASU22" s="115"/>
      <c r="ASV22" s="115"/>
      <c r="ASW22" s="115"/>
      <c r="ASX22" s="115"/>
      <c r="ASY22" s="115"/>
      <c r="ASZ22" s="115"/>
      <c r="ATA22" s="115"/>
      <c r="ATB22" s="115"/>
      <c r="ATC22" s="115"/>
      <c r="ATD22" s="115"/>
      <c r="ATE22" s="115"/>
      <c r="ATF22" s="115"/>
      <c r="ATG22" s="115"/>
      <c r="ATH22" s="115"/>
      <c r="ATI22" s="115"/>
      <c r="ATJ22" s="115"/>
      <c r="ATK22" s="115"/>
      <c r="ATL22" s="115"/>
      <c r="ATM22" s="115"/>
      <c r="ATN22" s="115"/>
      <c r="ATO22" s="115"/>
      <c r="ATP22" s="115"/>
      <c r="ATQ22" s="115"/>
      <c r="ATR22" s="115"/>
      <c r="ATS22" s="115"/>
      <c r="ATT22" s="115"/>
      <c r="ATU22" s="115"/>
      <c r="ATV22" s="115"/>
      <c r="ATW22" s="115"/>
      <c r="ATX22" s="115"/>
      <c r="ATY22" s="115"/>
      <c r="ATZ22" s="115"/>
      <c r="AUA22" s="115"/>
      <c r="AUB22" s="115"/>
      <c r="AUC22" s="115"/>
      <c r="AUD22" s="115"/>
      <c r="AUE22" s="115"/>
      <c r="AUF22" s="115"/>
      <c r="AUG22" s="115"/>
      <c r="AUH22" s="115"/>
      <c r="AUI22" s="115"/>
      <c r="AUJ22" s="115"/>
      <c r="AUK22" s="115"/>
      <c r="AUL22" s="115"/>
      <c r="AUM22" s="115"/>
      <c r="AUN22" s="115"/>
      <c r="AUO22" s="115"/>
      <c r="AUP22" s="115"/>
      <c r="AUQ22" s="115"/>
      <c r="AUR22" s="115"/>
      <c r="AUS22" s="115"/>
      <c r="AUT22" s="115"/>
      <c r="AUU22" s="115"/>
      <c r="AUV22" s="115"/>
      <c r="AUW22" s="115"/>
      <c r="AUX22" s="115"/>
      <c r="AUY22" s="115"/>
      <c r="AUZ22" s="115"/>
      <c r="AVA22" s="115"/>
      <c r="AVB22" s="115"/>
      <c r="AVC22" s="115"/>
      <c r="AVD22" s="115"/>
      <c r="AVE22" s="115"/>
      <c r="AVF22" s="115"/>
      <c r="AVG22" s="115"/>
      <c r="AVH22" s="115"/>
      <c r="AVI22" s="115"/>
      <c r="AVJ22" s="115"/>
      <c r="AVK22" s="115"/>
      <c r="AVL22" s="115"/>
      <c r="AVM22" s="115"/>
      <c r="AVN22" s="115"/>
      <c r="AVO22" s="115"/>
      <c r="AVP22" s="115"/>
      <c r="AVQ22" s="115"/>
      <c r="AVR22" s="115"/>
      <c r="AVS22" s="115"/>
      <c r="AVT22" s="115"/>
      <c r="AVU22" s="115"/>
    </row>
    <row r="23" spans="1:1269" s="332" customFormat="1" ht="13.5" customHeight="1" x14ac:dyDescent="0.2">
      <c r="A23" s="115"/>
      <c r="B23" s="23" t="s">
        <v>147</v>
      </c>
      <c r="C23" s="135" t="s">
        <v>271</v>
      </c>
      <c r="D23" s="136">
        <f>IF(ISNA(VLOOKUP($B23,Batting!$B$6:$D$40,3,FALSE)),0,(VLOOKUP($B23,Batting!$B$6:$D$40,3,FALSE)))</f>
        <v>1</v>
      </c>
      <c r="E23" s="69">
        <f t="shared" si="26"/>
        <v>1</v>
      </c>
      <c r="F23" s="138">
        <f t="shared" si="27"/>
        <v>6</v>
      </c>
      <c r="G23" s="137">
        <f t="shared" si="28"/>
        <v>0</v>
      </c>
      <c r="H23" s="137">
        <f t="shared" si="29"/>
        <v>18</v>
      </c>
      <c r="I23" s="137">
        <f t="shared" si="30"/>
        <v>0</v>
      </c>
      <c r="J23" s="138" t="str">
        <f t="shared" si="31"/>
        <v>-</v>
      </c>
      <c r="K23" s="138">
        <f t="shared" si="32"/>
        <v>3</v>
      </c>
      <c r="L23" s="139" t="str">
        <f t="shared" si="33"/>
        <v>-</v>
      </c>
      <c r="M23" s="140"/>
      <c r="N23" s="84">
        <v>6</v>
      </c>
      <c r="O23" s="69">
        <v>0</v>
      </c>
      <c r="P23" s="69">
        <v>18</v>
      </c>
      <c r="Q23" s="69">
        <v>0</v>
      </c>
      <c r="R23" s="91"/>
      <c r="S23" s="141">
        <f t="shared" si="34"/>
        <v>-3.6</v>
      </c>
      <c r="T23" s="140"/>
      <c r="U23" s="73">
        <f t="shared" si="35"/>
        <v>4.0194174757281553</v>
      </c>
      <c r="V23" s="73">
        <f t="shared" si="36"/>
        <v>16.727272727272727</v>
      </c>
      <c r="W23" s="74">
        <f t="shared" si="37"/>
        <v>4.5</v>
      </c>
      <c r="X23" s="102"/>
      <c r="Y23" s="84"/>
      <c r="Z23" s="69"/>
      <c r="AA23" s="69"/>
      <c r="AB23" s="69"/>
      <c r="AC23" s="142"/>
      <c r="AD23" s="84"/>
      <c r="AE23" s="69"/>
      <c r="AF23" s="69"/>
      <c r="AG23" s="69"/>
      <c r="AH23" s="143"/>
      <c r="AI23" s="84"/>
      <c r="AJ23" s="69"/>
      <c r="AK23" s="69"/>
      <c r="AL23" s="69"/>
      <c r="AM23" s="82"/>
      <c r="AN23" s="84"/>
      <c r="AO23" s="69"/>
      <c r="AP23" s="69"/>
      <c r="AQ23" s="69"/>
      <c r="AR23" s="82"/>
      <c r="AS23" s="84">
        <v>6</v>
      </c>
      <c r="AT23" s="69">
        <v>0</v>
      </c>
      <c r="AU23" s="69">
        <v>18</v>
      </c>
      <c r="AV23" s="69">
        <v>0</v>
      </c>
      <c r="AW23" s="82"/>
      <c r="AX23" s="84"/>
      <c r="AY23" s="69"/>
      <c r="AZ23" s="69"/>
      <c r="BA23" s="69"/>
      <c r="BB23" s="82"/>
      <c r="BC23" s="73"/>
      <c r="BD23" s="69"/>
      <c r="BE23" s="69"/>
      <c r="BF23" s="69"/>
      <c r="BG23" s="82"/>
      <c r="BH23" s="84"/>
      <c r="BI23" s="69"/>
      <c r="BJ23" s="69"/>
      <c r="BK23" s="69"/>
      <c r="BL23" s="132"/>
      <c r="BM23" s="84"/>
      <c r="BN23" s="69"/>
      <c r="BO23" s="69"/>
      <c r="BP23" s="69"/>
      <c r="BQ23" s="132"/>
      <c r="BR23" s="84"/>
      <c r="BS23" s="69"/>
      <c r="BT23" s="69"/>
      <c r="BU23" s="69"/>
      <c r="BV23" s="132"/>
      <c r="BW23" s="84"/>
      <c r="BX23" s="69"/>
      <c r="BY23" s="69"/>
      <c r="BZ23" s="69"/>
      <c r="CA23" s="132"/>
      <c r="CB23" s="84"/>
      <c r="CC23" s="69"/>
      <c r="CD23" s="69"/>
      <c r="CE23" s="69"/>
      <c r="CF23" s="132"/>
      <c r="CG23" s="84"/>
      <c r="CH23" s="69"/>
      <c r="CI23" s="69"/>
      <c r="CJ23" s="69"/>
      <c r="CK23" s="132"/>
      <c r="CL23" s="84"/>
      <c r="CM23" s="69"/>
      <c r="CN23" s="69"/>
      <c r="CO23" s="69"/>
      <c r="CP23" s="132"/>
      <c r="CQ23" s="84"/>
      <c r="CR23" s="69"/>
      <c r="CS23" s="69"/>
      <c r="CT23" s="137"/>
      <c r="CU23" s="282"/>
      <c r="CV23" s="84"/>
      <c r="CW23" s="69"/>
      <c r="CX23" s="69"/>
      <c r="CY23" s="69"/>
      <c r="CZ23" s="132"/>
      <c r="DA23" s="84"/>
      <c r="DB23" s="69"/>
      <c r="DC23" s="69"/>
      <c r="DD23" s="69"/>
      <c r="DE23" s="142"/>
      <c r="DF23" s="84"/>
      <c r="DG23" s="69"/>
      <c r="DH23" s="69"/>
      <c r="DI23" s="69"/>
      <c r="DJ23" s="142"/>
      <c r="DK23" s="84"/>
      <c r="DL23" s="84"/>
      <c r="DM23" s="84"/>
      <c r="DN23" s="84"/>
      <c r="DO23" s="142"/>
      <c r="DP23" s="84"/>
      <c r="DQ23" s="69"/>
      <c r="DR23" s="69"/>
      <c r="DS23" s="69"/>
      <c r="DT23" s="142"/>
      <c r="DU23" s="282"/>
      <c r="DV23" s="85"/>
      <c r="DW23" s="85"/>
      <c r="DX23" s="85"/>
      <c r="DY23" s="142"/>
      <c r="DZ23" s="282"/>
      <c r="EA23" s="85"/>
      <c r="EB23" s="85"/>
      <c r="EC23" s="85"/>
      <c r="ED23" s="133"/>
      <c r="EE23" s="125"/>
      <c r="EF23" s="125"/>
      <c r="EG23" s="125"/>
      <c r="EH23" s="125"/>
      <c r="EI23" s="133"/>
      <c r="EJ23" s="125"/>
      <c r="EK23" s="125"/>
      <c r="EL23" s="125"/>
      <c r="EM23" s="125"/>
      <c r="EN23" s="133"/>
      <c r="EO23" s="125"/>
      <c r="EP23" s="125"/>
      <c r="EQ23" s="125"/>
      <c r="ER23" s="125"/>
      <c r="ES23" s="133"/>
      <c r="ET23" s="125"/>
      <c r="EU23" s="125"/>
      <c r="EV23" s="125"/>
      <c r="EW23" s="125"/>
      <c r="EX23" s="115"/>
      <c r="EY23" s="115"/>
      <c r="EZ23" s="115"/>
      <c r="FA23" s="115"/>
      <c r="FB23" s="136">
        <v>25</v>
      </c>
      <c r="FC23" s="73">
        <v>131.33333333333334</v>
      </c>
      <c r="FD23" s="136">
        <v>16</v>
      </c>
      <c r="FE23" s="136">
        <v>534</v>
      </c>
      <c r="FF23" s="136">
        <v>33</v>
      </c>
      <c r="FG23" s="138">
        <f>IF(FF23=0,"-",FC23/FF23)</f>
        <v>3.9797979797979801</v>
      </c>
      <c r="FH23" s="138">
        <f>IF(FC23=0,"-",FE23/FC23)</f>
        <v>4.0659898477157359</v>
      </c>
      <c r="FI23" s="139">
        <f>IF(FF23=0,"-",FE23/FF23)</f>
        <v>16.181818181818183</v>
      </c>
      <c r="FJ23" s="40"/>
      <c r="FK23" s="74"/>
      <c r="FL23" s="264"/>
      <c r="FM23" s="264"/>
      <c r="FN23" s="264"/>
      <c r="FO23" s="264"/>
      <c r="FP23" s="264"/>
      <c r="FQ23" s="264"/>
      <c r="FR23" s="264"/>
      <c r="FS23" s="264"/>
      <c r="FT23" s="26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115"/>
      <c r="GF23" s="115"/>
      <c r="GG23" s="115"/>
      <c r="GH23" s="115"/>
      <c r="GI23" s="115"/>
      <c r="GJ23" s="115"/>
      <c r="GK23" s="115"/>
      <c r="GL23" s="115"/>
      <c r="GM23" s="115"/>
      <c r="GN23" s="115"/>
      <c r="GO23" s="115"/>
      <c r="GP23" s="115"/>
      <c r="GQ23" s="115"/>
      <c r="GR23" s="115"/>
      <c r="GS23" s="115"/>
      <c r="GT23" s="115"/>
      <c r="GU23" s="115"/>
      <c r="GV23" s="115"/>
      <c r="GW23" s="115"/>
      <c r="GX23" s="115"/>
      <c r="GY23" s="115"/>
      <c r="GZ23" s="115"/>
      <c r="HA23" s="115"/>
      <c r="HB23" s="115"/>
      <c r="HC23" s="115"/>
      <c r="HD23" s="115"/>
      <c r="HE23" s="115"/>
      <c r="HF23" s="115"/>
      <c r="HG23" s="115"/>
      <c r="HH23" s="115"/>
      <c r="HI23" s="115"/>
      <c r="HJ23" s="115"/>
      <c r="HK23" s="115"/>
      <c r="HL23" s="115"/>
      <c r="HM23" s="115"/>
      <c r="HN23" s="115"/>
      <c r="HO23" s="115"/>
      <c r="HP23" s="115"/>
      <c r="HQ23" s="115"/>
      <c r="HR23" s="115"/>
      <c r="HS23" s="115"/>
      <c r="HT23" s="115"/>
      <c r="HU23" s="115"/>
      <c r="HV23" s="115"/>
      <c r="HW23" s="115"/>
      <c r="HX23" s="115"/>
      <c r="HY23" s="115"/>
      <c r="HZ23" s="115"/>
      <c r="IA23" s="115"/>
      <c r="IB23" s="115"/>
      <c r="IC23" s="115"/>
      <c r="ID23" s="115"/>
      <c r="IE23" s="115"/>
      <c r="IF23" s="115"/>
      <c r="IG23" s="115"/>
      <c r="IH23" s="115"/>
      <c r="II23" s="115"/>
      <c r="IJ23" s="115"/>
      <c r="IK23" s="115"/>
      <c r="IL23" s="115"/>
      <c r="IM23" s="115"/>
      <c r="IN23" s="115"/>
      <c r="IO23" s="115"/>
      <c r="IP23" s="115"/>
      <c r="IQ23" s="115"/>
      <c r="IR23" s="115"/>
      <c r="IS23" s="115"/>
      <c r="IT23" s="115"/>
      <c r="IU23" s="115"/>
      <c r="IV23" s="115"/>
      <c r="IW23" s="115"/>
      <c r="IX23" s="115"/>
      <c r="IY23" s="115"/>
      <c r="IZ23" s="115"/>
      <c r="JA23" s="115"/>
      <c r="JB23" s="115"/>
      <c r="JC23" s="115"/>
      <c r="JD23" s="115"/>
      <c r="JE23" s="115"/>
      <c r="JF23" s="115"/>
      <c r="JG23" s="115"/>
      <c r="JH23" s="115"/>
      <c r="JI23" s="115"/>
      <c r="JJ23" s="115"/>
      <c r="JK23" s="115"/>
      <c r="JL23" s="115"/>
      <c r="JM23" s="115"/>
      <c r="JN23" s="115"/>
      <c r="JO23" s="115"/>
      <c r="JP23" s="115"/>
      <c r="JQ23" s="115"/>
      <c r="JR23" s="115"/>
      <c r="JS23" s="115"/>
      <c r="JT23" s="115"/>
      <c r="JU23" s="115"/>
      <c r="JV23" s="115"/>
      <c r="JW23" s="115"/>
      <c r="JX23" s="115"/>
      <c r="JY23" s="115"/>
      <c r="JZ23" s="115"/>
      <c r="KA23" s="115"/>
      <c r="KB23" s="115"/>
      <c r="KC23" s="115"/>
      <c r="KD23" s="115"/>
      <c r="KE23" s="115"/>
      <c r="KF23" s="115"/>
      <c r="KG23" s="115"/>
      <c r="KH23" s="115"/>
      <c r="KI23" s="115"/>
      <c r="KJ23" s="115"/>
      <c r="KK23" s="115"/>
      <c r="KL23" s="115"/>
      <c r="KM23" s="115"/>
      <c r="KN23" s="115"/>
      <c r="KO23" s="115"/>
      <c r="KP23" s="115"/>
      <c r="KQ23" s="115"/>
      <c r="KR23" s="115"/>
      <c r="KS23" s="115"/>
      <c r="KT23" s="115"/>
      <c r="KU23" s="115"/>
      <c r="KV23" s="115"/>
      <c r="KW23" s="115"/>
      <c r="KX23" s="115"/>
      <c r="KY23" s="115"/>
      <c r="KZ23" s="115"/>
      <c r="LA23" s="115"/>
      <c r="LB23" s="115"/>
      <c r="LC23" s="115"/>
      <c r="LD23" s="115"/>
      <c r="LE23" s="115"/>
      <c r="LF23" s="115"/>
      <c r="LG23" s="115"/>
      <c r="LH23" s="115"/>
      <c r="LI23" s="115"/>
      <c r="LJ23" s="115"/>
      <c r="LK23" s="115"/>
      <c r="LL23" s="115"/>
      <c r="LM23" s="115"/>
      <c r="LN23" s="115"/>
      <c r="LO23" s="115"/>
      <c r="LP23" s="115"/>
      <c r="LQ23" s="115"/>
      <c r="LR23" s="115"/>
      <c r="LS23" s="115"/>
      <c r="LT23" s="115"/>
      <c r="LU23" s="115"/>
      <c r="LV23" s="115"/>
      <c r="LW23" s="115"/>
      <c r="LX23" s="115"/>
      <c r="LY23" s="115"/>
      <c r="LZ23" s="115"/>
      <c r="MA23" s="115"/>
      <c r="MB23" s="115"/>
      <c r="MC23" s="115"/>
      <c r="MD23" s="115"/>
      <c r="ME23" s="115"/>
      <c r="MF23" s="115"/>
      <c r="MG23" s="115"/>
      <c r="MH23" s="115"/>
      <c r="MI23" s="115"/>
      <c r="MJ23" s="115"/>
      <c r="MK23" s="115"/>
      <c r="ML23" s="115"/>
      <c r="MM23" s="115"/>
      <c r="MN23" s="115"/>
      <c r="MO23" s="115"/>
      <c r="MP23" s="115"/>
      <c r="MQ23" s="115"/>
      <c r="MR23" s="115"/>
      <c r="MS23" s="115"/>
      <c r="MT23" s="115"/>
      <c r="MU23" s="115"/>
      <c r="MV23" s="115"/>
      <c r="MW23" s="115"/>
      <c r="MX23" s="115"/>
      <c r="MY23" s="115"/>
      <c r="MZ23" s="115"/>
      <c r="NA23" s="115"/>
      <c r="NB23" s="115"/>
      <c r="NC23" s="115"/>
      <c r="ND23" s="115"/>
      <c r="NE23" s="115"/>
      <c r="NF23" s="115"/>
      <c r="NG23" s="115"/>
      <c r="NH23" s="115"/>
      <c r="NI23" s="115"/>
      <c r="NJ23" s="115"/>
      <c r="NK23" s="115"/>
      <c r="NL23" s="115"/>
      <c r="NM23" s="115"/>
      <c r="NN23" s="115"/>
      <c r="NO23" s="115"/>
      <c r="NP23" s="115"/>
      <c r="NQ23" s="115"/>
      <c r="NR23" s="115"/>
      <c r="NS23" s="115"/>
      <c r="NT23" s="115"/>
      <c r="NU23" s="115"/>
      <c r="NV23" s="115"/>
      <c r="NW23" s="115"/>
      <c r="NX23" s="115"/>
      <c r="NY23" s="115"/>
      <c r="NZ23" s="115"/>
      <c r="OA23" s="115"/>
      <c r="OB23" s="115"/>
      <c r="OC23" s="115"/>
      <c r="OD23" s="115"/>
      <c r="OE23" s="115"/>
      <c r="OF23" s="115"/>
      <c r="OG23" s="115"/>
      <c r="OH23" s="115"/>
      <c r="OI23" s="115"/>
      <c r="OJ23" s="115"/>
      <c r="OK23" s="115"/>
      <c r="OL23" s="115"/>
      <c r="OM23" s="115"/>
      <c r="ON23" s="115"/>
      <c r="OO23" s="115"/>
      <c r="OP23" s="115"/>
      <c r="OQ23" s="115"/>
      <c r="OR23" s="115"/>
      <c r="OS23" s="115"/>
      <c r="OT23" s="115"/>
      <c r="OU23" s="115"/>
      <c r="OV23" s="115"/>
      <c r="OW23" s="115"/>
      <c r="OX23" s="115"/>
      <c r="OY23" s="115"/>
      <c r="OZ23" s="115"/>
      <c r="PA23" s="115"/>
      <c r="PB23" s="115"/>
      <c r="PC23" s="115"/>
      <c r="PD23" s="115"/>
      <c r="PE23" s="115"/>
      <c r="PF23" s="115"/>
      <c r="PG23" s="115"/>
      <c r="PH23" s="115"/>
      <c r="PI23" s="115"/>
      <c r="PJ23" s="115"/>
      <c r="PK23" s="115"/>
      <c r="PL23" s="115"/>
      <c r="PM23" s="115"/>
      <c r="PN23" s="115"/>
      <c r="PO23" s="115"/>
      <c r="PP23" s="115"/>
      <c r="PQ23" s="115"/>
      <c r="PR23" s="115"/>
      <c r="PS23" s="115"/>
      <c r="PT23" s="115"/>
      <c r="PU23" s="115"/>
      <c r="PV23" s="115"/>
      <c r="PW23" s="115"/>
      <c r="PX23" s="115"/>
      <c r="PY23" s="115"/>
      <c r="PZ23" s="115"/>
      <c r="QA23" s="115"/>
      <c r="QB23" s="115"/>
      <c r="QC23" s="115"/>
      <c r="QD23" s="115"/>
      <c r="QE23" s="115"/>
      <c r="QF23" s="115"/>
      <c r="QG23" s="115"/>
      <c r="QH23" s="115"/>
      <c r="QI23" s="115"/>
      <c r="QJ23" s="115"/>
      <c r="QK23" s="115"/>
      <c r="QL23" s="115"/>
      <c r="QM23" s="115"/>
      <c r="QN23" s="115"/>
      <c r="QO23" s="115"/>
      <c r="QP23" s="115"/>
      <c r="QQ23" s="115"/>
      <c r="QR23" s="115"/>
      <c r="QS23" s="115"/>
      <c r="QT23" s="115"/>
      <c r="QU23" s="115"/>
      <c r="QV23" s="115"/>
      <c r="QW23" s="115"/>
      <c r="QX23" s="115"/>
      <c r="QY23" s="115"/>
      <c r="QZ23" s="115"/>
      <c r="RA23" s="115"/>
      <c r="RB23" s="115"/>
      <c r="RC23" s="115"/>
      <c r="RD23" s="115"/>
      <c r="RE23" s="115"/>
      <c r="RF23" s="115"/>
      <c r="RG23" s="115"/>
      <c r="RH23" s="115"/>
      <c r="RI23" s="115"/>
      <c r="RJ23" s="115"/>
      <c r="RK23" s="115"/>
      <c r="RL23" s="115"/>
      <c r="RM23" s="115"/>
      <c r="RN23" s="115"/>
      <c r="RO23" s="115"/>
      <c r="RP23" s="115"/>
      <c r="RQ23" s="115"/>
      <c r="RR23" s="115"/>
      <c r="RS23" s="115"/>
      <c r="RT23" s="115"/>
      <c r="RU23" s="115"/>
      <c r="RV23" s="115"/>
      <c r="RW23" s="115"/>
      <c r="RX23" s="115"/>
      <c r="RY23" s="115"/>
      <c r="RZ23" s="115"/>
      <c r="SA23" s="115"/>
      <c r="SB23" s="115"/>
      <c r="SC23" s="115"/>
      <c r="SD23" s="115"/>
      <c r="SE23" s="115"/>
      <c r="SF23" s="115"/>
      <c r="SG23" s="115"/>
      <c r="SH23" s="115"/>
      <c r="SI23" s="115"/>
      <c r="SJ23" s="115"/>
      <c r="SK23" s="115"/>
      <c r="SL23" s="115"/>
      <c r="SM23" s="115"/>
      <c r="SN23" s="115"/>
      <c r="SO23" s="115"/>
      <c r="SP23" s="115"/>
      <c r="SQ23" s="115"/>
      <c r="SR23" s="115"/>
      <c r="SS23" s="115"/>
      <c r="ST23" s="115"/>
      <c r="SU23" s="115"/>
      <c r="SV23" s="115"/>
      <c r="SW23" s="115"/>
      <c r="SX23" s="115"/>
      <c r="SY23" s="115"/>
      <c r="SZ23" s="115"/>
      <c r="TA23" s="115"/>
      <c r="TB23" s="115"/>
      <c r="TC23" s="115"/>
      <c r="TD23" s="115"/>
      <c r="TE23" s="115"/>
      <c r="TF23" s="115"/>
      <c r="TG23" s="115"/>
      <c r="TH23" s="115"/>
      <c r="TI23" s="115"/>
      <c r="TJ23" s="115"/>
      <c r="TK23" s="115"/>
      <c r="TL23" s="115"/>
      <c r="TM23" s="115"/>
      <c r="TN23" s="115"/>
      <c r="TO23" s="115"/>
      <c r="TP23" s="115"/>
      <c r="TQ23" s="115"/>
      <c r="TR23" s="115"/>
      <c r="TS23" s="115"/>
      <c r="TT23" s="115"/>
      <c r="TU23" s="115"/>
      <c r="TV23" s="115"/>
      <c r="TW23" s="115"/>
      <c r="TX23" s="115"/>
      <c r="TY23" s="115"/>
      <c r="TZ23" s="115"/>
      <c r="UA23" s="115"/>
      <c r="UB23" s="115"/>
      <c r="UC23" s="115"/>
      <c r="UD23" s="115"/>
      <c r="UE23" s="115"/>
      <c r="UF23" s="115"/>
      <c r="UG23" s="115"/>
      <c r="UH23" s="115"/>
      <c r="UI23" s="115"/>
      <c r="UJ23" s="115"/>
      <c r="UK23" s="115"/>
      <c r="UL23" s="115"/>
      <c r="UM23" s="115"/>
      <c r="UN23" s="115"/>
      <c r="UO23" s="115"/>
      <c r="UP23" s="115"/>
      <c r="UQ23" s="115"/>
      <c r="UR23" s="115"/>
      <c r="US23" s="115"/>
      <c r="UT23" s="115"/>
      <c r="UU23" s="115"/>
      <c r="UV23" s="115"/>
      <c r="UW23" s="115"/>
      <c r="UX23" s="115"/>
      <c r="UY23" s="115"/>
      <c r="UZ23" s="115"/>
      <c r="VA23" s="115"/>
      <c r="VB23" s="115"/>
      <c r="VC23" s="115"/>
      <c r="VD23" s="115"/>
      <c r="VE23" s="115"/>
      <c r="VF23" s="115"/>
      <c r="VG23" s="115"/>
      <c r="VH23" s="115"/>
      <c r="VI23" s="115"/>
      <c r="VJ23" s="115"/>
      <c r="VK23" s="115"/>
      <c r="VL23" s="115"/>
      <c r="VM23" s="115"/>
      <c r="VN23" s="115"/>
      <c r="VO23" s="115"/>
      <c r="VP23" s="115"/>
      <c r="VQ23" s="115"/>
      <c r="VR23" s="115"/>
      <c r="VS23" s="115"/>
      <c r="VT23" s="115"/>
      <c r="VU23" s="115"/>
      <c r="VV23" s="115"/>
      <c r="VW23" s="115"/>
      <c r="VX23" s="115"/>
      <c r="VY23" s="115"/>
      <c r="VZ23" s="115"/>
      <c r="WA23" s="115"/>
      <c r="WB23" s="115"/>
      <c r="WC23" s="115"/>
      <c r="WD23" s="115"/>
      <c r="WE23" s="115"/>
      <c r="WF23" s="115"/>
      <c r="WG23" s="115"/>
      <c r="WH23" s="115"/>
      <c r="WI23" s="115"/>
      <c r="WJ23" s="115"/>
      <c r="WK23" s="115"/>
      <c r="WL23" s="115"/>
      <c r="WM23" s="115"/>
      <c r="WN23" s="115"/>
      <c r="WO23" s="115"/>
      <c r="WP23" s="115"/>
      <c r="WQ23" s="115"/>
      <c r="WR23" s="115"/>
      <c r="WS23" s="115"/>
      <c r="WT23" s="115"/>
      <c r="WU23" s="115"/>
      <c r="WV23" s="115"/>
      <c r="WW23" s="115"/>
      <c r="WX23" s="115"/>
      <c r="WY23" s="115"/>
      <c r="WZ23" s="115"/>
      <c r="XA23" s="115"/>
      <c r="XB23" s="115"/>
      <c r="XC23" s="115"/>
      <c r="XD23" s="115"/>
      <c r="XE23" s="115"/>
      <c r="XF23" s="115"/>
      <c r="XG23" s="115"/>
      <c r="XH23" s="115"/>
      <c r="XI23" s="115"/>
      <c r="XJ23" s="115"/>
      <c r="XK23" s="115"/>
      <c r="XL23" s="115"/>
      <c r="XM23" s="115"/>
      <c r="XN23" s="115"/>
      <c r="XO23" s="115"/>
      <c r="XP23" s="115"/>
      <c r="XQ23" s="115"/>
      <c r="XR23" s="115"/>
      <c r="XS23" s="115"/>
      <c r="XT23" s="115"/>
      <c r="XU23" s="115"/>
      <c r="XV23" s="115"/>
      <c r="XW23" s="115"/>
      <c r="XX23" s="115"/>
      <c r="XY23" s="115"/>
      <c r="XZ23" s="115"/>
      <c r="YA23" s="115"/>
      <c r="YB23" s="115"/>
      <c r="YC23" s="115"/>
      <c r="YD23" s="115"/>
      <c r="YE23" s="115"/>
      <c r="YF23" s="115"/>
      <c r="YG23" s="115"/>
      <c r="YH23" s="115"/>
      <c r="YI23" s="115"/>
      <c r="YJ23" s="115"/>
      <c r="YK23" s="115"/>
      <c r="YL23" s="115"/>
      <c r="YM23" s="115"/>
      <c r="YN23" s="115"/>
      <c r="YO23" s="115"/>
      <c r="YP23" s="115"/>
      <c r="YQ23" s="115"/>
      <c r="YR23" s="115"/>
      <c r="YS23" s="115"/>
      <c r="YT23" s="115"/>
      <c r="YU23" s="115"/>
      <c r="YV23" s="115"/>
      <c r="YW23" s="115"/>
      <c r="YX23" s="115"/>
      <c r="YY23" s="115"/>
      <c r="YZ23" s="115"/>
      <c r="ZA23" s="115"/>
      <c r="ZB23" s="115"/>
      <c r="ZC23" s="115"/>
      <c r="ZD23" s="115"/>
      <c r="ZE23" s="115"/>
      <c r="ZF23" s="115"/>
      <c r="ZG23" s="115"/>
      <c r="ZH23" s="115"/>
      <c r="ZI23" s="115"/>
      <c r="ZJ23" s="115"/>
      <c r="ZK23" s="115"/>
      <c r="ZL23" s="115"/>
      <c r="ZM23" s="115"/>
      <c r="ZN23" s="115"/>
      <c r="ZO23" s="115"/>
      <c r="ZP23" s="115"/>
      <c r="ZQ23" s="115"/>
      <c r="ZR23" s="115"/>
      <c r="ZS23" s="115"/>
      <c r="ZT23" s="115"/>
      <c r="ZU23" s="115"/>
      <c r="ZV23" s="115"/>
      <c r="ZW23" s="115"/>
      <c r="ZX23" s="115"/>
      <c r="ZY23" s="115"/>
      <c r="ZZ23" s="115"/>
      <c r="AAA23" s="115"/>
      <c r="AAB23" s="115"/>
      <c r="AAC23" s="115"/>
      <c r="AAD23" s="115"/>
      <c r="AAE23" s="115"/>
      <c r="AAF23" s="115"/>
      <c r="AAG23" s="115"/>
      <c r="AAH23" s="115"/>
      <c r="AAI23" s="115"/>
      <c r="AAJ23" s="115"/>
      <c r="AAK23" s="115"/>
      <c r="AAL23" s="115"/>
      <c r="AAM23" s="115"/>
      <c r="AAN23" s="115"/>
      <c r="AAO23" s="115"/>
      <c r="AAP23" s="115"/>
      <c r="AAQ23" s="115"/>
      <c r="AAR23" s="115"/>
      <c r="AAS23" s="115"/>
      <c r="AAT23" s="115"/>
      <c r="AAU23" s="115"/>
      <c r="AAV23" s="115"/>
      <c r="AAW23" s="115"/>
      <c r="AAX23" s="115"/>
      <c r="AAY23" s="115"/>
      <c r="AAZ23" s="115"/>
      <c r="ABA23" s="115"/>
      <c r="ABB23" s="115"/>
      <c r="ABC23" s="115"/>
      <c r="ABD23" s="115"/>
      <c r="ABE23" s="115"/>
      <c r="ABF23" s="115"/>
      <c r="ABG23" s="115"/>
      <c r="ABH23" s="115"/>
      <c r="ABI23" s="115"/>
      <c r="ABJ23" s="115"/>
      <c r="ABK23" s="115"/>
      <c r="ABL23" s="115"/>
      <c r="ABM23" s="115"/>
      <c r="ABN23" s="115"/>
      <c r="ABO23" s="115"/>
      <c r="ABP23" s="115"/>
      <c r="ABQ23" s="115"/>
      <c r="ABR23" s="115"/>
      <c r="ABS23" s="115"/>
      <c r="ABT23" s="115"/>
      <c r="ABU23" s="115"/>
      <c r="ABV23" s="115"/>
      <c r="ABW23" s="115"/>
      <c r="ABX23" s="115"/>
      <c r="ABY23" s="115"/>
      <c r="ABZ23" s="115"/>
      <c r="ACA23" s="115"/>
      <c r="ACB23" s="115"/>
      <c r="ACC23" s="115"/>
      <c r="ACD23" s="115"/>
      <c r="ACE23" s="115"/>
      <c r="ACF23" s="115"/>
      <c r="ACG23" s="115"/>
      <c r="ACH23" s="115"/>
      <c r="ACI23" s="115"/>
      <c r="ACJ23" s="115"/>
      <c r="ACK23" s="115"/>
      <c r="ACL23" s="115"/>
      <c r="ACM23" s="115"/>
      <c r="ACN23" s="115"/>
      <c r="ACO23" s="115"/>
      <c r="ACP23" s="115"/>
      <c r="ACQ23" s="115"/>
      <c r="ACR23" s="115"/>
      <c r="ACS23" s="115"/>
      <c r="ACT23" s="115"/>
      <c r="ACU23" s="115"/>
      <c r="ACV23" s="115"/>
      <c r="ACW23" s="115"/>
      <c r="ACX23" s="115"/>
      <c r="ACY23" s="115"/>
      <c r="ACZ23" s="115"/>
      <c r="ADA23" s="115"/>
      <c r="ADB23" s="115"/>
      <c r="ADC23" s="115"/>
      <c r="ADD23" s="115"/>
      <c r="ADE23" s="115"/>
      <c r="ADF23" s="115"/>
      <c r="ADG23" s="115"/>
      <c r="ADH23" s="115"/>
      <c r="ADI23" s="115"/>
      <c r="ADJ23" s="115"/>
      <c r="ADK23" s="115"/>
      <c r="ADL23" s="115"/>
      <c r="ADM23" s="115"/>
      <c r="ADN23" s="115"/>
      <c r="ADO23" s="115"/>
      <c r="ADP23" s="115"/>
      <c r="ADQ23" s="115"/>
      <c r="ADR23" s="115"/>
      <c r="ADS23" s="115"/>
      <c r="ADT23" s="115"/>
      <c r="ADU23" s="115"/>
      <c r="ADV23" s="115"/>
      <c r="ADW23" s="115"/>
      <c r="ADX23" s="115"/>
      <c r="ADY23" s="115"/>
      <c r="ADZ23" s="115"/>
      <c r="AEA23" s="115"/>
      <c r="AEB23" s="115"/>
      <c r="AEC23" s="115"/>
      <c r="AED23" s="115"/>
      <c r="AEE23" s="115"/>
      <c r="AEF23" s="115"/>
      <c r="AEG23" s="115"/>
      <c r="AEH23" s="115"/>
      <c r="AEI23" s="115"/>
      <c r="AEJ23" s="115"/>
      <c r="AEK23" s="115"/>
      <c r="AEL23" s="115"/>
      <c r="AEM23" s="115"/>
      <c r="AEN23" s="115"/>
      <c r="AEO23" s="115"/>
      <c r="AEP23" s="115"/>
      <c r="AEQ23" s="115"/>
      <c r="AER23" s="115"/>
      <c r="AES23" s="115"/>
      <c r="AET23" s="115"/>
      <c r="AEU23" s="115"/>
      <c r="AEV23" s="115"/>
      <c r="AEW23" s="115"/>
      <c r="AEX23" s="115"/>
      <c r="AEY23" s="115"/>
      <c r="AEZ23" s="115"/>
      <c r="AFA23" s="115"/>
      <c r="AFB23" s="115"/>
      <c r="AFC23" s="115"/>
      <c r="AFD23" s="115"/>
      <c r="AFE23" s="115"/>
      <c r="AFF23" s="115"/>
      <c r="AFG23" s="115"/>
      <c r="AFH23" s="115"/>
      <c r="AFI23" s="115"/>
      <c r="AFJ23" s="115"/>
      <c r="AFK23" s="115"/>
      <c r="AFL23" s="115"/>
      <c r="AFM23" s="115"/>
      <c r="AFN23" s="115"/>
      <c r="AFO23" s="115"/>
      <c r="AFP23" s="115"/>
      <c r="AFQ23" s="115"/>
      <c r="AFR23" s="115"/>
      <c r="AFS23" s="115"/>
      <c r="AFT23" s="115"/>
      <c r="AFU23" s="115"/>
      <c r="AFV23" s="115"/>
      <c r="AFW23" s="115"/>
      <c r="AFX23" s="115"/>
      <c r="AFY23" s="115"/>
      <c r="AFZ23" s="115"/>
      <c r="AGA23" s="115"/>
      <c r="AGB23" s="115"/>
      <c r="AGC23" s="115"/>
      <c r="AGD23" s="115"/>
      <c r="AGE23" s="115"/>
      <c r="AGF23" s="115"/>
      <c r="AGG23" s="115"/>
      <c r="AGH23" s="115"/>
      <c r="AGI23" s="115"/>
      <c r="AGJ23" s="115"/>
      <c r="AGK23" s="115"/>
      <c r="AGL23" s="115"/>
      <c r="AGM23" s="115"/>
      <c r="AGN23" s="115"/>
      <c r="AGO23" s="115"/>
      <c r="AGP23" s="115"/>
      <c r="AGQ23" s="115"/>
      <c r="AGR23" s="115"/>
      <c r="AGS23" s="115"/>
      <c r="AGT23" s="115"/>
      <c r="AGU23" s="115"/>
      <c r="AGV23" s="115"/>
      <c r="AGW23" s="115"/>
      <c r="AGX23" s="115"/>
      <c r="AGY23" s="115"/>
      <c r="AGZ23" s="115"/>
      <c r="AHA23" s="115"/>
      <c r="AHB23" s="115"/>
      <c r="AHC23" s="115"/>
      <c r="AHD23" s="115"/>
      <c r="AHE23" s="115"/>
      <c r="AHF23" s="115"/>
      <c r="AHG23" s="115"/>
      <c r="AHH23" s="115"/>
      <c r="AHI23" s="115"/>
      <c r="AHJ23" s="115"/>
      <c r="AHK23" s="115"/>
      <c r="AHL23" s="115"/>
      <c r="AHM23" s="115"/>
      <c r="AHN23" s="115"/>
      <c r="AHO23" s="115"/>
      <c r="AHP23" s="115"/>
      <c r="AHQ23" s="115"/>
      <c r="AHR23" s="115"/>
      <c r="AHS23" s="115"/>
      <c r="AHT23" s="115"/>
      <c r="AHU23" s="115"/>
      <c r="AHV23" s="115"/>
      <c r="AHW23" s="115"/>
      <c r="AHX23" s="115"/>
      <c r="AHY23" s="115"/>
      <c r="AHZ23" s="115"/>
      <c r="AIA23" s="115"/>
      <c r="AIB23" s="115"/>
      <c r="AIC23" s="115"/>
      <c r="AID23" s="115"/>
      <c r="AIE23" s="115"/>
      <c r="AIF23" s="115"/>
      <c r="AIG23" s="115"/>
      <c r="AIH23" s="115"/>
      <c r="AII23" s="115"/>
      <c r="AIJ23" s="115"/>
      <c r="AIK23" s="115"/>
      <c r="AIL23" s="115"/>
      <c r="AIM23" s="115"/>
      <c r="AIN23" s="115"/>
      <c r="AIO23" s="115"/>
      <c r="AIP23" s="115"/>
      <c r="AIQ23" s="115"/>
      <c r="AIR23" s="115"/>
      <c r="AIS23" s="115"/>
      <c r="AIT23" s="115"/>
      <c r="AIU23" s="115"/>
      <c r="AIV23" s="115"/>
      <c r="AIW23" s="115"/>
      <c r="AIX23" s="115"/>
      <c r="AIY23" s="115"/>
      <c r="AIZ23" s="115"/>
      <c r="AJA23" s="115"/>
      <c r="AJB23" s="115"/>
      <c r="AJC23" s="115"/>
      <c r="AJD23" s="115"/>
      <c r="AJE23" s="115"/>
      <c r="AJF23" s="115"/>
      <c r="AJG23" s="115"/>
      <c r="AJH23" s="115"/>
      <c r="AJI23" s="115"/>
      <c r="AJJ23" s="115"/>
      <c r="AJK23" s="115"/>
      <c r="AJL23" s="115"/>
      <c r="AJM23" s="115"/>
      <c r="AJN23" s="115"/>
      <c r="AJO23" s="115"/>
      <c r="AJP23" s="115"/>
      <c r="AJQ23" s="115"/>
      <c r="AJR23" s="115"/>
      <c r="AJS23" s="115"/>
      <c r="AJT23" s="115"/>
      <c r="AJU23" s="115"/>
      <c r="AJV23" s="115"/>
      <c r="AJW23" s="115"/>
      <c r="AJX23" s="115"/>
      <c r="AJY23" s="115"/>
      <c r="AJZ23" s="115"/>
      <c r="AKA23" s="115"/>
      <c r="AKB23" s="115"/>
      <c r="AKC23" s="115"/>
      <c r="AKD23" s="115"/>
      <c r="AKE23" s="115"/>
      <c r="AKF23" s="115"/>
      <c r="AKG23" s="115"/>
      <c r="AKH23" s="115"/>
      <c r="AKI23" s="115"/>
      <c r="AKJ23" s="115"/>
      <c r="AKK23" s="115"/>
      <c r="AKL23" s="115"/>
      <c r="AKM23" s="115"/>
      <c r="AKN23" s="115"/>
      <c r="AKO23" s="115"/>
      <c r="AKP23" s="115"/>
      <c r="AKQ23" s="115"/>
      <c r="AKR23" s="115"/>
      <c r="AKS23" s="115"/>
      <c r="AKT23" s="115"/>
      <c r="AKU23" s="115"/>
      <c r="AKV23" s="115"/>
      <c r="AKW23" s="115"/>
      <c r="AKX23" s="115"/>
      <c r="AKY23" s="115"/>
      <c r="AKZ23" s="115"/>
      <c r="ALA23" s="115"/>
      <c r="ALB23" s="115"/>
      <c r="ALC23" s="115"/>
      <c r="ALD23" s="115"/>
      <c r="ALE23" s="115"/>
      <c r="ALF23" s="115"/>
      <c r="ALG23" s="115"/>
      <c r="ALH23" s="115"/>
      <c r="ALI23" s="115"/>
      <c r="ALJ23" s="115"/>
      <c r="ALK23" s="115"/>
      <c r="ALL23" s="115"/>
      <c r="ALM23" s="115"/>
      <c r="ALN23" s="115"/>
      <c r="ALO23" s="115"/>
      <c r="ALP23" s="115"/>
      <c r="ALQ23" s="115"/>
      <c r="ALR23" s="115"/>
      <c r="ALS23" s="115"/>
      <c r="ALT23" s="115"/>
      <c r="ALU23" s="115"/>
      <c r="ALV23" s="115"/>
      <c r="ALW23" s="115"/>
      <c r="ALX23" s="115"/>
      <c r="ALY23" s="115"/>
      <c r="ALZ23" s="115"/>
      <c r="AMA23" s="115"/>
      <c r="AMB23" s="115"/>
      <c r="AMC23" s="115"/>
      <c r="AMD23" s="115"/>
      <c r="AME23" s="115"/>
      <c r="AMF23" s="115"/>
      <c r="AMG23" s="115"/>
      <c r="AMH23" s="115"/>
      <c r="AMI23" s="115"/>
      <c r="AMJ23" s="115"/>
      <c r="AMK23" s="115"/>
      <c r="AML23" s="115"/>
      <c r="AMM23" s="115"/>
      <c r="AMN23" s="115"/>
      <c r="AMO23" s="115"/>
      <c r="AMP23" s="115"/>
      <c r="AMQ23" s="115"/>
      <c r="AMR23" s="115"/>
      <c r="AMS23" s="115"/>
      <c r="AMT23" s="115"/>
      <c r="AMU23" s="115"/>
      <c r="AMV23" s="115"/>
      <c r="AMW23" s="115"/>
      <c r="AMX23" s="115"/>
      <c r="AMY23" s="115"/>
      <c r="AMZ23" s="115"/>
      <c r="ANA23" s="115"/>
      <c r="ANB23" s="115"/>
      <c r="ANC23" s="115"/>
      <c r="AND23" s="115"/>
      <c r="ANE23" s="115"/>
      <c r="ANF23" s="115"/>
      <c r="ANG23" s="115"/>
      <c r="ANH23" s="115"/>
      <c r="ANI23" s="115"/>
      <c r="ANJ23" s="115"/>
      <c r="ANK23" s="115"/>
      <c r="ANL23" s="115"/>
      <c r="ANM23" s="115"/>
      <c r="ANN23" s="115"/>
      <c r="ANO23" s="115"/>
      <c r="ANP23" s="115"/>
      <c r="ANQ23" s="115"/>
      <c r="ANR23" s="115"/>
      <c r="ANS23" s="115"/>
      <c r="ANT23" s="115"/>
      <c r="ANU23" s="115"/>
      <c r="ANV23" s="115"/>
      <c r="ANW23" s="115"/>
      <c r="ANX23" s="115"/>
      <c r="ANY23" s="115"/>
      <c r="ANZ23" s="115"/>
      <c r="AOA23" s="115"/>
      <c r="AOB23" s="115"/>
      <c r="AOC23" s="115"/>
      <c r="AOD23" s="115"/>
      <c r="AOE23" s="115"/>
      <c r="AOF23" s="115"/>
      <c r="AOG23" s="115"/>
      <c r="AOH23" s="115"/>
      <c r="AOI23" s="115"/>
      <c r="AOJ23" s="115"/>
      <c r="AOK23" s="115"/>
      <c r="AOL23" s="115"/>
      <c r="AOM23" s="115"/>
      <c r="AON23" s="115"/>
      <c r="AOO23" s="115"/>
      <c r="AOP23" s="115"/>
      <c r="AOQ23" s="115"/>
      <c r="AOR23" s="115"/>
      <c r="AOS23" s="115"/>
      <c r="AOT23" s="115"/>
      <c r="AOU23" s="115"/>
      <c r="AOV23" s="115"/>
      <c r="AOW23" s="115"/>
      <c r="AOX23" s="115"/>
      <c r="AOY23" s="115"/>
      <c r="AOZ23" s="115"/>
      <c r="APA23" s="115"/>
      <c r="APB23" s="115"/>
      <c r="APC23" s="115"/>
      <c r="APD23" s="115"/>
      <c r="APE23" s="115"/>
      <c r="APF23" s="115"/>
      <c r="APG23" s="115"/>
      <c r="APH23" s="115"/>
      <c r="API23" s="115"/>
      <c r="APJ23" s="115"/>
      <c r="APK23" s="115"/>
      <c r="APL23" s="115"/>
      <c r="APM23" s="115"/>
      <c r="APN23" s="115"/>
      <c r="APO23" s="115"/>
      <c r="APP23" s="115"/>
      <c r="APQ23" s="115"/>
      <c r="APR23" s="115"/>
      <c r="APS23" s="115"/>
      <c r="APT23" s="115"/>
      <c r="APU23" s="115"/>
      <c r="APV23" s="115"/>
      <c r="APW23" s="115"/>
      <c r="APX23" s="115"/>
      <c r="APY23" s="115"/>
      <c r="APZ23" s="115"/>
      <c r="AQA23" s="115"/>
      <c r="AQB23" s="115"/>
      <c r="AQC23" s="115"/>
      <c r="AQD23" s="115"/>
      <c r="AQE23" s="115"/>
      <c r="AQF23" s="115"/>
      <c r="AQG23" s="115"/>
      <c r="AQH23" s="115"/>
      <c r="AQI23" s="115"/>
      <c r="AQJ23" s="115"/>
      <c r="AQK23" s="115"/>
      <c r="AQL23" s="115"/>
      <c r="AQM23" s="115"/>
      <c r="AQN23" s="115"/>
      <c r="AQO23" s="115"/>
      <c r="AQP23" s="115"/>
      <c r="AQQ23" s="115"/>
      <c r="AQR23" s="115"/>
      <c r="AQS23" s="115"/>
      <c r="AQT23" s="115"/>
      <c r="AQU23" s="115"/>
      <c r="AQV23" s="115"/>
      <c r="AQW23" s="115"/>
      <c r="AQX23" s="115"/>
      <c r="AQY23" s="115"/>
      <c r="AQZ23" s="115"/>
      <c r="ARA23" s="115"/>
      <c r="ARB23" s="115"/>
      <c r="ARC23" s="115"/>
      <c r="ARD23" s="115"/>
      <c r="ARE23" s="115"/>
      <c r="ARF23" s="115"/>
      <c r="ARG23" s="115"/>
      <c r="ARH23" s="115"/>
      <c r="ARI23" s="115"/>
      <c r="ARJ23" s="115"/>
      <c r="ARK23" s="115"/>
      <c r="ARL23" s="115"/>
      <c r="ARM23" s="115"/>
      <c r="ARN23" s="115"/>
      <c r="ARO23" s="115"/>
      <c r="ARP23" s="115"/>
      <c r="ARQ23" s="115"/>
      <c r="ARR23" s="115"/>
      <c r="ARS23" s="115"/>
      <c r="ART23" s="115"/>
      <c r="ARU23" s="115"/>
      <c r="ARV23" s="115"/>
      <c r="ARW23" s="115"/>
      <c r="ARX23" s="115"/>
      <c r="ARY23" s="115"/>
      <c r="ARZ23" s="115"/>
      <c r="ASA23" s="115"/>
      <c r="ASB23" s="115"/>
      <c r="ASC23" s="115"/>
      <c r="ASD23" s="115"/>
      <c r="ASE23" s="115"/>
      <c r="ASF23" s="115"/>
      <c r="ASG23" s="115"/>
      <c r="ASH23" s="115"/>
      <c r="ASI23" s="115"/>
      <c r="ASJ23" s="115"/>
      <c r="ASK23" s="115"/>
      <c r="ASL23" s="115"/>
      <c r="ASM23" s="115"/>
      <c r="ASN23" s="115"/>
      <c r="ASO23" s="115"/>
      <c r="ASP23" s="115"/>
      <c r="ASQ23" s="115"/>
      <c r="ASR23" s="115"/>
      <c r="ASS23" s="115"/>
      <c r="AST23" s="115"/>
      <c r="ASU23" s="115"/>
      <c r="ASV23" s="115"/>
      <c r="ASW23" s="115"/>
      <c r="ASX23" s="115"/>
      <c r="ASY23" s="115"/>
      <c r="ASZ23" s="115"/>
      <c r="ATA23" s="115"/>
      <c r="ATB23" s="115"/>
      <c r="ATC23" s="115"/>
      <c r="ATD23" s="115"/>
      <c r="ATE23" s="115"/>
      <c r="ATF23" s="115"/>
      <c r="ATG23" s="115"/>
      <c r="ATH23" s="115"/>
      <c r="ATI23" s="115"/>
      <c r="ATJ23" s="115"/>
      <c r="ATK23" s="115"/>
      <c r="ATL23" s="115"/>
      <c r="ATM23" s="115"/>
      <c r="ATN23" s="115"/>
      <c r="ATO23" s="115"/>
      <c r="ATP23" s="115"/>
      <c r="ATQ23" s="115"/>
      <c r="ATR23" s="115"/>
      <c r="ATS23" s="115"/>
      <c r="ATT23" s="115"/>
      <c r="ATU23" s="115"/>
      <c r="ATV23" s="115"/>
      <c r="ATW23" s="115"/>
      <c r="ATX23" s="115"/>
      <c r="ATY23" s="115"/>
      <c r="ATZ23" s="115"/>
      <c r="AUA23" s="115"/>
      <c r="AUB23" s="115"/>
      <c r="AUC23" s="115"/>
      <c r="AUD23" s="115"/>
      <c r="AUE23" s="115"/>
      <c r="AUF23" s="115"/>
      <c r="AUG23" s="115"/>
      <c r="AUH23" s="115"/>
      <c r="AUI23" s="115"/>
      <c r="AUJ23" s="115"/>
      <c r="AUK23" s="115"/>
      <c r="AUL23" s="115"/>
      <c r="AUM23" s="115"/>
      <c r="AUN23" s="115"/>
      <c r="AUO23" s="115"/>
      <c r="AUP23" s="115"/>
      <c r="AUQ23" s="115"/>
      <c r="AUR23" s="115"/>
      <c r="AUS23" s="115"/>
      <c r="AUT23" s="115"/>
      <c r="AUU23" s="115"/>
      <c r="AUV23" s="115"/>
      <c r="AUW23" s="115"/>
      <c r="AUX23" s="115"/>
      <c r="AUY23" s="115"/>
      <c r="AUZ23" s="115"/>
      <c r="AVA23" s="115"/>
      <c r="AVB23" s="115"/>
      <c r="AVC23" s="115"/>
      <c r="AVD23" s="115"/>
      <c r="AVE23" s="115"/>
      <c r="AVF23" s="115"/>
      <c r="AVG23" s="115"/>
      <c r="AVH23" s="115"/>
      <c r="AVI23" s="115"/>
      <c r="AVJ23" s="115"/>
      <c r="AVK23" s="115"/>
      <c r="AVL23" s="115"/>
      <c r="AVM23" s="115"/>
      <c r="AVN23" s="115"/>
      <c r="AVO23" s="115"/>
      <c r="AVP23" s="115"/>
      <c r="AVQ23" s="115"/>
      <c r="AVR23" s="115"/>
      <c r="AVS23" s="115"/>
      <c r="AVT23" s="115"/>
      <c r="AVU23" s="115"/>
    </row>
    <row r="24" spans="1:1269" s="332" customFormat="1" ht="13.5" customHeight="1" x14ac:dyDescent="0.2">
      <c r="A24" s="115"/>
      <c r="B24" s="23" t="s">
        <v>185</v>
      </c>
      <c r="C24" s="135" t="s">
        <v>257</v>
      </c>
      <c r="D24" s="136">
        <f>IF(ISNA(VLOOKUP($B24,Batting!$B$6:$D$40,3,FALSE)),0,(VLOOKUP($B24,Batting!$B$6:$D$40,3,FALSE)))</f>
        <v>3</v>
      </c>
      <c r="E24" s="69">
        <f t="shared" si="26"/>
        <v>3</v>
      </c>
      <c r="F24" s="138">
        <f t="shared" si="27"/>
        <v>17</v>
      </c>
      <c r="G24" s="137">
        <f t="shared" si="28"/>
        <v>1</v>
      </c>
      <c r="H24" s="137">
        <f t="shared" si="29"/>
        <v>53</v>
      </c>
      <c r="I24" s="137">
        <f t="shared" si="30"/>
        <v>0</v>
      </c>
      <c r="J24" s="138" t="str">
        <f t="shared" si="31"/>
        <v>-</v>
      </c>
      <c r="K24" s="138">
        <f t="shared" si="32"/>
        <v>3.1176470588235294</v>
      </c>
      <c r="L24" s="139" t="str">
        <f t="shared" si="33"/>
        <v>-</v>
      </c>
      <c r="M24" s="140"/>
      <c r="N24" s="84">
        <v>6</v>
      </c>
      <c r="O24" s="69">
        <v>0</v>
      </c>
      <c r="P24" s="69">
        <v>10</v>
      </c>
      <c r="Q24" s="69">
        <v>0</v>
      </c>
      <c r="R24" s="91"/>
      <c r="S24" s="141">
        <f t="shared" si="34"/>
        <v>-10.6</v>
      </c>
      <c r="T24" s="140"/>
      <c r="U24" s="73">
        <f t="shared" si="35"/>
        <v>4.076002082248829</v>
      </c>
      <c r="V24" s="73">
        <f t="shared" si="36"/>
        <v>26.1</v>
      </c>
      <c r="W24" s="74">
        <f t="shared" si="37"/>
        <v>3.5</v>
      </c>
      <c r="X24" s="102"/>
      <c r="Y24" s="84">
        <v>6</v>
      </c>
      <c r="Z24" s="69">
        <v>0</v>
      </c>
      <c r="AA24" s="69">
        <v>10</v>
      </c>
      <c r="AB24" s="69">
        <v>0</v>
      </c>
      <c r="AC24" s="142"/>
      <c r="AD24" s="84"/>
      <c r="AE24" s="69"/>
      <c r="AF24" s="69"/>
      <c r="AG24" s="69"/>
      <c r="AH24" s="143"/>
      <c r="AI24" s="84"/>
      <c r="AJ24" s="69"/>
      <c r="AK24" s="69"/>
      <c r="AL24" s="69"/>
      <c r="AM24" s="82"/>
      <c r="AN24" s="84"/>
      <c r="AO24" s="69"/>
      <c r="AP24" s="69"/>
      <c r="AQ24" s="69"/>
      <c r="AR24" s="82"/>
      <c r="AS24" s="84"/>
      <c r="AT24" s="69"/>
      <c r="AU24" s="69"/>
      <c r="AV24" s="69"/>
      <c r="AW24" s="82"/>
      <c r="AX24" s="84">
        <v>3</v>
      </c>
      <c r="AY24" s="69">
        <v>0</v>
      </c>
      <c r="AZ24" s="69">
        <v>19</v>
      </c>
      <c r="BA24" s="69">
        <v>0</v>
      </c>
      <c r="BB24" s="82"/>
      <c r="BC24" s="73"/>
      <c r="BD24" s="69"/>
      <c r="BE24" s="69"/>
      <c r="BF24" s="69"/>
      <c r="BG24" s="82"/>
      <c r="BH24" s="84"/>
      <c r="BI24" s="69"/>
      <c r="BJ24" s="69"/>
      <c r="BK24" s="69"/>
      <c r="BL24" s="132"/>
      <c r="BM24" s="84"/>
      <c r="BN24" s="69"/>
      <c r="BO24" s="69"/>
      <c r="BP24" s="69"/>
      <c r="BQ24" s="132"/>
      <c r="BR24" s="84"/>
      <c r="BS24" s="69"/>
      <c r="BT24" s="69"/>
      <c r="BU24" s="69"/>
      <c r="BV24" s="132"/>
      <c r="BW24" s="84">
        <v>8</v>
      </c>
      <c r="BX24" s="69">
        <v>1</v>
      </c>
      <c r="BY24" s="69">
        <v>24</v>
      </c>
      <c r="BZ24" s="69">
        <v>0</v>
      </c>
      <c r="CA24" s="132"/>
      <c r="CB24" s="84"/>
      <c r="CC24" s="69"/>
      <c r="CD24" s="69"/>
      <c r="CE24" s="69"/>
      <c r="CF24" s="132"/>
      <c r="CG24" s="84"/>
      <c r="CH24" s="69"/>
      <c r="CI24" s="69"/>
      <c r="CJ24" s="69"/>
      <c r="CK24" s="132"/>
      <c r="CL24" s="84"/>
      <c r="CM24" s="69"/>
      <c r="CN24" s="69"/>
      <c r="CO24" s="69"/>
      <c r="CP24" s="132"/>
      <c r="CQ24" s="84"/>
      <c r="CR24" s="69"/>
      <c r="CS24" s="69"/>
      <c r="CT24" s="137"/>
      <c r="CU24" s="282"/>
      <c r="CV24" s="84"/>
      <c r="CW24" s="69"/>
      <c r="CX24" s="69"/>
      <c r="CY24" s="69"/>
      <c r="CZ24" s="132"/>
      <c r="DA24" s="73"/>
      <c r="DB24" s="69"/>
      <c r="DC24" s="69"/>
      <c r="DD24" s="69"/>
      <c r="DE24" s="142"/>
      <c r="DF24" s="84"/>
      <c r="DG24" s="69"/>
      <c r="DH24" s="69"/>
      <c r="DI24" s="69"/>
      <c r="DJ24" s="142"/>
      <c r="DK24" s="84"/>
      <c r="DL24" s="376"/>
      <c r="DM24" s="376"/>
      <c r="DN24" s="376"/>
      <c r="DO24" s="142"/>
      <c r="DP24" s="84"/>
      <c r="DQ24" s="69"/>
      <c r="DR24" s="69"/>
      <c r="DS24" s="69"/>
      <c r="DT24" s="142"/>
      <c r="DU24" s="282"/>
      <c r="DV24" s="85"/>
      <c r="DW24" s="85"/>
      <c r="DX24" s="85"/>
      <c r="DY24" s="142"/>
      <c r="DZ24" s="282"/>
      <c r="EA24" s="85"/>
      <c r="EB24" s="85"/>
      <c r="EC24" s="85"/>
      <c r="ED24" s="133"/>
      <c r="EE24" s="125"/>
      <c r="EF24" s="125"/>
      <c r="EG24" s="125"/>
      <c r="EH24" s="125"/>
      <c r="EI24" s="133"/>
      <c r="EJ24" s="125"/>
      <c r="EK24" s="125"/>
      <c r="EL24" s="125"/>
      <c r="EM24" s="125"/>
      <c r="EN24" s="133"/>
      <c r="EO24" s="125"/>
      <c r="EP24" s="125"/>
      <c r="EQ24" s="125"/>
      <c r="ER24" s="125"/>
      <c r="ES24" s="133"/>
      <c r="ET24" s="125"/>
      <c r="EU24" s="125"/>
      <c r="EV24" s="125"/>
      <c r="EW24" s="125"/>
      <c r="EX24" s="115"/>
      <c r="EY24" s="115"/>
      <c r="EZ24" s="115"/>
      <c r="FA24" s="115"/>
      <c r="FB24" s="136">
        <v>9</v>
      </c>
      <c r="FC24" s="73">
        <v>47.033333333333331</v>
      </c>
      <c r="FD24" s="136">
        <v>5</v>
      </c>
      <c r="FE24" s="136">
        <v>208</v>
      </c>
      <c r="FF24" s="136">
        <v>10</v>
      </c>
      <c r="FG24" s="138">
        <f>IF(FF24=0,"-",FC24/FF24)</f>
        <v>4.7033333333333331</v>
      </c>
      <c r="FH24" s="138">
        <f>IF(FC24=0,"-",FE24/FC24)</f>
        <v>4.4223954642097807</v>
      </c>
      <c r="FI24" s="139">
        <f>IF(FF24=0,"-",FE24/FF24)</f>
        <v>20.8</v>
      </c>
      <c r="FJ24" s="40"/>
      <c r="FK24" s="88"/>
      <c r="FL24" s="264"/>
      <c r="FM24" s="264"/>
      <c r="FN24" s="264"/>
      <c r="FO24" s="264"/>
      <c r="FP24" s="264"/>
      <c r="FQ24" s="264"/>
      <c r="FR24" s="264"/>
      <c r="FS24" s="264"/>
      <c r="FT24" s="26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115"/>
      <c r="GF24" s="115"/>
      <c r="GG24" s="115"/>
      <c r="GH24" s="115"/>
      <c r="GI24" s="115"/>
      <c r="GJ24" s="115"/>
      <c r="GK24" s="115"/>
      <c r="GL24" s="115"/>
      <c r="GM24" s="115"/>
      <c r="GN24" s="115"/>
      <c r="GO24" s="115"/>
      <c r="GP24" s="115"/>
      <c r="GQ24" s="115"/>
      <c r="GR24" s="115"/>
      <c r="GS24" s="115"/>
      <c r="GT24" s="115"/>
      <c r="GU24" s="115"/>
      <c r="GV24" s="115"/>
      <c r="GW24" s="115"/>
      <c r="GX24" s="115"/>
      <c r="GY24" s="115"/>
      <c r="GZ24" s="115"/>
      <c r="HA24" s="115"/>
      <c r="HB24" s="115"/>
      <c r="HC24" s="115"/>
      <c r="HD24" s="115"/>
      <c r="HE24" s="115"/>
      <c r="HF24" s="115"/>
      <c r="HG24" s="115"/>
      <c r="HH24" s="115"/>
      <c r="HI24" s="115"/>
      <c r="HJ24" s="115"/>
      <c r="HK24" s="115"/>
      <c r="HL24" s="115"/>
      <c r="HM24" s="115"/>
      <c r="HN24" s="115"/>
      <c r="HO24" s="115"/>
      <c r="HP24" s="115"/>
      <c r="HQ24" s="115"/>
      <c r="HR24" s="115"/>
      <c r="HS24" s="115"/>
      <c r="HT24" s="115"/>
      <c r="HU24" s="115"/>
      <c r="HV24" s="115"/>
      <c r="HW24" s="115"/>
      <c r="HX24" s="115"/>
      <c r="HY24" s="115"/>
      <c r="HZ24" s="115"/>
      <c r="IA24" s="115"/>
      <c r="IB24" s="115"/>
      <c r="IC24" s="115"/>
      <c r="ID24" s="115"/>
      <c r="IE24" s="115"/>
      <c r="IF24" s="115"/>
      <c r="IG24" s="115"/>
      <c r="IH24" s="115"/>
      <c r="II24" s="115"/>
      <c r="IJ24" s="115"/>
      <c r="IK24" s="115"/>
      <c r="IL24" s="115"/>
      <c r="IM24" s="115"/>
      <c r="IN24" s="115"/>
      <c r="IO24" s="115"/>
      <c r="IP24" s="115"/>
      <c r="IQ24" s="115"/>
      <c r="IR24" s="115"/>
      <c r="IS24" s="115"/>
      <c r="IT24" s="115"/>
      <c r="IU24" s="115"/>
      <c r="IV24" s="115"/>
      <c r="IW24" s="115"/>
      <c r="IX24" s="115"/>
      <c r="IY24" s="115"/>
      <c r="IZ24" s="115"/>
      <c r="JA24" s="115"/>
      <c r="JB24" s="115"/>
      <c r="JC24" s="115"/>
      <c r="JD24" s="115"/>
      <c r="JE24" s="115"/>
      <c r="JF24" s="115"/>
      <c r="JG24" s="115"/>
      <c r="JH24" s="115"/>
      <c r="JI24" s="115"/>
      <c r="JJ24" s="115"/>
      <c r="JK24" s="115"/>
      <c r="JL24" s="115"/>
      <c r="JM24" s="115"/>
      <c r="JN24" s="115"/>
      <c r="JO24" s="115"/>
      <c r="JP24" s="115"/>
      <c r="JQ24" s="115"/>
      <c r="JR24" s="115"/>
      <c r="JS24" s="115"/>
      <c r="JT24" s="115"/>
      <c r="JU24" s="115"/>
      <c r="JV24" s="115"/>
      <c r="JW24" s="115"/>
      <c r="JX24" s="115"/>
      <c r="JY24" s="115"/>
      <c r="JZ24" s="115"/>
      <c r="KA24" s="115"/>
      <c r="KB24" s="115"/>
      <c r="KC24" s="115"/>
      <c r="KD24" s="115"/>
      <c r="KE24" s="115"/>
      <c r="KF24" s="115"/>
      <c r="KG24" s="115"/>
      <c r="KH24" s="115"/>
      <c r="KI24" s="115"/>
      <c r="KJ24" s="115"/>
      <c r="KK24" s="115"/>
      <c r="KL24" s="115"/>
      <c r="KM24" s="115"/>
      <c r="KN24" s="115"/>
      <c r="KO24" s="115"/>
      <c r="KP24" s="115"/>
      <c r="KQ24" s="115"/>
      <c r="KR24" s="115"/>
      <c r="KS24" s="115"/>
      <c r="KT24" s="115"/>
      <c r="KU24" s="115"/>
      <c r="KV24" s="115"/>
      <c r="KW24" s="115"/>
      <c r="KX24" s="115"/>
      <c r="KY24" s="115"/>
      <c r="KZ24" s="115"/>
      <c r="LA24" s="115"/>
      <c r="LB24" s="115"/>
      <c r="LC24" s="115"/>
      <c r="LD24" s="115"/>
      <c r="LE24" s="115"/>
      <c r="LF24" s="115"/>
      <c r="LG24" s="115"/>
      <c r="LH24" s="115"/>
      <c r="LI24" s="115"/>
      <c r="LJ24" s="115"/>
      <c r="LK24" s="115"/>
      <c r="LL24" s="115"/>
      <c r="LM24" s="115"/>
      <c r="LN24" s="115"/>
      <c r="LO24" s="115"/>
      <c r="LP24" s="115"/>
      <c r="LQ24" s="115"/>
      <c r="LR24" s="115"/>
      <c r="LS24" s="115"/>
      <c r="LT24" s="115"/>
      <c r="LU24" s="115"/>
      <c r="LV24" s="115"/>
      <c r="LW24" s="115"/>
      <c r="LX24" s="115"/>
      <c r="LY24" s="115"/>
      <c r="LZ24" s="115"/>
      <c r="MA24" s="115"/>
      <c r="MB24" s="115"/>
      <c r="MC24" s="115"/>
      <c r="MD24" s="115"/>
      <c r="ME24" s="115"/>
      <c r="MF24" s="115"/>
      <c r="MG24" s="115"/>
      <c r="MH24" s="115"/>
      <c r="MI24" s="115"/>
      <c r="MJ24" s="115"/>
      <c r="MK24" s="115"/>
      <c r="ML24" s="115"/>
      <c r="MM24" s="115"/>
      <c r="MN24" s="115"/>
      <c r="MO24" s="115"/>
      <c r="MP24" s="115"/>
      <c r="MQ24" s="115"/>
      <c r="MR24" s="115"/>
      <c r="MS24" s="115"/>
      <c r="MT24" s="115"/>
      <c r="MU24" s="115"/>
      <c r="MV24" s="115"/>
      <c r="MW24" s="115"/>
      <c r="MX24" s="115"/>
      <c r="MY24" s="115"/>
      <c r="MZ24" s="115"/>
      <c r="NA24" s="115"/>
      <c r="NB24" s="115"/>
      <c r="NC24" s="115"/>
      <c r="ND24" s="115"/>
      <c r="NE24" s="115"/>
      <c r="NF24" s="115"/>
      <c r="NG24" s="115"/>
      <c r="NH24" s="115"/>
      <c r="NI24" s="115"/>
      <c r="NJ24" s="115"/>
      <c r="NK24" s="115"/>
      <c r="NL24" s="115"/>
      <c r="NM24" s="115"/>
      <c r="NN24" s="115"/>
      <c r="NO24" s="115"/>
      <c r="NP24" s="115"/>
      <c r="NQ24" s="115"/>
      <c r="NR24" s="115"/>
      <c r="NS24" s="115"/>
      <c r="NT24" s="115"/>
      <c r="NU24" s="115"/>
      <c r="NV24" s="115"/>
      <c r="NW24" s="115"/>
      <c r="NX24" s="115"/>
      <c r="NY24" s="115"/>
      <c r="NZ24" s="115"/>
      <c r="OA24" s="115"/>
      <c r="OB24" s="115"/>
      <c r="OC24" s="115"/>
      <c r="OD24" s="115"/>
      <c r="OE24" s="115"/>
      <c r="OF24" s="115"/>
      <c r="OG24" s="115"/>
      <c r="OH24" s="115"/>
      <c r="OI24" s="115"/>
      <c r="OJ24" s="115"/>
      <c r="OK24" s="115"/>
      <c r="OL24" s="115"/>
      <c r="OM24" s="115"/>
      <c r="ON24" s="115"/>
      <c r="OO24" s="115"/>
      <c r="OP24" s="115"/>
      <c r="OQ24" s="115"/>
      <c r="OR24" s="115"/>
      <c r="OS24" s="115"/>
      <c r="OT24" s="115"/>
      <c r="OU24" s="115"/>
      <c r="OV24" s="115"/>
      <c r="OW24" s="115"/>
      <c r="OX24" s="115"/>
      <c r="OY24" s="115"/>
      <c r="OZ24" s="115"/>
      <c r="PA24" s="115"/>
      <c r="PB24" s="115"/>
      <c r="PC24" s="115"/>
      <c r="PD24" s="115"/>
      <c r="PE24" s="115"/>
      <c r="PF24" s="115"/>
      <c r="PG24" s="115"/>
      <c r="PH24" s="115"/>
      <c r="PI24" s="115"/>
      <c r="PJ24" s="115"/>
      <c r="PK24" s="115"/>
      <c r="PL24" s="115"/>
      <c r="PM24" s="115"/>
      <c r="PN24" s="115"/>
      <c r="PO24" s="115"/>
      <c r="PP24" s="115"/>
      <c r="PQ24" s="115"/>
      <c r="PR24" s="115"/>
      <c r="PS24" s="115"/>
      <c r="PT24" s="115"/>
      <c r="PU24" s="115"/>
      <c r="PV24" s="115"/>
      <c r="PW24" s="115"/>
      <c r="PX24" s="115"/>
      <c r="PY24" s="115"/>
      <c r="PZ24" s="115"/>
      <c r="QA24" s="115"/>
      <c r="QB24" s="115"/>
      <c r="QC24" s="115"/>
      <c r="QD24" s="115"/>
      <c r="QE24" s="115"/>
      <c r="QF24" s="115"/>
      <c r="QG24" s="115"/>
      <c r="QH24" s="115"/>
      <c r="QI24" s="115"/>
      <c r="QJ24" s="115"/>
      <c r="QK24" s="115"/>
      <c r="QL24" s="115"/>
      <c r="QM24" s="115"/>
      <c r="QN24" s="115"/>
      <c r="QO24" s="115"/>
      <c r="QP24" s="115"/>
      <c r="QQ24" s="115"/>
      <c r="QR24" s="115"/>
      <c r="QS24" s="115"/>
      <c r="QT24" s="115"/>
      <c r="QU24" s="115"/>
      <c r="QV24" s="115"/>
      <c r="QW24" s="115"/>
      <c r="QX24" s="115"/>
      <c r="QY24" s="115"/>
      <c r="QZ24" s="115"/>
      <c r="RA24" s="115"/>
      <c r="RB24" s="115"/>
      <c r="RC24" s="115"/>
      <c r="RD24" s="115"/>
      <c r="RE24" s="115"/>
      <c r="RF24" s="115"/>
      <c r="RG24" s="115"/>
      <c r="RH24" s="115"/>
      <c r="RI24" s="115"/>
      <c r="RJ24" s="115"/>
      <c r="RK24" s="115"/>
      <c r="RL24" s="115"/>
      <c r="RM24" s="115"/>
      <c r="RN24" s="115"/>
      <c r="RO24" s="115"/>
      <c r="RP24" s="115"/>
      <c r="RQ24" s="115"/>
      <c r="RR24" s="115"/>
      <c r="RS24" s="115"/>
      <c r="RT24" s="115"/>
      <c r="RU24" s="115"/>
      <c r="RV24" s="115"/>
      <c r="RW24" s="115"/>
      <c r="RX24" s="115"/>
      <c r="RY24" s="115"/>
      <c r="RZ24" s="115"/>
      <c r="SA24" s="115"/>
      <c r="SB24" s="115"/>
      <c r="SC24" s="115"/>
      <c r="SD24" s="115"/>
      <c r="SE24" s="115"/>
      <c r="SF24" s="115"/>
      <c r="SG24" s="115"/>
      <c r="SH24" s="115"/>
      <c r="SI24" s="115"/>
      <c r="SJ24" s="115"/>
      <c r="SK24" s="115"/>
      <c r="SL24" s="115"/>
      <c r="SM24" s="115"/>
      <c r="SN24" s="115"/>
      <c r="SO24" s="115"/>
      <c r="SP24" s="115"/>
      <c r="SQ24" s="115"/>
      <c r="SR24" s="115"/>
      <c r="SS24" s="115"/>
      <c r="ST24" s="115"/>
      <c r="SU24" s="115"/>
      <c r="SV24" s="115"/>
      <c r="SW24" s="115"/>
      <c r="SX24" s="115"/>
      <c r="SY24" s="115"/>
      <c r="SZ24" s="115"/>
      <c r="TA24" s="115"/>
      <c r="TB24" s="115"/>
      <c r="TC24" s="115"/>
      <c r="TD24" s="115"/>
      <c r="TE24" s="115"/>
      <c r="TF24" s="115"/>
      <c r="TG24" s="115"/>
      <c r="TH24" s="115"/>
      <c r="TI24" s="115"/>
      <c r="TJ24" s="115"/>
      <c r="TK24" s="115"/>
      <c r="TL24" s="115"/>
      <c r="TM24" s="115"/>
      <c r="TN24" s="115"/>
      <c r="TO24" s="115"/>
      <c r="TP24" s="115"/>
      <c r="TQ24" s="115"/>
      <c r="TR24" s="115"/>
      <c r="TS24" s="115"/>
      <c r="TT24" s="115"/>
      <c r="TU24" s="115"/>
      <c r="TV24" s="115"/>
      <c r="TW24" s="115"/>
      <c r="TX24" s="115"/>
      <c r="TY24" s="115"/>
      <c r="TZ24" s="115"/>
      <c r="UA24" s="115"/>
      <c r="UB24" s="115"/>
      <c r="UC24" s="115"/>
      <c r="UD24" s="115"/>
      <c r="UE24" s="115"/>
      <c r="UF24" s="115"/>
      <c r="UG24" s="115"/>
      <c r="UH24" s="115"/>
      <c r="UI24" s="115"/>
      <c r="UJ24" s="115"/>
      <c r="UK24" s="115"/>
      <c r="UL24" s="115"/>
      <c r="UM24" s="115"/>
      <c r="UN24" s="115"/>
      <c r="UO24" s="115"/>
      <c r="UP24" s="115"/>
      <c r="UQ24" s="115"/>
      <c r="UR24" s="115"/>
      <c r="US24" s="115"/>
      <c r="UT24" s="115"/>
      <c r="UU24" s="115"/>
      <c r="UV24" s="115"/>
      <c r="UW24" s="115"/>
      <c r="UX24" s="115"/>
      <c r="UY24" s="115"/>
      <c r="UZ24" s="115"/>
      <c r="VA24" s="115"/>
      <c r="VB24" s="115"/>
      <c r="VC24" s="115"/>
      <c r="VD24" s="115"/>
      <c r="VE24" s="115"/>
      <c r="VF24" s="115"/>
      <c r="VG24" s="115"/>
      <c r="VH24" s="115"/>
      <c r="VI24" s="115"/>
      <c r="VJ24" s="115"/>
      <c r="VK24" s="115"/>
      <c r="VL24" s="115"/>
      <c r="VM24" s="115"/>
      <c r="VN24" s="115"/>
      <c r="VO24" s="115"/>
      <c r="VP24" s="115"/>
      <c r="VQ24" s="115"/>
      <c r="VR24" s="115"/>
      <c r="VS24" s="115"/>
      <c r="VT24" s="115"/>
      <c r="VU24" s="115"/>
      <c r="VV24" s="115"/>
      <c r="VW24" s="115"/>
      <c r="VX24" s="115"/>
      <c r="VY24" s="115"/>
      <c r="VZ24" s="115"/>
      <c r="WA24" s="115"/>
      <c r="WB24" s="115"/>
      <c r="WC24" s="115"/>
      <c r="WD24" s="115"/>
      <c r="WE24" s="115"/>
      <c r="WF24" s="115"/>
      <c r="WG24" s="115"/>
      <c r="WH24" s="115"/>
      <c r="WI24" s="115"/>
      <c r="WJ24" s="115"/>
      <c r="WK24" s="115"/>
      <c r="WL24" s="115"/>
      <c r="WM24" s="115"/>
      <c r="WN24" s="115"/>
      <c r="WO24" s="115"/>
      <c r="WP24" s="115"/>
      <c r="WQ24" s="115"/>
      <c r="WR24" s="115"/>
      <c r="WS24" s="115"/>
      <c r="WT24" s="115"/>
      <c r="WU24" s="115"/>
      <c r="WV24" s="115"/>
      <c r="WW24" s="115"/>
      <c r="WX24" s="115"/>
      <c r="WY24" s="115"/>
      <c r="WZ24" s="115"/>
      <c r="XA24" s="115"/>
      <c r="XB24" s="115"/>
      <c r="XC24" s="115"/>
      <c r="XD24" s="115"/>
      <c r="XE24" s="115"/>
      <c r="XF24" s="115"/>
      <c r="XG24" s="115"/>
      <c r="XH24" s="115"/>
      <c r="XI24" s="115"/>
      <c r="XJ24" s="115"/>
      <c r="XK24" s="115"/>
      <c r="XL24" s="115"/>
      <c r="XM24" s="115"/>
      <c r="XN24" s="115"/>
      <c r="XO24" s="115"/>
      <c r="XP24" s="115"/>
      <c r="XQ24" s="115"/>
      <c r="XR24" s="115"/>
      <c r="XS24" s="115"/>
      <c r="XT24" s="115"/>
      <c r="XU24" s="115"/>
      <c r="XV24" s="115"/>
      <c r="XW24" s="115"/>
      <c r="XX24" s="115"/>
      <c r="XY24" s="115"/>
      <c r="XZ24" s="115"/>
      <c r="YA24" s="115"/>
      <c r="YB24" s="115"/>
      <c r="YC24" s="115"/>
      <c r="YD24" s="115"/>
      <c r="YE24" s="115"/>
      <c r="YF24" s="115"/>
      <c r="YG24" s="115"/>
      <c r="YH24" s="115"/>
      <c r="YI24" s="115"/>
      <c r="YJ24" s="115"/>
      <c r="YK24" s="115"/>
      <c r="YL24" s="115"/>
      <c r="YM24" s="115"/>
      <c r="YN24" s="115"/>
      <c r="YO24" s="115"/>
      <c r="YP24" s="115"/>
      <c r="YQ24" s="115"/>
      <c r="YR24" s="115"/>
      <c r="YS24" s="115"/>
      <c r="YT24" s="115"/>
      <c r="YU24" s="115"/>
      <c r="YV24" s="115"/>
      <c r="YW24" s="115"/>
      <c r="YX24" s="115"/>
      <c r="YY24" s="115"/>
      <c r="YZ24" s="115"/>
      <c r="ZA24" s="115"/>
      <c r="ZB24" s="115"/>
      <c r="ZC24" s="115"/>
      <c r="ZD24" s="115"/>
      <c r="ZE24" s="115"/>
      <c r="ZF24" s="115"/>
      <c r="ZG24" s="115"/>
      <c r="ZH24" s="115"/>
      <c r="ZI24" s="115"/>
      <c r="ZJ24" s="115"/>
      <c r="ZK24" s="115"/>
      <c r="ZL24" s="115"/>
      <c r="ZM24" s="115"/>
      <c r="ZN24" s="115"/>
      <c r="ZO24" s="115"/>
      <c r="ZP24" s="115"/>
      <c r="ZQ24" s="115"/>
      <c r="ZR24" s="115"/>
      <c r="ZS24" s="115"/>
      <c r="ZT24" s="115"/>
      <c r="ZU24" s="115"/>
      <c r="ZV24" s="115"/>
      <c r="ZW24" s="115"/>
      <c r="ZX24" s="115"/>
      <c r="ZY24" s="115"/>
      <c r="ZZ24" s="115"/>
      <c r="AAA24" s="115"/>
      <c r="AAB24" s="115"/>
      <c r="AAC24" s="115"/>
      <c r="AAD24" s="115"/>
      <c r="AAE24" s="115"/>
      <c r="AAF24" s="115"/>
      <c r="AAG24" s="115"/>
      <c r="AAH24" s="115"/>
      <c r="AAI24" s="115"/>
      <c r="AAJ24" s="115"/>
      <c r="AAK24" s="115"/>
      <c r="AAL24" s="115"/>
      <c r="AAM24" s="115"/>
      <c r="AAN24" s="115"/>
      <c r="AAO24" s="115"/>
      <c r="AAP24" s="115"/>
      <c r="AAQ24" s="115"/>
      <c r="AAR24" s="115"/>
      <c r="AAS24" s="115"/>
      <c r="AAT24" s="115"/>
      <c r="AAU24" s="115"/>
      <c r="AAV24" s="115"/>
      <c r="AAW24" s="115"/>
      <c r="AAX24" s="115"/>
      <c r="AAY24" s="115"/>
      <c r="AAZ24" s="115"/>
      <c r="ABA24" s="115"/>
      <c r="ABB24" s="115"/>
      <c r="ABC24" s="115"/>
      <c r="ABD24" s="115"/>
      <c r="ABE24" s="115"/>
      <c r="ABF24" s="115"/>
      <c r="ABG24" s="115"/>
      <c r="ABH24" s="115"/>
      <c r="ABI24" s="115"/>
      <c r="ABJ24" s="115"/>
      <c r="ABK24" s="115"/>
      <c r="ABL24" s="115"/>
      <c r="ABM24" s="115"/>
      <c r="ABN24" s="115"/>
      <c r="ABO24" s="115"/>
      <c r="ABP24" s="115"/>
      <c r="ABQ24" s="115"/>
      <c r="ABR24" s="115"/>
      <c r="ABS24" s="115"/>
      <c r="ABT24" s="115"/>
      <c r="ABU24" s="115"/>
      <c r="ABV24" s="115"/>
      <c r="ABW24" s="115"/>
      <c r="ABX24" s="115"/>
      <c r="ABY24" s="115"/>
      <c r="ABZ24" s="115"/>
      <c r="ACA24" s="115"/>
      <c r="ACB24" s="115"/>
      <c r="ACC24" s="115"/>
      <c r="ACD24" s="115"/>
      <c r="ACE24" s="115"/>
      <c r="ACF24" s="115"/>
      <c r="ACG24" s="115"/>
      <c r="ACH24" s="115"/>
      <c r="ACI24" s="115"/>
      <c r="ACJ24" s="115"/>
      <c r="ACK24" s="115"/>
      <c r="ACL24" s="115"/>
      <c r="ACM24" s="115"/>
      <c r="ACN24" s="115"/>
      <c r="ACO24" s="115"/>
      <c r="ACP24" s="115"/>
      <c r="ACQ24" s="115"/>
      <c r="ACR24" s="115"/>
      <c r="ACS24" s="115"/>
      <c r="ACT24" s="115"/>
      <c r="ACU24" s="115"/>
      <c r="ACV24" s="115"/>
      <c r="ACW24" s="115"/>
      <c r="ACX24" s="115"/>
      <c r="ACY24" s="115"/>
      <c r="ACZ24" s="115"/>
      <c r="ADA24" s="115"/>
      <c r="ADB24" s="115"/>
      <c r="ADC24" s="115"/>
      <c r="ADD24" s="115"/>
      <c r="ADE24" s="115"/>
      <c r="ADF24" s="115"/>
      <c r="ADG24" s="115"/>
      <c r="ADH24" s="115"/>
      <c r="ADI24" s="115"/>
      <c r="ADJ24" s="115"/>
      <c r="ADK24" s="115"/>
      <c r="ADL24" s="115"/>
      <c r="ADM24" s="115"/>
      <c r="ADN24" s="115"/>
      <c r="ADO24" s="115"/>
      <c r="ADP24" s="115"/>
      <c r="ADQ24" s="115"/>
      <c r="ADR24" s="115"/>
      <c r="ADS24" s="115"/>
      <c r="ADT24" s="115"/>
      <c r="ADU24" s="115"/>
      <c r="ADV24" s="115"/>
      <c r="ADW24" s="115"/>
      <c r="ADX24" s="115"/>
      <c r="ADY24" s="115"/>
      <c r="ADZ24" s="115"/>
      <c r="AEA24" s="115"/>
      <c r="AEB24" s="115"/>
      <c r="AEC24" s="115"/>
      <c r="AED24" s="115"/>
      <c r="AEE24" s="115"/>
      <c r="AEF24" s="115"/>
      <c r="AEG24" s="115"/>
      <c r="AEH24" s="115"/>
      <c r="AEI24" s="115"/>
      <c r="AEJ24" s="115"/>
      <c r="AEK24" s="115"/>
      <c r="AEL24" s="115"/>
      <c r="AEM24" s="115"/>
      <c r="AEN24" s="115"/>
      <c r="AEO24" s="115"/>
      <c r="AEP24" s="115"/>
      <c r="AEQ24" s="115"/>
      <c r="AER24" s="115"/>
      <c r="AES24" s="115"/>
      <c r="AET24" s="115"/>
      <c r="AEU24" s="115"/>
      <c r="AEV24" s="115"/>
      <c r="AEW24" s="115"/>
      <c r="AEX24" s="115"/>
      <c r="AEY24" s="115"/>
      <c r="AEZ24" s="115"/>
      <c r="AFA24" s="115"/>
      <c r="AFB24" s="115"/>
      <c r="AFC24" s="115"/>
      <c r="AFD24" s="115"/>
      <c r="AFE24" s="115"/>
      <c r="AFF24" s="115"/>
      <c r="AFG24" s="115"/>
      <c r="AFH24" s="115"/>
      <c r="AFI24" s="115"/>
      <c r="AFJ24" s="115"/>
      <c r="AFK24" s="115"/>
      <c r="AFL24" s="115"/>
      <c r="AFM24" s="115"/>
      <c r="AFN24" s="115"/>
      <c r="AFO24" s="115"/>
      <c r="AFP24" s="115"/>
      <c r="AFQ24" s="115"/>
      <c r="AFR24" s="115"/>
      <c r="AFS24" s="115"/>
      <c r="AFT24" s="115"/>
      <c r="AFU24" s="115"/>
      <c r="AFV24" s="115"/>
      <c r="AFW24" s="115"/>
      <c r="AFX24" s="115"/>
      <c r="AFY24" s="115"/>
      <c r="AFZ24" s="115"/>
      <c r="AGA24" s="115"/>
      <c r="AGB24" s="115"/>
      <c r="AGC24" s="115"/>
      <c r="AGD24" s="115"/>
      <c r="AGE24" s="115"/>
      <c r="AGF24" s="115"/>
      <c r="AGG24" s="115"/>
      <c r="AGH24" s="115"/>
      <c r="AGI24" s="115"/>
      <c r="AGJ24" s="115"/>
      <c r="AGK24" s="115"/>
      <c r="AGL24" s="115"/>
      <c r="AGM24" s="115"/>
      <c r="AGN24" s="115"/>
      <c r="AGO24" s="115"/>
      <c r="AGP24" s="115"/>
      <c r="AGQ24" s="115"/>
      <c r="AGR24" s="115"/>
      <c r="AGS24" s="115"/>
      <c r="AGT24" s="115"/>
      <c r="AGU24" s="115"/>
      <c r="AGV24" s="115"/>
      <c r="AGW24" s="115"/>
      <c r="AGX24" s="115"/>
      <c r="AGY24" s="115"/>
      <c r="AGZ24" s="115"/>
      <c r="AHA24" s="115"/>
      <c r="AHB24" s="115"/>
      <c r="AHC24" s="115"/>
      <c r="AHD24" s="115"/>
      <c r="AHE24" s="115"/>
      <c r="AHF24" s="115"/>
      <c r="AHG24" s="115"/>
      <c r="AHH24" s="115"/>
      <c r="AHI24" s="115"/>
      <c r="AHJ24" s="115"/>
      <c r="AHK24" s="115"/>
      <c r="AHL24" s="115"/>
      <c r="AHM24" s="115"/>
      <c r="AHN24" s="115"/>
      <c r="AHO24" s="115"/>
      <c r="AHP24" s="115"/>
      <c r="AHQ24" s="115"/>
      <c r="AHR24" s="115"/>
      <c r="AHS24" s="115"/>
      <c r="AHT24" s="115"/>
      <c r="AHU24" s="115"/>
      <c r="AHV24" s="115"/>
      <c r="AHW24" s="115"/>
      <c r="AHX24" s="115"/>
      <c r="AHY24" s="115"/>
      <c r="AHZ24" s="115"/>
      <c r="AIA24" s="115"/>
      <c r="AIB24" s="115"/>
      <c r="AIC24" s="115"/>
      <c r="AID24" s="115"/>
      <c r="AIE24" s="115"/>
      <c r="AIF24" s="115"/>
      <c r="AIG24" s="115"/>
      <c r="AIH24" s="115"/>
      <c r="AII24" s="115"/>
      <c r="AIJ24" s="115"/>
      <c r="AIK24" s="115"/>
      <c r="AIL24" s="115"/>
      <c r="AIM24" s="115"/>
      <c r="AIN24" s="115"/>
      <c r="AIO24" s="115"/>
      <c r="AIP24" s="115"/>
      <c r="AIQ24" s="115"/>
      <c r="AIR24" s="115"/>
      <c r="AIS24" s="115"/>
      <c r="AIT24" s="115"/>
      <c r="AIU24" s="115"/>
      <c r="AIV24" s="115"/>
      <c r="AIW24" s="115"/>
      <c r="AIX24" s="115"/>
      <c r="AIY24" s="115"/>
      <c r="AIZ24" s="115"/>
      <c r="AJA24" s="115"/>
      <c r="AJB24" s="115"/>
      <c r="AJC24" s="115"/>
      <c r="AJD24" s="115"/>
      <c r="AJE24" s="115"/>
      <c r="AJF24" s="115"/>
      <c r="AJG24" s="115"/>
      <c r="AJH24" s="115"/>
      <c r="AJI24" s="115"/>
      <c r="AJJ24" s="115"/>
      <c r="AJK24" s="115"/>
      <c r="AJL24" s="115"/>
      <c r="AJM24" s="115"/>
      <c r="AJN24" s="115"/>
      <c r="AJO24" s="115"/>
      <c r="AJP24" s="115"/>
      <c r="AJQ24" s="115"/>
      <c r="AJR24" s="115"/>
      <c r="AJS24" s="115"/>
      <c r="AJT24" s="115"/>
      <c r="AJU24" s="115"/>
      <c r="AJV24" s="115"/>
      <c r="AJW24" s="115"/>
      <c r="AJX24" s="115"/>
      <c r="AJY24" s="115"/>
      <c r="AJZ24" s="115"/>
      <c r="AKA24" s="115"/>
      <c r="AKB24" s="115"/>
      <c r="AKC24" s="115"/>
      <c r="AKD24" s="115"/>
      <c r="AKE24" s="115"/>
      <c r="AKF24" s="115"/>
      <c r="AKG24" s="115"/>
      <c r="AKH24" s="115"/>
      <c r="AKI24" s="115"/>
      <c r="AKJ24" s="115"/>
      <c r="AKK24" s="115"/>
      <c r="AKL24" s="115"/>
      <c r="AKM24" s="115"/>
      <c r="AKN24" s="115"/>
      <c r="AKO24" s="115"/>
      <c r="AKP24" s="115"/>
      <c r="AKQ24" s="115"/>
      <c r="AKR24" s="115"/>
      <c r="AKS24" s="115"/>
      <c r="AKT24" s="115"/>
      <c r="AKU24" s="115"/>
      <c r="AKV24" s="115"/>
      <c r="AKW24" s="115"/>
      <c r="AKX24" s="115"/>
      <c r="AKY24" s="115"/>
      <c r="AKZ24" s="115"/>
      <c r="ALA24" s="115"/>
      <c r="ALB24" s="115"/>
      <c r="ALC24" s="115"/>
      <c r="ALD24" s="115"/>
      <c r="ALE24" s="115"/>
      <c r="ALF24" s="115"/>
      <c r="ALG24" s="115"/>
      <c r="ALH24" s="115"/>
      <c r="ALI24" s="115"/>
      <c r="ALJ24" s="115"/>
      <c r="ALK24" s="115"/>
      <c r="ALL24" s="115"/>
      <c r="ALM24" s="115"/>
      <c r="ALN24" s="115"/>
      <c r="ALO24" s="115"/>
      <c r="ALP24" s="115"/>
      <c r="ALQ24" s="115"/>
      <c r="ALR24" s="115"/>
      <c r="ALS24" s="115"/>
      <c r="ALT24" s="115"/>
      <c r="ALU24" s="115"/>
      <c r="ALV24" s="115"/>
      <c r="ALW24" s="115"/>
      <c r="ALX24" s="115"/>
      <c r="ALY24" s="115"/>
      <c r="ALZ24" s="115"/>
      <c r="AMA24" s="115"/>
      <c r="AMB24" s="115"/>
      <c r="AMC24" s="115"/>
      <c r="AMD24" s="115"/>
      <c r="AME24" s="115"/>
      <c r="AMF24" s="115"/>
      <c r="AMG24" s="115"/>
      <c r="AMH24" s="115"/>
      <c r="AMI24" s="115"/>
      <c r="AMJ24" s="115"/>
      <c r="AMK24" s="115"/>
      <c r="AML24" s="115"/>
      <c r="AMM24" s="115"/>
      <c r="AMN24" s="115"/>
      <c r="AMO24" s="115"/>
      <c r="AMP24" s="115"/>
      <c r="AMQ24" s="115"/>
      <c r="AMR24" s="115"/>
      <c r="AMS24" s="115"/>
      <c r="AMT24" s="115"/>
      <c r="AMU24" s="115"/>
      <c r="AMV24" s="115"/>
      <c r="AMW24" s="115"/>
      <c r="AMX24" s="115"/>
      <c r="AMY24" s="115"/>
      <c r="AMZ24" s="115"/>
      <c r="ANA24" s="115"/>
      <c r="ANB24" s="115"/>
      <c r="ANC24" s="115"/>
      <c r="AND24" s="115"/>
      <c r="ANE24" s="115"/>
      <c r="ANF24" s="115"/>
      <c r="ANG24" s="115"/>
      <c r="ANH24" s="115"/>
      <c r="ANI24" s="115"/>
      <c r="ANJ24" s="115"/>
      <c r="ANK24" s="115"/>
      <c r="ANL24" s="115"/>
      <c r="ANM24" s="115"/>
      <c r="ANN24" s="115"/>
      <c r="ANO24" s="115"/>
      <c r="ANP24" s="115"/>
      <c r="ANQ24" s="115"/>
      <c r="ANR24" s="115"/>
      <c r="ANS24" s="115"/>
      <c r="ANT24" s="115"/>
      <c r="ANU24" s="115"/>
      <c r="ANV24" s="115"/>
      <c r="ANW24" s="115"/>
      <c r="ANX24" s="115"/>
      <c r="ANY24" s="115"/>
      <c r="ANZ24" s="115"/>
      <c r="AOA24" s="115"/>
      <c r="AOB24" s="115"/>
      <c r="AOC24" s="115"/>
      <c r="AOD24" s="115"/>
      <c r="AOE24" s="115"/>
      <c r="AOF24" s="115"/>
      <c r="AOG24" s="115"/>
      <c r="AOH24" s="115"/>
      <c r="AOI24" s="115"/>
      <c r="AOJ24" s="115"/>
      <c r="AOK24" s="115"/>
      <c r="AOL24" s="115"/>
      <c r="AOM24" s="115"/>
      <c r="AON24" s="115"/>
      <c r="AOO24" s="115"/>
      <c r="AOP24" s="115"/>
      <c r="AOQ24" s="115"/>
      <c r="AOR24" s="115"/>
      <c r="AOS24" s="115"/>
      <c r="AOT24" s="115"/>
      <c r="AOU24" s="115"/>
      <c r="AOV24" s="115"/>
      <c r="AOW24" s="115"/>
      <c r="AOX24" s="115"/>
      <c r="AOY24" s="115"/>
      <c r="AOZ24" s="115"/>
      <c r="APA24" s="115"/>
      <c r="APB24" s="115"/>
      <c r="APC24" s="115"/>
      <c r="APD24" s="115"/>
      <c r="APE24" s="115"/>
      <c r="APF24" s="115"/>
      <c r="APG24" s="115"/>
      <c r="APH24" s="115"/>
      <c r="API24" s="115"/>
      <c r="APJ24" s="115"/>
      <c r="APK24" s="115"/>
      <c r="APL24" s="115"/>
      <c r="APM24" s="115"/>
      <c r="APN24" s="115"/>
      <c r="APO24" s="115"/>
      <c r="APP24" s="115"/>
      <c r="APQ24" s="115"/>
      <c r="APR24" s="115"/>
      <c r="APS24" s="115"/>
      <c r="APT24" s="115"/>
      <c r="APU24" s="115"/>
      <c r="APV24" s="115"/>
      <c r="APW24" s="115"/>
      <c r="APX24" s="115"/>
      <c r="APY24" s="115"/>
      <c r="APZ24" s="115"/>
      <c r="AQA24" s="115"/>
      <c r="AQB24" s="115"/>
      <c r="AQC24" s="115"/>
      <c r="AQD24" s="115"/>
      <c r="AQE24" s="115"/>
      <c r="AQF24" s="115"/>
      <c r="AQG24" s="115"/>
      <c r="AQH24" s="115"/>
      <c r="AQI24" s="115"/>
      <c r="AQJ24" s="115"/>
      <c r="AQK24" s="115"/>
      <c r="AQL24" s="115"/>
      <c r="AQM24" s="115"/>
      <c r="AQN24" s="115"/>
      <c r="AQO24" s="115"/>
      <c r="AQP24" s="115"/>
      <c r="AQQ24" s="115"/>
      <c r="AQR24" s="115"/>
      <c r="AQS24" s="115"/>
      <c r="AQT24" s="115"/>
      <c r="AQU24" s="115"/>
      <c r="AQV24" s="115"/>
      <c r="AQW24" s="115"/>
      <c r="AQX24" s="115"/>
      <c r="AQY24" s="115"/>
      <c r="AQZ24" s="115"/>
      <c r="ARA24" s="115"/>
      <c r="ARB24" s="115"/>
      <c r="ARC24" s="115"/>
      <c r="ARD24" s="115"/>
      <c r="ARE24" s="115"/>
      <c r="ARF24" s="115"/>
      <c r="ARG24" s="115"/>
      <c r="ARH24" s="115"/>
      <c r="ARI24" s="115"/>
      <c r="ARJ24" s="115"/>
      <c r="ARK24" s="115"/>
      <c r="ARL24" s="115"/>
      <c r="ARM24" s="115"/>
      <c r="ARN24" s="115"/>
      <c r="ARO24" s="115"/>
      <c r="ARP24" s="115"/>
      <c r="ARQ24" s="115"/>
      <c r="ARR24" s="115"/>
      <c r="ARS24" s="115"/>
      <c r="ART24" s="115"/>
      <c r="ARU24" s="115"/>
      <c r="ARV24" s="115"/>
      <c r="ARW24" s="115"/>
      <c r="ARX24" s="115"/>
      <c r="ARY24" s="115"/>
      <c r="ARZ24" s="115"/>
      <c r="ASA24" s="115"/>
      <c r="ASB24" s="115"/>
      <c r="ASC24" s="115"/>
      <c r="ASD24" s="115"/>
      <c r="ASE24" s="115"/>
      <c r="ASF24" s="115"/>
      <c r="ASG24" s="115"/>
      <c r="ASH24" s="115"/>
      <c r="ASI24" s="115"/>
      <c r="ASJ24" s="115"/>
      <c r="ASK24" s="115"/>
      <c r="ASL24" s="115"/>
      <c r="ASM24" s="115"/>
      <c r="ASN24" s="115"/>
      <c r="ASO24" s="115"/>
      <c r="ASP24" s="115"/>
      <c r="ASQ24" s="115"/>
      <c r="ASR24" s="115"/>
      <c r="ASS24" s="115"/>
      <c r="AST24" s="115"/>
      <c r="ASU24" s="115"/>
      <c r="ASV24" s="115"/>
      <c r="ASW24" s="115"/>
      <c r="ASX24" s="115"/>
      <c r="ASY24" s="115"/>
      <c r="ASZ24" s="115"/>
      <c r="ATA24" s="115"/>
      <c r="ATB24" s="115"/>
      <c r="ATC24" s="115"/>
      <c r="ATD24" s="115"/>
      <c r="ATE24" s="115"/>
      <c r="ATF24" s="115"/>
      <c r="ATG24" s="115"/>
      <c r="ATH24" s="115"/>
      <c r="ATI24" s="115"/>
      <c r="ATJ24" s="115"/>
      <c r="ATK24" s="115"/>
      <c r="ATL24" s="115"/>
      <c r="ATM24" s="115"/>
      <c r="ATN24" s="115"/>
      <c r="ATO24" s="115"/>
      <c r="ATP24" s="115"/>
      <c r="ATQ24" s="115"/>
      <c r="ATR24" s="115"/>
      <c r="ATS24" s="115"/>
      <c r="ATT24" s="115"/>
      <c r="ATU24" s="115"/>
      <c r="ATV24" s="115"/>
      <c r="ATW24" s="115"/>
      <c r="ATX24" s="115"/>
      <c r="ATY24" s="115"/>
      <c r="ATZ24" s="115"/>
      <c r="AUA24" s="115"/>
      <c r="AUB24" s="115"/>
      <c r="AUC24" s="115"/>
      <c r="AUD24" s="115"/>
      <c r="AUE24" s="115"/>
      <c r="AUF24" s="115"/>
      <c r="AUG24" s="115"/>
      <c r="AUH24" s="115"/>
      <c r="AUI24" s="115"/>
      <c r="AUJ24" s="115"/>
      <c r="AUK24" s="115"/>
      <c r="AUL24" s="115"/>
      <c r="AUM24" s="115"/>
      <c r="AUN24" s="115"/>
      <c r="AUO24" s="115"/>
      <c r="AUP24" s="115"/>
      <c r="AUQ24" s="115"/>
      <c r="AUR24" s="115"/>
      <c r="AUS24" s="115"/>
      <c r="AUT24" s="115"/>
      <c r="AUU24" s="115"/>
      <c r="AUV24" s="115"/>
      <c r="AUW24" s="115"/>
      <c r="AUX24" s="115"/>
      <c r="AUY24" s="115"/>
      <c r="AUZ24" s="115"/>
      <c r="AVA24" s="115"/>
      <c r="AVB24" s="115"/>
      <c r="AVC24" s="115"/>
      <c r="AVD24" s="115"/>
      <c r="AVE24" s="115"/>
      <c r="AVF24" s="115"/>
      <c r="AVG24" s="115"/>
      <c r="AVH24" s="115"/>
      <c r="AVI24" s="115"/>
      <c r="AVJ24" s="115"/>
      <c r="AVK24" s="115"/>
      <c r="AVL24" s="115"/>
      <c r="AVM24" s="115"/>
      <c r="AVN24" s="115"/>
      <c r="AVO24" s="115"/>
      <c r="AVP24" s="115"/>
      <c r="AVQ24" s="115"/>
      <c r="AVR24" s="115"/>
      <c r="AVS24" s="115"/>
      <c r="AVT24" s="115"/>
      <c r="AVU24" s="115"/>
    </row>
    <row r="25" spans="1:1269" s="332" customFormat="1" ht="13.5" customHeight="1" x14ac:dyDescent="0.2">
      <c r="A25" s="115"/>
      <c r="B25" s="23" t="s">
        <v>36</v>
      </c>
      <c r="C25" s="135" t="s">
        <v>263</v>
      </c>
      <c r="D25" s="136">
        <f>IF(ISNA(VLOOKUP($B25,Batting!$B$6:$D$40,3,FALSE)),0,(VLOOKUP($B25,Batting!$B$6:$D$40,3,FALSE)))</f>
        <v>19</v>
      </c>
      <c r="E25" s="69">
        <f t="shared" si="26"/>
        <v>3</v>
      </c>
      <c r="F25" s="138">
        <f t="shared" si="27"/>
        <v>4</v>
      </c>
      <c r="G25" s="137">
        <f t="shared" si="28"/>
        <v>1</v>
      </c>
      <c r="H25" s="137">
        <f t="shared" si="29"/>
        <v>14</v>
      </c>
      <c r="I25" s="137">
        <f t="shared" si="30"/>
        <v>0</v>
      </c>
      <c r="J25" s="138" t="str">
        <f t="shared" si="31"/>
        <v>-</v>
      </c>
      <c r="K25" s="138">
        <f t="shared" si="32"/>
        <v>3.5</v>
      </c>
      <c r="L25" s="139" t="str">
        <f t="shared" si="33"/>
        <v>-</v>
      </c>
      <c r="M25" s="140"/>
      <c r="N25" s="84">
        <v>1</v>
      </c>
      <c r="O25" s="69">
        <v>0</v>
      </c>
      <c r="P25" s="69">
        <v>5</v>
      </c>
      <c r="Q25" s="69">
        <v>0</v>
      </c>
      <c r="R25" s="91"/>
      <c r="S25" s="141">
        <f t="shared" si="34"/>
        <v>-2.8</v>
      </c>
      <c r="T25" s="140"/>
      <c r="U25" s="73">
        <f t="shared" si="35"/>
        <v>5.4346289752650181</v>
      </c>
      <c r="V25" s="73">
        <f t="shared" si="36"/>
        <v>24.03125</v>
      </c>
      <c r="W25" s="74">
        <f t="shared" si="37"/>
        <v>3</v>
      </c>
      <c r="X25" s="102"/>
      <c r="Y25" s="84"/>
      <c r="Z25" s="69"/>
      <c r="AA25" s="69"/>
      <c r="AB25" s="69"/>
      <c r="AC25" s="142"/>
      <c r="AD25" s="84"/>
      <c r="AE25" s="69"/>
      <c r="AF25" s="69"/>
      <c r="AG25" s="69"/>
      <c r="AH25" s="143"/>
      <c r="AI25" s="84">
        <v>1</v>
      </c>
      <c r="AJ25" s="69">
        <v>0</v>
      </c>
      <c r="AK25" s="69">
        <v>5</v>
      </c>
      <c r="AL25" s="69">
        <v>0</v>
      </c>
      <c r="AM25" s="82"/>
      <c r="AN25" s="84"/>
      <c r="AO25" s="69"/>
      <c r="AP25" s="69"/>
      <c r="AQ25" s="69"/>
      <c r="AR25" s="82"/>
      <c r="AS25" s="84"/>
      <c r="AT25" s="69"/>
      <c r="AU25" s="69"/>
      <c r="AV25" s="69"/>
      <c r="AW25" s="82"/>
      <c r="AX25" s="84"/>
      <c r="AY25" s="69"/>
      <c r="AZ25" s="69"/>
      <c r="BA25" s="69"/>
      <c r="BB25" s="82"/>
      <c r="BC25" s="73"/>
      <c r="BD25" s="69"/>
      <c r="BE25" s="69"/>
      <c r="BF25" s="69"/>
      <c r="BG25" s="82"/>
      <c r="BH25" s="84"/>
      <c r="BI25" s="69"/>
      <c r="BJ25" s="69"/>
      <c r="BK25" s="69"/>
      <c r="BL25" s="132"/>
      <c r="BM25" s="84"/>
      <c r="BN25" s="69"/>
      <c r="BO25" s="69"/>
      <c r="BP25" s="69"/>
      <c r="BQ25" s="132"/>
      <c r="BR25" s="84"/>
      <c r="BS25" s="69"/>
      <c r="BT25" s="69"/>
      <c r="BU25" s="69"/>
      <c r="BV25" s="132"/>
      <c r="BW25" s="84">
        <v>2</v>
      </c>
      <c r="BX25" s="69">
        <v>1</v>
      </c>
      <c r="BY25" s="69">
        <v>4</v>
      </c>
      <c r="BZ25" s="69">
        <v>0</v>
      </c>
      <c r="CA25" s="132"/>
      <c r="CB25" s="84">
        <v>1</v>
      </c>
      <c r="CC25" s="69">
        <v>0</v>
      </c>
      <c r="CD25" s="69">
        <v>5</v>
      </c>
      <c r="CE25" s="69">
        <v>0</v>
      </c>
      <c r="CF25" s="132"/>
      <c r="CG25" s="84"/>
      <c r="CH25" s="69"/>
      <c r="CI25" s="69"/>
      <c r="CJ25" s="69"/>
      <c r="CK25" s="132"/>
      <c r="CL25" s="84"/>
      <c r="CM25" s="69"/>
      <c r="CN25" s="69"/>
      <c r="CO25" s="69"/>
      <c r="CP25" s="132"/>
      <c r="CQ25" s="84"/>
      <c r="CR25" s="69"/>
      <c r="CS25" s="69"/>
      <c r="CT25" s="137"/>
      <c r="CU25" s="282"/>
      <c r="CV25" s="84"/>
      <c r="CW25" s="69"/>
      <c r="CX25" s="69"/>
      <c r="CY25" s="69"/>
      <c r="CZ25" s="132"/>
      <c r="DA25" s="84"/>
      <c r="DB25" s="69"/>
      <c r="DC25" s="69"/>
      <c r="DD25" s="69"/>
      <c r="DE25" s="142"/>
      <c r="DF25" s="84"/>
      <c r="DG25" s="69"/>
      <c r="DH25" s="69"/>
      <c r="DI25" s="69"/>
      <c r="DJ25" s="142"/>
      <c r="DK25" s="84"/>
      <c r="DL25" s="137"/>
      <c r="DM25" s="137"/>
      <c r="DN25" s="137"/>
      <c r="DO25" s="142"/>
      <c r="DP25" s="84"/>
      <c r="DQ25" s="69"/>
      <c r="DR25" s="69"/>
      <c r="DS25" s="69"/>
      <c r="DT25" s="142"/>
      <c r="DU25" s="282"/>
      <c r="DV25" s="85"/>
      <c r="DW25" s="85"/>
      <c r="DX25" s="85"/>
      <c r="DY25" s="142"/>
      <c r="DZ25" s="282"/>
      <c r="EA25" s="85"/>
      <c r="EB25" s="85"/>
      <c r="EC25" s="85"/>
      <c r="ED25" s="133"/>
      <c r="EE25" s="125"/>
      <c r="EF25" s="125"/>
      <c r="EG25" s="125"/>
      <c r="EH25" s="125"/>
      <c r="EI25" s="133"/>
      <c r="EJ25" s="125"/>
      <c r="EK25" s="125"/>
      <c r="EL25" s="125"/>
      <c r="EM25" s="125"/>
      <c r="EN25" s="133"/>
      <c r="EO25" s="125"/>
      <c r="EP25" s="125"/>
      <c r="EQ25" s="125"/>
      <c r="ER25" s="125"/>
      <c r="ES25" s="133"/>
      <c r="ET25" s="125"/>
      <c r="EU25" s="125"/>
      <c r="EV25" s="125"/>
      <c r="EW25" s="125"/>
      <c r="EX25" s="115"/>
      <c r="EY25" s="115"/>
      <c r="EZ25" s="115"/>
      <c r="FA25" s="115"/>
      <c r="FB25" s="136">
        <v>119</v>
      </c>
      <c r="FC25" s="73">
        <v>137.5</v>
      </c>
      <c r="FD25" s="136">
        <v>9</v>
      </c>
      <c r="FE25" s="136">
        <v>755</v>
      </c>
      <c r="FF25" s="136">
        <v>32</v>
      </c>
      <c r="FG25" s="138">
        <f>IF(FF25=0,"-",FC25/FF25)</f>
        <v>4.296875</v>
      </c>
      <c r="FH25" s="138">
        <f>IF(FC25=0,"-",FE25/FC25)</f>
        <v>5.4909090909090912</v>
      </c>
      <c r="FI25" s="139">
        <f>IF(FF25=0,"-",FE25/FF25)</f>
        <v>23.59375</v>
      </c>
      <c r="FJ25" s="40"/>
      <c r="FK25" s="88"/>
      <c r="FL25" s="264"/>
      <c r="FM25" s="264"/>
      <c r="FN25" s="264"/>
      <c r="FO25" s="264"/>
      <c r="FP25" s="264"/>
      <c r="FQ25" s="264"/>
      <c r="FR25" s="264"/>
      <c r="FS25" s="264"/>
      <c r="FT25" s="26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115"/>
      <c r="GF25" s="115"/>
      <c r="GG25" s="115"/>
      <c r="GH25" s="115"/>
      <c r="GI25" s="115"/>
      <c r="GJ25" s="115"/>
      <c r="GK25" s="115"/>
      <c r="GL25" s="115"/>
      <c r="GM25" s="115"/>
      <c r="GN25" s="115"/>
      <c r="GO25" s="115"/>
      <c r="GP25" s="115"/>
      <c r="GQ25" s="115"/>
      <c r="GR25" s="115"/>
      <c r="GS25" s="115"/>
      <c r="GT25" s="115"/>
      <c r="GU25" s="115"/>
      <c r="GV25" s="115"/>
      <c r="GW25" s="115"/>
      <c r="GX25" s="115"/>
      <c r="GY25" s="115"/>
      <c r="GZ25" s="115"/>
      <c r="HA25" s="115"/>
      <c r="HB25" s="115"/>
      <c r="HC25" s="115"/>
      <c r="HD25" s="115"/>
      <c r="HE25" s="115"/>
      <c r="HF25" s="115"/>
      <c r="HG25" s="115"/>
      <c r="HH25" s="115"/>
      <c r="HI25" s="115"/>
      <c r="HJ25" s="115"/>
      <c r="HK25" s="115"/>
      <c r="HL25" s="115"/>
      <c r="HM25" s="115"/>
      <c r="HN25" s="115"/>
      <c r="HO25" s="115"/>
      <c r="HP25" s="115"/>
      <c r="HQ25" s="115"/>
      <c r="HR25" s="115"/>
      <c r="HS25" s="115"/>
      <c r="HT25" s="115"/>
      <c r="HU25" s="115"/>
      <c r="HV25" s="115"/>
      <c r="HW25" s="115"/>
      <c r="HX25" s="115"/>
      <c r="HY25" s="115"/>
      <c r="HZ25" s="115"/>
      <c r="IA25" s="115"/>
      <c r="IB25" s="115"/>
      <c r="IC25" s="115"/>
      <c r="ID25" s="115"/>
      <c r="IE25" s="115"/>
      <c r="IF25" s="115"/>
      <c r="IG25" s="115"/>
      <c r="IH25" s="115"/>
      <c r="II25" s="115"/>
      <c r="IJ25" s="115"/>
      <c r="IK25" s="115"/>
      <c r="IL25" s="115"/>
      <c r="IM25" s="115"/>
      <c r="IN25" s="115"/>
      <c r="IO25" s="115"/>
      <c r="IP25" s="115"/>
      <c r="IQ25" s="115"/>
      <c r="IR25" s="115"/>
      <c r="IS25" s="115"/>
      <c r="IT25" s="115"/>
      <c r="IU25" s="115"/>
      <c r="IV25" s="115"/>
      <c r="IW25" s="115"/>
      <c r="IX25" s="115"/>
      <c r="IY25" s="115"/>
      <c r="IZ25" s="115"/>
      <c r="JA25" s="115"/>
      <c r="JB25" s="115"/>
      <c r="JC25" s="115"/>
      <c r="JD25" s="115"/>
      <c r="JE25" s="115"/>
      <c r="JF25" s="115"/>
      <c r="JG25" s="115"/>
      <c r="JH25" s="115"/>
      <c r="JI25" s="115"/>
      <c r="JJ25" s="115"/>
      <c r="JK25" s="115"/>
      <c r="JL25" s="115"/>
      <c r="JM25" s="115"/>
      <c r="JN25" s="115"/>
      <c r="JO25" s="115"/>
      <c r="JP25" s="115"/>
      <c r="JQ25" s="115"/>
      <c r="JR25" s="115"/>
      <c r="JS25" s="115"/>
      <c r="JT25" s="115"/>
      <c r="JU25" s="115"/>
      <c r="JV25" s="115"/>
      <c r="JW25" s="115"/>
      <c r="JX25" s="115"/>
      <c r="JY25" s="115"/>
      <c r="JZ25" s="115"/>
      <c r="KA25" s="115"/>
      <c r="KB25" s="115"/>
      <c r="KC25" s="115"/>
      <c r="KD25" s="115"/>
      <c r="KE25" s="115"/>
      <c r="KF25" s="115"/>
      <c r="KG25" s="115"/>
      <c r="KH25" s="115"/>
      <c r="KI25" s="115"/>
      <c r="KJ25" s="115"/>
      <c r="KK25" s="115"/>
      <c r="KL25" s="115"/>
      <c r="KM25" s="115"/>
      <c r="KN25" s="115"/>
      <c r="KO25" s="115"/>
      <c r="KP25" s="115"/>
      <c r="KQ25" s="115"/>
      <c r="KR25" s="115"/>
      <c r="KS25" s="115"/>
      <c r="KT25" s="115"/>
      <c r="KU25" s="115"/>
      <c r="KV25" s="115"/>
      <c r="KW25" s="115"/>
      <c r="KX25" s="115"/>
      <c r="KY25" s="115"/>
      <c r="KZ25" s="115"/>
      <c r="LA25" s="115"/>
      <c r="LB25" s="115"/>
      <c r="LC25" s="115"/>
      <c r="LD25" s="115"/>
      <c r="LE25" s="115"/>
      <c r="LF25" s="115"/>
      <c r="LG25" s="115"/>
      <c r="LH25" s="115"/>
      <c r="LI25" s="115"/>
      <c r="LJ25" s="115"/>
      <c r="LK25" s="115"/>
      <c r="LL25" s="115"/>
      <c r="LM25" s="115"/>
      <c r="LN25" s="115"/>
      <c r="LO25" s="115"/>
      <c r="LP25" s="115"/>
      <c r="LQ25" s="115"/>
      <c r="LR25" s="115"/>
      <c r="LS25" s="115"/>
      <c r="LT25" s="115"/>
      <c r="LU25" s="115"/>
      <c r="LV25" s="115"/>
      <c r="LW25" s="115"/>
      <c r="LX25" s="115"/>
      <c r="LY25" s="115"/>
      <c r="LZ25" s="115"/>
      <c r="MA25" s="115"/>
      <c r="MB25" s="115"/>
      <c r="MC25" s="115"/>
      <c r="MD25" s="115"/>
      <c r="ME25" s="115"/>
      <c r="MF25" s="115"/>
      <c r="MG25" s="115"/>
      <c r="MH25" s="115"/>
      <c r="MI25" s="115"/>
      <c r="MJ25" s="115"/>
      <c r="MK25" s="115"/>
      <c r="ML25" s="115"/>
      <c r="MM25" s="115"/>
      <c r="MN25" s="115"/>
      <c r="MO25" s="115"/>
      <c r="MP25" s="115"/>
      <c r="MQ25" s="115"/>
      <c r="MR25" s="115"/>
      <c r="MS25" s="115"/>
      <c r="MT25" s="115"/>
      <c r="MU25" s="115"/>
      <c r="MV25" s="115"/>
      <c r="MW25" s="115"/>
      <c r="MX25" s="115"/>
      <c r="MY25" s="115"/>
      <c r="MZ25" s="115"/>
      <c r="NA25" s="115"/>
      <c r="NB25" s="115"/>
      <c r="NC25" s="115"/>
      <c r="ND25" s="115"/>
      <c r="NE25" s="115"/>
      <c r="NF25" s="115"/>
      <c r="NG25" s="115"/>
      <c r="NH25" s="115"/>
      <c r="NI25" s="115"/>
      <c r="NJ25" s="115"/>
      <c r="NK25" s="115"/>
      <c r="NL25" s="115"/>
      <c r="NM25" s="115"/>
      <c r="NN25" s="115"/>
      <c r="NO25" s="115"/>
      <c r="NP25" s="115"/>
      <c r="NQ25" s="115"/>
      <c r="NR25" s="115"/>
      <c r="NS25" s="115"/>
      <c r="NT25" s="115"/>
      <c r="NU25" s="115"/>
      <c r="NV25" s="115"/>
      <c r="NW25" s="115"/>
      <c r="NX25" s="115"/>
      <c r="NY25" s="115"/>
      <c r="NZ25" s="115"/>
      <c r="OA25" s="115"/>
      <c r="OB25" s="115"/>
      <c r="OC25" s="115"/>
      <c r="OD25" s="115"/>
      <c r="OE25" s="115"/>
      <c r="OF25" s="115"/>
      <c r="OG25" s="115"/>
      <c r="OH25" s="115"/>
      <c r="OI25" s="115"/>
      <c r="OJ25" s="115"/>
      <c r="OK25" s="115"/>
      <c r="OL25" s="115"/>
      <c r="OM25" s="115"/>
      <c r="ON25" s="115"/>
      <c r="OO25" s="115"/>
      <c r="OP25" s="115"/>
      <c r="OQ25" s="115"/>
      <c r="OR25" s="115"/>
      <c r="OS25" s="115"/>
      <c r="OT25" s="115"/>
      <c r="OU25" s="115"/>
      <c r="OV25" s="115"/>
      <c r="OW25" s="115"/>
      <c r="OX25" s="115"/>
      <c r="OY25" s="115"/>
      <c r="OZ25" s="115"/>
      <c r="PA25" s="115"/>
      <c r="PB25" s="115"/>
      <c r="PC25" s="115"/>
      <c r="PD25" s="115"/>
      <c r="PE25" s="115"/>
      <c r="PF25" s="115"/>
      <c r="PG25" s="115"/>
      <c r="PH25" s="115"/>
      <c r="PI25" s="115"/>
      <c r="PJ25" s="115"/>
      <c r="PK25" s="115"/>
      <c r="PL25" s="115"/>
      <c r="PM25" s="115"/>
      <c r="PN25" s="115"/>
      <c r="PO25" s="115"/>
      <c r="PP25" s="115"/>
      <c r="PQ25" s="115"/>
      <c r="PR25" s="115"/>
      <c r="PS25" s="115"/>
      <c r="PT25" s="115"/>
      <c r="PU25" s="115"/>
      <c r="PV25" s="115"/>
      <c r="PW25" s="115"/>
      <c r="PX25" s="115"/>
      <c r="PY25" s="115"/>
      <c r="PZ25" s="115"/>
      <c r="QA25" s="115"/>
      <c r="QB25" s="115"/>
      <c r="QC25" s="115"/>
      <c r="QD25" s="115"/>
      <c r="QE25" s="115"/>
      <c r="QF25" s="115"/>
      <c r="QG25" s="115"/>
      <c r="QH25" s="115"/>
      <c r="QI25" s="115"/>
      <c r="QJ25" s="115"/>
      <c r="QK25" s="115"/>
      <c r="QL25" s="115"/>
      <c r="QM25" s="115"/>
      <c r="QN25" s="115"/>
      <c r="QO25" s="115"/>
      <c r="QP25" s="115"/>
      <c r="QQ25" s="115"/>
      <c r="QR25" s="115"/>
      <c r="QS25" s="115"/>
      <c r="QT25" s="115"/>
      <c r="QU25" s="115"/>
      <c r="QV25" s="115"/>
      <c r="QW25" s="115"/>
      <c r="QX25" s="115"/>
      <c r="QY25" s="115"/>
      <c r="QZ25" s="115"/>
      <c r="RA25" s="115"/>
      <c r="RB25" s="115"/>
      <c r="RC25" s="115"/>
      <c r="RD25" s="115"/>
      <c r="RE25" s="115"/>
      <c r="RF25" s="115"/>
      <c r="RG25" s="115"/>
      <c r="RH25" s="115"/>
      <c r="RI25" s="115"/>
      <c r="RJ25" s="115"/>
      <c r="RK25" s="115"/>
      <c r="RL25" s="115"/>
      <c r="RM25" s="115"/>
      <c r="RN25" s="115"/>
      <c r="RO25" s="115"/>
      <c r="RP25" s="115"/>
      <c r="RQ25" s="115"/>
      <c r="RR25" s="115"/>
      <c r="RS25" s="115"/>
      <c r="RT25" s="115"/>
      <c r="RU25" s="115"/>
      <c r="RV25" s="115"/>
      <c r="RW25" s="115"/>
      <c r="RX25" s="115"/>
      <c r="RY25" s="115"/>
      <c r="RZ25" s="115"/>
      <c r="SA25" s="115"/>
      <c r="SB25" s="115"/>
      <c r="SC25" s="115"/>
      <c r="SD25" s="115"/>
      <c r="SE25" s="115"/>
      <c r="SF25" s="115"/>
      <c r="SG25" s="115"/>
      <c r="SH25" s="115"/>
      <c r="SI25" s="115"/>
      <c r="SJ25" s="115"/>
      <c r="SK25" s="115"/>
      <c r="SL25" s="115"/>
      <c r="SM25" s="115"/>
      <c r="SN25" s="115"/>
      <c r="SO25" s="115"/>
      <c r="SP25" s="115"/>
      <c r="SQ25" s="115"/>
      <c r="SR25" s="115"/>
      <c r="SS25" s="115"/>
      <c r="ST25" s="115"/>
      <c r="SU25" s="115"/>
      <c r="SV25" s="115"/>
      <c r="SW25" s="115"/>
      <c r="SX25" s="115"/>
      <c r="SY25" s="115"/>
      <c r="SZ25" s="115"/>
      <c r="TA25" s="115"/>
      <c r="TB25" s="115"/>
      <c r="TC25" s="115"/>
      <c r="TD25" s="115"/>
      <c r="TE25" s="115"/>
      <c r="TF25" s="115"/>
      <c r="TG25" s="115"/>
      <c r="TH25" s="115"/>
      <c r="TI25" s="115"/>
      <c r="TJ25" s="115"/>
      <c r="TK25" s="115"/>
      <c r="TL25" s="115"/>
      <c r="TM25" s="115"/>
      <c r="TN25" s="115"/>
      <c r="TO25" s="115"/>
      <c r="TP25" s="115"/>
      <c r="TQ25" s="115"/>
      <c r="TR25" s="115"/>
      <c r="TS25" s="115"/>
      <c r="TT25" s="115"/>
      <c r="TU25" s="115"/>
      <c r="TV25" s="115"/>
      <c r="TW25" s="115"/>
      <c r="TX25" s="115"/>
      <c r="TY25" s="115"/>
      <c r="TZ25" s="115"/>
      <c r="UA25" s="115"/>
      <c r="UB25" s="115"/>
      <c r="UC25" s="115"/>
      <c r="UD25" s="115"/>
      <c r="UE25" s="115"/>
      <c r="UF25" s="115"/>
      <c r="UG25" s="115"/>
      <c r="UH25" s="115"/>
      <c r="UI25" s="115"/>
      <c r="UJ25" s="115"/>
      <c r="UK25" s="115"/>
      <c r="UL25" s="115"/>
      <c r="UM25" s="115"/>
      <c r="UN25" s="115"/>
      <c r="UO25" s="115"/>
      <c r="UP25" s="115"/>
      <c r="UQ25" s="115"/>
      <c r="UR25" s="115"/>
      <c r="US25" s="115"/>
      <c r="UT25" s="115"/>
      <c r="UU25" s="115"/>
      <c r="UV25" s="115"/>
      <c r="UW25" s="115"/>
      <c r="UX25" s="115"/>
      <c r="UY25" s="115"/>
      <c r="UZ25" s="115"/>
      <c r="VA25" s="115"/>
      <c r="VB25" s="115"/>
      <c r="VC25" s="115"/>
      <c r="VD25" s="115"/>
      <c r="VE25" s="115"/>
      <c r="VF25" s="115"/>
      <c r="VG25" s="115"/>
      <c r="VH25" s="115"/>
      <c r="VI25" s="115"/>
      <c r="VJ25" s="115"/>
      <c r="VK25" s="115"/>
      <c r="VL25" s="115"/>
      <c r="VM25" s="115"/>
      <c r="VN25" s="115"/>
      <c r="VO25" s="115"/>
      <c r="VP25" s="115"/>
      <c r="VQ25" s="115"/>
      <c r="VR25" s="115"/>
      <c r="VS25" s="115"/>
      <c r="VT25" s="115"/>
      <c r="VU25" s="115"/>
      <c r="VV25" s="115"/>
      <c r="VW25" s="115"/>
      <c r="VX25" s="115"/>
      <c r="VY25" s="115"/>
      <c r="VZ25" s="115"/>
      <c r="WA25" s="115"/>
      <c r="WB25" s="115"/>
      <c r="WC25" s="115"/>
      <c r="WD25" s="115"/>
      <c r="WE25" s="115"/>
      <c r="WF25" s="115"/>
      <c r="WG25" s="115"/>
      <c r="WH25" s="115"/>
      <c r="WI25" s="115"/>
      <c r="WJ25" s="115"/>
      <c r="WK25" s="115"/>
      <c r="WL25" s="115"/>
      <c r="WM25" s="115"/>
      <c r="WN25" s="115"/>
      <c r="WO25" s="115"/>
      <c r="WP25" s="115"/>
      <c r="WQ25" s="115"/>
      <c r="WR25" s="115"/>
      <c r="WS25" s="115"/>
      <c r="WT25" s="115"/>
      <c r="WU25" s="115"/>
      <c r="WV25" s="115"/>
      <c r="WW25" s="115"/>
      <c r="WX25" s="115"/>
      <c r="WY25" s="115"/>
      <c r="WZ25" s="115"/>
      <c r="XA25" s="115"/>
      <c r="XB25" s="115"/>
      <c r="XC25" s="115"/>
      <c r="XD25" s="115"/>
      <c r="XE25" s="115"/>
      <c r="XF25" s="115"/>
      <c r="XG25" s="115"/>
      <c r="XH25" s="115"/>
      <c r="XI25" s="115"/>
      <c r="XJ25" s="115"/>
      <c r="XK25" s="115"/>
      <c r="XL25" s="115"/>
      <c r="XM25" s="115"/>
      <c r="XN25" s="115"/>
      <c r="XO25" s="115"/>
      <c r="XP25" s="115"/>
      <c r="XQ25" s="115"/>
      <c r="XR25" s="115"/>
      <c r="XS25" s="115"/>
      <c r="XT25" s="115"/>
      <c r="XU25" s="115"/>
      <c r="XV25" s="115"/>
      <c r="XW25" s="115"/>
      <c r="XX25" s="115"/>
      <c r="XY25" s="115"/>
      <c r="XZ25" s="115"/>
      <c r="YA25" s="115"/>
      <c r="YB25" s="115"/>
      <c r="YC25" s="115"/>
      <c r="YD25" s="115"/>
      <c r="YE25" s="115"/>
      <c r="YF25" s="115"/>
      <c r="YG25" s="115"/>
      <c r="YH25" s="115"/>
      <c r="YI25" s="115"/>
      <c r="YJ25" s="115"/>
      <c r="YK25" s="115"/>
      <c r="YL25" s="115"/>
      <c r="YM25" s="115"/>
      <c r="YN25" s="115"/>
      <c r="YO25" s="115"/>
      <c r="YP25" s="115"/>
      <c r="YQ25" s="115"/>
      <c r="YR25" s="115"/>
      <c r="YS25" s="115"/>
      <c r="YT25" s="115"/>
      <c r="YU25" s="115"/>
      <c r="YV25" s="115"/>
      <c r="YW25" s="115"/>
      <c r="YX25" s="115"/>
      <c r="YY25" s="115"/>
      <c r="YZ25" s="115"/>
      <c r="ZA25" s="115"/>
      <c r="ZB25" s="115"/>
      <c r="ZC25" s="115"/>
      <c r="ZD25" s="115"/>
      <c r="ZE25" s="115"/>
      <c r="ZF25" s="115"/>
      <c r="ZG25" s="115"/>
      <c r="ZH25" s="115"/>
      <c r="ZI25" s="115"/>
      <c r="ZJ25" s="115"/>
      <c r="ZK25" s="115"/>
      <c r="ZL25" s="115"/>
      <c r="ZM25" s="115"/>
      <c r="ZN25" s="115"/>
      <c r="ZO25" s="115"/>
      <c r="ZP25" s="115"/>
      <c r="ZQ25" s="115"/>
      <c r="ZR25" s="115"/>
      <c r="ZS25" s="115"/>
      <c r="ZT25" s="115"/>
      <c r="ZU25" s="115"/>
      <c r="ZV25" s="115"/>
      <c r="ZW25" s="115"/>
      <c r="ZX25" s="115"/>
      <c r="ZY25" s="115"/>
      <c r="ZZ25" s="115"/>
      <c r="AAA25" s="115"/>
      <c r="AAB25" s="115"/>
      <c r="AAC25" s="115"/>
      <c r="AAD25" s="115"/>
      <c r="AAE25" s="115"/>
      <c r="AAF25" s="115"/>
      <c r="AAG25" s="115"/>
      <c r="AAH25" s="115"/>
      <c r="AAI25" s="115"/>
      <c r="AAJ25" s="115"/>
      <c r="AAK25" s="115"/>
      <c r="AAL25" s="115"/>
      <c r="AAM25" s="115"/>
      <c r="AAN25" s="115"/>
      <c r="AAO25" s="115"/>
      <c r="AAP25" s="115"/>
      <c r="AAQ25" s="115"/>
      <c r="AAR25" s="115"/>
      <c r="AAS25" s="115"/>
      <c r="AAT25" s="115"/>
      <c r="AAU25" s="115"/>
      <c r="AAV25" s="115"/>
      <c r="AAW25" s="115"/>
      <c r="AAX25" s="115"/>
      <c r="AAY25" s="115"/>
      <c r="AAZ25" s="115"/>
      <c r="ABA25" s="115"/>
      <c r="ABB25" s="115"/>
      <c r="ABC25" s="115"/>
      <c r="ABD25" s="115"/>
      <c r="ABE25" s="115"/>
      <c r="ABF25" s="115"/>
      <c r="ABG25" s="115"/>
      <c r="ABH25" s="115"/>
      <c r="ABI25" s="115"/>
      <c r="ABJ25" s="115"/>
      <c r="ABK25" s="115"/>
      <c r="ABL25" s="115"/>
      <c r="ABM25" s="115"/>
      <c r="ABN25" s="115"/>
      <c r="ABO25" s="115"/>
      <c r="ABP25" s="115"/>
      <c r="ABQ25" s="115"/>
      <c r="ABR25" s="115"/>
      <c r="ABS25" s="115"/>
      <c r="ABT25" s="115"/>
      <c r="ABU25" s="115"/>
      <c r="ABV25" s="115"/>
      <c r="ABW25" s="115"/>
      <c r="ABX25" s="115"/>
      <c r="ABY25" s="115"/>
      <c r="ABZ25" s="115"/>
      <c r="ACA25" s="115"/>
      <c r="ACB25" s="115"/>
      <c r="ACC25" s="115"/>
      <c r="ACD25" s="115"/>
      <c r="ACE25" s="115"/>
      <c r="ACF25" s="115"/>
      <c r="ACG25" s="115"/>
      <c r="ACH25" s="115"/>
      <c r="ACI25" s="115"/>
      <c r="ACJ25" s="115"/>
      <c r="ACK25" s="115"/>
      <c r="ACL25" s="115"/>
      <c r="ACM25" s="115"/>
      <c r="ACN25" s="115"/>
      <c r="ACO25" s="115"/>
      <c r="ACP25" s="115"/>
      <c r="ACQ25" s="115"/>
      <c r="ACR25" s="115"/>
      <c r="ACS25" s="115"/>
      <c r="ACT25" s="115"/>
      <c r="ACU25" s="115"/>
      <c r="ACV25" s="115"/>
      <c r="ACW25" s="115"/>
      <c r="ACX25" s="115"/>
      <c r="ACY25" s="115"/>
      <c r="ACZ25" s="115"/>
      <c r="ADA25" s="115"/>
      <c r="ADB25" s="115"/>
      <c r="ADC25" s="115"/>
      <c r="ADD25" s="115"/>
      <c r="ADE25" s="115"/>
      <c r="ADF25" s="115"/>
      <c r="ADG25" s="115"/>
      <c r="ADH25" s="115"/>
      <c r="ADI25" s="115"/>
      <c r="ADJ25" s="115"/>
      <c r="ADK25" s="115"/>
      <c r="ADL25" s="115"/>
      <c r="ADM25" s="115"/>
      <c r="ADN25" s="115"/>
      <c r="ADO25" s="115"/>
      <c r="ADP25" s="115"/>
      <c r="ADQ25" s="115"/>
      <c r="ADR25" s="115"/>
      <c r="ADS25" s="115"/>
      <c r="ADT25" s="115"/>
      <c r="ADU25" s="115"/>
      <c r="ADV25" s="115"/>
      <c r="ADW25" s="115"/>
      <c r="ADX25" s="115"/>
      <c r="ADY25" s="115"/>
      <c r="ADZ25" s="115"/>
      <c r="AEA25" s="115"/>
      <c r="AEB25" s="115"/>
      <c r="AEC25" s="115"/>
      <c r="AED25" s="115"/>
      <c r="AEE25" s="115"/>
      <c r="AEF25" s="115"/>
      <c r="AEG25" s="115"/>
      <c r="AEH25" s="115"/>
      <c r="AEI25" s="115"/>
      <c r="AEJ25" s="115"/>
      <c r="AEK25" s="115"/>
      <c r="AEL25" s="115"/>
      <c r="AEM25" s="115"/>
      <c r="AEN25" s="115"/>
      <c r="AEO25" s="115"/>
      <c r="AEP25" s="115"/>
      <c r="AEQ25" s="115"/>
      <c r="AER25" s="115"/>
      <c r="AES25" s="115"/>
      <c r="AET25" s="115"/>
      <c r="AEU25" s="115"/>
      <c r="AEV25" s="115"/>
      <c r="AEW25" s="115"/>
      <c r="AEX25" s="115"/>
      <c r="AEY25" s="115"/>
      <c r="AEZ25" s="115"/>
      <c r="AFA25" s="115"/>
      <c r="AFB25" s="115"/>
      <c r="AFC25" s="115"/>
      <c r="AFD25" s="115"/>
      <c r="AFE25" s="115"/>
      <c r="AFF25" s="115"/>
      <c r="AFG25" s="115"/>
      <c r="AFH25" s="115"/>
      <c r="AFI25" s="115"/>
      <c r="AFJ25" s="115"/>
      <c r="AFK25" s="115"/>
      <c r="AFL25" s="115"/>
      <c r="AFM25" s="115"/>
      <c r="AFN25" s="115"/>
      <c r="AFO25" s="115"/>
      <c r="AFP25" s="115"/>
      <c r="AFQ25" s="115"/>
      <c r="AFR25" s="115"/>
      <c r="AFS25" s="115"/>
      <c r="AFT25" s="115"/>
      <c r="AFU25" s="115"/>
      <c r="AFV25" s="115"/>
      <c r="AFW25" s="115"/>
      <c r="AFX25" s="115"/>
      <c r="AFY25" s="115"/>
      <c r="AFZ25" s="115"/>
      <c r="AGA25" s="115"/>
      <c r="AGB25" s="115"/>
      <c r="AGC25" s="115"/>
      <c r="AGD25" s="115"/>
      <c r="AGE25" s="115"/>
      <c r="AGF25" s="115"/>
      <c r="AGG25" s="115"/>
      <c r="AGH25" s="115"/>
      <c r="AGI25" s="115"/>
      <c r="AGJ25" s="115"/>
      <c r="AGK25" s="115"/>
      <c r="AGL25" s="115"/>
      <c r="AGM25" s="115"/>
      <c r="AGN25" s="115"/>
      <c r="AGO25" s="115"/>
      <c r="AGP25" s="115"/>
      <c r="AGQ25" s="115"/>
      <c r="AGR25" s="115"/>
      <c r="AGS25" s="115"/>
      <c r="AGT25" s="115"/>
      <c r="AGU25" s="115"/>
      <c r="AGV25" s="115"/>
      <c r="AGW25" s="115"/>
      <c r="AGX25" s="115"/>
      <c r="AGY25" s="115"/>
      <c r="AGZ25" s="115"/>
      <c r="AHA25" s="115"/>
      <c r="AHB25" s="115"/>
      <c r="AHC25" s="115"/>
      <c r="AHD25" s="115"/>
      <c r="AHE25" s="115"/>
      <c r="AHF25" s="115"/>
      <c r="AHG25" s="115"/>
      <c r="AHH25" s="115"/>
      <c r="AHI25" s="115"/>
      <c r="AHJ25" s="115"/>
      <c r="AHK25" s="115"/>
      <c r="AHL25" s="115"/>
      <c r="AHM25" s="115"/>
      <c r="AHN25" s="115"/>
      <c r="AHO25" s="115"/>
      <c r="AHP25" s="115"/>
      <c r="AHQ25" s="115"/>
      <c r="AHR25" s="115"/>
      <c r="AHS25" s="115"/>
      <c r="AHT25" s="115"/>
      <c r="AHU25" s="115"/>
      <c r="AHV25" s="115"/>
      <c r="AHW25" s="115"/>
      <c r="AHX25" s="115"/>
      <c r="AHY25" s="115"/>
      <c r="AHZ25" s="115"/>
      <c r="AIA25" s="115"/>
      <c r="AIB25" s="115"/>
      <c r="AIC25" s="115"/>
      <c r="AID25" s="115"/>
      <c r="AIE25" s="115"/>
      <c r="AIF25" s="115"/>
      <c r="AIG25" s="115"/>
      <c r="AIH25" s="115"/>
      <c r="AII25" s="115"/>
      <c r="AIJ25" s="115"/>
      <c r="AIK25" s="115"/>
      <c r="AIL25" s="115"/>
      <c r="AIM25" s="115"/>
      <c r="AIN25" s="115"/>
      <c r="AIO25" s="115"/>
      <c r="AIP25" s="115"/>
      <c r="AIQ25" s="115"/>
      <c r="AIR25" s="115"/>
      <c r="AIS25" s="115"/>
      <c r="AIT25" s="115"/>
      <c r="AIU25" s="115"/>
      <c r="AIV25" s="115"/>
      <c r="AIW25" s="115"/>
      <c r="AIX25" s="115"/>
      <c r="AIY25" s="115"/>
      <c r="AIZ25" s="115"/>
      <c r="AJA25" s="115"/>
      <c r="AJB25" s="115"/>
      <c r="AJC25" s="115"/>
      <c r="AJD25" s="115"/>
      <c r="AJE25" s="115"/>
      <c r="AJF25" s="115"/>
      <c r="AJG25" s="115"/>
      <c r="AJH25" s="115"/>
      <c r="AJI25" s="115"/>
      <c r="AJJ25" s="115"/>
      <c r="AJK25" s="115"/>
      <c r="AJL25" s="115"/>
      <c r="AJM25" s="115"/>
      <c r="AJN25" s="115"/>
      <c r="AJO25" s="115"/>
      <c r="AJP25" s="115"/>
      <c r="AJQ25" s="115"/>
      <c r="AJR25" s="115"/>
      <c r="AJS25" s="115"/>
      <c r="AJT25" s="115"/>
      <c r="AJU25" s="115"/>
      <c r="AJV25" s="115"/>
      <c r="AJW25" s="115"/>
      <c r="AJX25" s="115"/>
      <c r="AJY25" s="115"/>
      <c r="AJZ25" s="115"/>
      <c r="AKA25" s="115"/>
      <c r="AKB25" s="115"/>
      <c r="AKC25" s="115"/>
      <c r="AKD25" s="115"/>
      <c r="AKE25" s="115"/>
      <c r="AKF25" s="115"/>
      <c r="AKG25" s="115"/>
      <c r="AKH25" s="115"/>
      <c r="AKI25" s="115"/>
      <c r="AKJ25" s="115"/>
      <c r="AKK25" s="115"/>
      <c r="AKL25" s="115"/>
      <c r="AKM25" s="115"/>
      <c r="AKN25" s="115"/>
      <c r="AKO25" s="115"/>
      <c r="AKP25" s="115"/>
      <c r="AKQ25" s="115"/>
      <c r="AKR25" s="115"/>
      <c r="AKS25" s="115"/>
      <c r="AKT25" s="115"/>
      <c r="AKU25" s="115"/>
      <c r="AKV25" s="115"/>
      <c r="AKW25" s="115"/>
      <c r="AKX25" s="115"/>
      <c r="AKY25" s="115"/>
      <c r="AKZ25" s="115"/>
      <c r="ALA25" s="115"/>
      <c r="ALB25" s="115"/>
      <c r="ALC25" s="115"/>
      <c r="ALD25" s="115"/>
      <c r="ALE25" s="115"/>
      <c r="ALF25" s="115"/>
      <c r="ALG25" s="115"/>
      <c r="ALH25" s="115"/>
      <c r="ALI25" s="115"/>
      <c r="ALJ25" s="115"/>
      <c r="ALK25" s="115"/>
      <c r="ALL25" s="115"/>
      <c r="ALM25" s="115"/>
      <c r="ALN25" s="115"/>
      <c r="ALO25" s="115"/>
      <c r="ALP25" s="115"/>
      <c r="ALQ25" s="115"/>
      <c r="ALR25" s="115"/>
      <c r="ALS25" s="115"/>
      <c r="ALT25" s="115"/>
      <c r="ALU25" s="115"/>
      <c r="ALV25" s="115"/>
      <c r="ALW25" s="115"/>
      <c r="ALX25" s="115"/>
      <c r="ALY25" s="115"/>
      <c r="ALZ25" s="115"/>
      <c r="AMA25" s="115"/>
      <c r="AMB25" s="115"/>
      <c r="AMC25" s="115"/>
      <c r="AMD25" s="115"/>
      <c r="AME25" s="115"/>
      <c r="AMF25" s="115"/>
      <c r="AMG25" s="115"/>
      <c r="AMH25" s="115"/>
      <c r="AMI25" s="115"/>
      <c r="AMJ25" s="115"/>
      <c r="AMK25" s="115"/>
      <c r="AML25" s="115"/>
      <c r="AMM25" s="115"/>
      <c r="AMN25" s="115"/>
      <c r="AMO25" s="115"/>
      <c r="AMP25" s="115"/>
      <c r="AMQ25" s="115"/>
      <c r="AMR25" s="115"/>
      <c r="AMS25" s="115"/>
      <c r="AMT25" s="115"/>
      <c r="AMU25" s="115"/>
      <c r="AMV25" s="115"/>
      <c r="AMW25" s="115"/>
      <c r="AMX25" s="115"/>
      <c r="AMY25" s="115"/>
      <c r="AMZ25" s="115"/>
      <c r="ANA25" s="115"/>
      <c r="ANB25" s="115"/>
      <c r="ANC25" s="115"/>
      <c r="AND25" s="115"/>
      <c r="ANE25" s="115"/>
      <c r="ANF25" s="115"/>
      <c r="ANG25" s="115"/>
      <c r="ANH25" s="115"/>
      <c r="ANI25" s="115"/>
      <c r="ANJ25" s="115"/>
      <c r="ANK25" s="115"/>
      <c r="ANL25" s="115"/>
      <c r="ANM25" s="115"/>
      <c r="ANN25" s="115"/>
      <c r="ANO25" s="115"/>
      <c r="ANP25" s="115"/>
      <c r="ANQ25" s="115"/>
      <c r="ANR25" s="115"/>
      <c r="ANS25" s="115"/>
      <c r="ANT25" s="115"/>
      <c r="ANU25" s="115"/>
      <c r="ANV25" s="115"/>
      <c r="ANW25" s="115"/>
      <c r="ANX25" s="115"/>
      <c r="ANY25" s="115"/>
      <c r="ANZ25" s="115"/>
      <c r="AOA25" s="115"/>
      <c r="AOB25" s="115"/>
      <c r="AOC25" s="115"/>
      <c r="AOD25" s="115"/>
      <c r="AOE25" s="115"/>
      <c r="AOF25" s="115"/>
      <c r="AOG25" s="115"/>
      <c r="AOH25" s="115"/>
      <c r="AOI25" s="115"/>
      <c r="AOJ25" s="115"/>
      <c r="AOK25" s="115"/>
      <c r="AOL25" s="115"/>
      <c r="AOM25" s="115"/>
      <c r="AON25" s="115"/>
      <c r="AOO25" s="115"/>
      <c r="AOP25" s="115"/>
      <c r="AOQ25" s="115"/>
      <c r="AOR25" s="115"/>
      <c r="AOS25" s="115"/>
      <c r="AOT25" s="115"/>
      <c r="AOU25" s="115"/>
      <c r="AOV25" s="115"/>
      <c r="AOW25" s="115"/>
      <c r="AOX25" s="115"/>
      <c r="AOY25" s="115"/>
      <c r="AOZ25" s="115"/>
      <c r="APA25" s="115"/>
      <c r="APB25" s="115"/>
      <c r="APC25" s="115"/>
      <c r="APD25" s="115"/>
      <c r="APE25" s="115"/>
      <c r="APF25" s="115"/>
      <c r="APG25" s="115"/>
      <c r="APH25" s="115"/>
      <c r="API25" s="115"/>
      <c r="APJ25" s="115"/>
      <c r="APK25" s="115"/>
      <c r="APL25" s="115"/>
      <c r="APM25" s="115"/>
      <c r="APN25" s="115"/>
      <c r="APO25" s="115"/>
      <c r="APP25" s="115"/>
      <c r="APQ25" s="115"/>
      <c r="APR25" s="115"/>
      <c r="APS25" s="115"/>
      <c r="APT25" s="115"/>
      <c r="APU25" s="115"/>
      <c r="APV25" s="115"/>
      <c r="APW25" s="115"/>
      <c r="APX25" s="115"/>
      <c r="APY25" s="115"/>
      <c r="APZ25" s="115"/>
      <c r="AQA25" s="115"/>
      <c r="AQB25" s="115"/>
      <c r="AQC25" s="115"/>
      <c r="AQD25" s="115"/>
      <c r="AQE25" s="115"/>
      <c r="AQF25" s="115"/>
      <c r="AQG25" s="115"/>
      <c r="AQH25" s="115"/>
      <c r="AQI25" s="115"/>
      <c r="AQJ25" s="115"/>
      <c r="AQK25" s="115"/>
      <c r="AQL25" s="115"/>
      <c r="AQM25" s="115"/>
      <c r="AQN25" s="115"/>
      <c r="AQO25" s="115"/>
      <c r="AQP25" s="115"/>
      <c r="AQQ25" s="115"/>
      <c r="AQR25" s="115"/>
      <c r="AQS25" s="115"/>
      <c r="AQT25" s="115"/>
      <c r="AQU25" s="115"/>
      <c r="AQV25" s="115"/>
      <c r="AQW25" s="115"/>
      <c r="AQX25" s="115"/>
      <c r="AQY25" s="115"/>
      <c r="AQZ25" s="115"/>
      <c r="ARA25" s="115"/>
      <c r="ARB25" s="115"/>
      <c r="ARC25" s="115"/>
      <c r="ARD25" s="115"/>
      <c r="ARE25" s="115"/>
      <c r="ARF25" s="115"/>
      <c r="ARG25" s="115"/>
      <c r="ARH25" s="115"/>
      <c r="ARI25" s="115"/>
      <c r="ARJ25" s="115"/>
      <c r="ARK25" s="115"/>
      <c r="ARL25" s="115"/>
      <c r="ARM25" s="115"/>
      <c r="ARN25" s="115"/>
      <c r="ARO25" s="115"/>
      <c r="ARP25" s="115"/>
      <c r="ARQ25" s="115"/>
      <c r="ARR25" s="115"/>
      <c r="ARS25" s="115"/>
      <c r="ART25" s="115"/>
      <c r="ARU25" s="115"/>
      <c r="ARV25" s="115"/>
      <c r="ARW25" s="115"/>
      <c r="ARX25" s="115"/>
      <c r="ARY25" s="115"/>
      <c r="ARZ25" s="115"/>
      <c r="ASA25" s="115"/>
      <c r="ASB25" s="115"/>
      <c r="ASC25" s="115"/>
      <c r="ASD25" s="115"/>
      <c r="ASE25" s="115"/>
      <c r="ASF25" s="115"/>
      <c r="ASG25" s="115"/>
      <c r="ASH25" s="115"/>
      <c r="ASI25" s="115"/>
      <c r="ASJ25" s="115"/>
      <c r="ASK25" s="115"/>
      <c r="ASL25" s="115"/>
      <c r="ASM25" s="115"/>
      <c r="ASN25" s="115"/>
      <c r="ASO25" s="115"/>
      <c r="ASP25" s="115"/>
      <c r="ASQ25" s="115"/>
      <c r="ASR25" s="115"/>
      <c r="ASS25" s="115"/>
      <c r="AST25" s="115"/>
      <c r="ASU25" s="115"/>
      <c r="ASV25" s="115"/>
      <c r="ASW25" s="115"/>
      <c r="ASX25" s="115"/>
      <c r="ASY25" s="115"/>
      <c r="ASZ25" s="115"/>
      <c r="ATA25" s="115"/>
      <c r="ATB25" s="115"/>
      <c r="ATC25" s="115"/>
      <c r="ATD25" s="115"/>
      <c r="ATE25" s="115"/>
      <c r="ATF25" s="115"/>
      <c r="ATG25" s="115"/>
      <c r="ATH25" s="115"/>
      <c r="ATI25" s="115"/>
      <c r="ATJ25" s="115"/>
      <c r="ATK25" s="115"/>
      <c r="ATL25" s="115"/>
      <c r="ATM25" s="115"/>
      <c r="ATN25" s="115"/>
      <c r="ATO25" s="115"/>
      <c r="ATP25" s="115"/>
      <c r="ATQ25" s="115"/>
      <c r="ATR25" s="115"/>
      <c r="ATS25" s="115"/>
      <c r="ATT25" s="115"/>
      <c r="ATU25" s="115"/>
      <c r="ATV25" s="115"/>
      <c r="ATW25" s="115"/>
      <c r="ATX25" s="115"/>
      <c r="ATY25" s="115"/>
      <c r="ATZ25" s="115"/>
      <c r="AUA25" s="115"/>
      <c r="AUB25" s="115"/>
      <c r="AUC25" s="115"/>
      <c r="AUD25" s="115"/>
      <c r="AUE25" s="115"/>
      <c r="AUF25" s="115"/>
      <c r="AUG25" s="115"/>
      <c r="AUH25" s="115"/>
      <c r="AUI25" s="115"/>
      <c r="AUJ25" s="115"/>
      <c r="AUK25" s="115"/>
      <c r="AUL25" s="115"/>
      <c r="AUM25" s="115"/>
      <c r="AUN25" s="115"/>
      <c r="AUO25" s="115"/>
      <c r="AUP25" s="115"/>
      <c r="AUQ25" s="115"/>
      <c r="AUR25" s="115"/>
      <c r="AUS25" s="115"/>
      <c r="AUT25" s="115"/>
      <c r="AUU25" s="115"/>
      <c r="AUV25" s="115"/>
      <c r="AUW25" s="115"/>
      <c r="AUX25" s="115"/>
      <c r="AUY25" s="115"/>
      <c r="AUZ25" s="115"/>
      <c r="AVA25" s="115"/>
      <c r="AVB25" s="115"/>
      <c r="AVC25" s="115"/>
      <c r="AVD25" s="115"/>
      <c r="AVE25" s="115"/>
      <c r="AVF25" s="115"/>
      <c r="AVG25" s="115"/>
      <c r="AVH25" s="115"/>
      <c r="AVI25" s="115"/>
      <c r="AVJ25" s="115"/>
      <c r="AVK25" s="115"/>
      <c r="AVL25" s="115"/>
      <c r="AVM25" s="115"/>
      <c r="AVN25" s="115"/>
      <c r="AVO25" s="115"/>
      <c r="AVP25" s="115"/>
      <c r="AVQ25" s="115"/>
      <c r="AVR25" s="115"/>
      <c r="AVS25" s="115"/>
      <c r="AVT25" s="115"/>
      <c r="AVU25" s="115"/>
    </row>
    <row r="26" spans="1:1269" s="332" customFormat="1" ht="13.5" customHeight="1" x14ac:dyDescent="0.2">
      <c r="A26" s="115"/>
      <c r="B26" s="23" t="s">
        <v>269</v>
      </c>
      <c r="C26" s="135" t="s">
        <v>261</v>
      </c>
      <c r="D26" s="136">
        <f>IF(ISNA(VLOOKUP($B26,Batting!$B$6:$D$40,3,FALSE)),0,(VLOOKUP($B26,Batting!$B$6:$D$40,3,FALSE)))</f>
        <v>2</v>
      </c>
      <c r="E26" s="371">
        <f t="shared" si="26"/>
        <v>1</v>
      </c>
      <c r="F26" s="138">
        <f t="shared" si="27"/>
        <v>1</v>
      </c>
      <c r="G26" s="137">
        <f t="shared" si="28"/>
        <v>0</v>
      </c>
      <c r="H26" s="137">
        <f t="shared" si="29"/>
        <v>4</v>
      </c>
      <c r="I26" s="137">
        <f t="shared" si="30"/>
        <v>0</v>
      </c>
      <c r="J26" s="138" t="str">
        <f t="shared" si="31"/>
        <v>-</v>
      </c>
      <c r="K26" s="138">
        <f t="shared" si="32"/>
        <v>4</v>
      </c>
      <c r="L26" s="139" t="str">
        <f t="shared" si="33"/>
        <v>-</v>
      </c>
      <c r="M26" s="140"/>
      <c r="N26" s="84">
        <v>1</v>
      </c>
      <c r="O26" s="371">
        <v>0</v>
      </c>
      <c r="P26" s="371">
        <v>4</v>
      </c>
      <c r="Q26" s="371">
        <v>0</v>
      </c>
      <c r="R26" s="91"/>
      <c r="S26" s="141">
        <f t="shared" si="34"/>
        <v>-0.8</v>
      </c>
      <c r="T26" s="140"/>
      <c r="U26" s="73">
        <f t="shared" si="35"/>
        <v>4</v>
      </c>
      <c r="V26" s="73">
        <f t="shared" si="36"/>
        <v>4</v>
      </c>
      <c r="W26" s="74">
        <f t="shared" si="37"/>
        <v>0</v>
      </c>
      <c r="X26" s="102"/>
      <c r="Y26" s="84"/>
      <c r="Z26" s="371"/>
      <c r="AA26" s="371"/>
      <c r="AB26" s="371"/>
      <c r="AC26" s="142"/>
      <c r="AD26" s="84"/>
      <c r="AE26" s="371"/>
      <c r="AF26" s="371"/>
      <c r="AG26" s="371"/>
      <c r="AH26" s="143"/>
      <c r="AI26" s="84"/>
      <c r="AJ26" s="371"/>
      <c r="AK26" s="371"/>
      <c r="AL26" s="371"/>
      <c r="AM26" s="82"/>
      <c r="AN26" s="84">
        <v>1</v>
      </c>
      <c r="AO26" s="371">
        <v>0</v>
      </c>
      <c r="AP26" s="371">
        <v>4</v>
      </c>
      <c r="AQ26" s="371">
        <v>0</v>
      </c>
      <c r="AR26" s="82"/>
      <c r="AS26" s="84"/>
      <c r="AT26" s="371"/>
      <c r="AU26" s="371"/>
      <c r="AV26" s="371"/>
      <c r="AW26" s="82"/>
      <c r="AX26" s="84"/>
      <c r="AY26" s="371"/>
      <c r="AZ26" s="371"/>
      <c r="BA26" s="371"/>
      <c r="BB26" s="82"/>
      <c r="BC26" s="73"/>
      <c r="BD26" s="371"/>
      <c r="BE26" s="371"/>
      <c r="BF26" s="371"/>
      <c r="BG26" s="82"/>
      <c r="BH26" s="84"/>
      <c r="BI26" s="371"/>
      <c r="BJ26" s="371"/>
      <c r="BK26" s="371"/>
      <c r="BL26" s="132"/>
      <c r="BM26" s="84"/>
      <c r="BN26" s="371"/>
      <c r="BO26" s="371"/>
      <c r="BP26" s="371"/>
      <c r="BQ26" s="132"/>
      <c r="BR26" s="84"/>
      <c r="BS26" s="371"/>
      <c r="BT26" s="371"/>
      <c r="BU26" s="371"/>
      <c r="BV26" s="132"/>
      <c r="BW26" s="84"/>
      <c r="BX26" s="371"/>
      <c r="BY26" s="371"/>
      <c r="BZ26" s="371"/>
      <c r="CA26" s="132"/>
      <c r="CB26" s="84"/>
      <c r="CC26" s="371"/>
      <c r="CD26" s="371"/>
      <c r="CE26" s="371"/>
      <c r="CF26" s="132"/>
      <c r="CG26" s="84"/>
      <c r="CH26" s="371"/>
      <c r="CI26" s="371"/>
      <c r="CJ26" s="371"/>
      <c r="CK26" s="132"/>
      <c r="CL26" s="84"/>
      <c r="CM26" s="371"/>
      <c r="CN26" s="371"/>
      <c r="CO26" s="371"/>
      <c r="CP26" s="132"/>
      <c r="CQ26" s="84"/>
      <c r="CR26" s="371"/>
      <c r="CS26" s="371"/>
      <c r="CT26" s="137"/>
      <c r="CU26" s="282"/>
      <c r="CV26" s="84"/>
      <c r="CW26" s="371"/>
      <c r="CX26" s="371"/>
      <c r="CY26" s="371"/>
      <c r="CZ26" s="132"/>
      <c r="DA26" s="84"/>
      <c r="DB26" s="371"/>
      <c r="DC26" s="371"/>
      <c r="DD26" s="371"/>
      <c r="DE26" s="142"/>
      <c r="DF26" s="84"/>
      <c r="DG26" s="371"/>
      <c r="DH26" s="371"/>
      <c r="DI26" s="371"/>
      <c r="DJ26" s="142"/>
      <c r="DK26" s="84"/>
      <c r="DL26" s="137"/>
      <c r="DM26" s="137"/>
      <c r="DN26" s="137"/>
      <c r="DO26" s="142"/>
      <c r="DP26" s="84"/>
      <c r="DQ26" s="371"/>
      <c r="DR26" s="371"/>
      <c r="DS26" s="371"/>
      <c r="DT26" s="142"/>
      <c r="DU26" s="282"/>
      <c r="DV26" s="85"/>
      <c r="DW26" s="85"/>
      <c r="DX26" s="85"/>
      <c r="DY26" s="142"/>
      <c r="DZ26" s="282"/>
      <c r="EA26" s="85"/>
      <c r="EB26" s="85"/>
      <c r="EC26" s="85"/>
      <c r="ED26" s="133"/>
      <c r="EE26" s="125"/>
      <c r="EF26" s="125"/>
      <c r="EG26" s="125"/>
      <c r="EH26" s="125"/>
      <c r="EI26" s="133"/>
      <c r="EJ26" s="125"/>
      <c r="EK26" s="125"/>
      <c r="EL26" s="125"/>
      <c r="EM26" s="125"/>
      <c r="EN26" s="133"/>
      <c r="EO26" s="125"/>
      <c r="EP26" s="125"/>
      <c r="EQ26" s="125"/>
      <c r="ER26" s="125"/>
      <c r="ES26" s="133"/>
      <c r="ET26" s="125"/>
      <c r="EU26" s="125"/>
      <c r="EV26" s="125"/>
      <c r="EW26" s="125"/>
      <c r="EX26" s="115"/>
      <c r="EY26" s="115"/>
      <c r="EZ26" s="115"/>
      <c r="FA26" s="115"/>
      <c r="FB26" s="136"/>
      <c r="FC26" s="73"/>
      <c r="FD26" s="136"/>
      <c r="FE26" s="136"/>
      <c r="FF26" s="136"/>
      <c r="FG26" s="138"/>
      <c r="FH26" s="138"/>
      <c r="FI26" s="139"/>
      <c r="FJ26" s="40"/>
      <c r="FK26" s="88"/>
      <c r="FL26" s="264"/>
      <c r="FM26" s="264"/>
      <c r="FN26" s="264"/>
      <c r="FO26" s="264"/>
      <c r="FP26" s="264"/>
      <c r="FQ26" s="264"/>
      <c r="FR26" s="264"/>
      <c r="FS26" s="264"/>
      <c r="FT26" s="26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115"/>
      <c r="GF26" s="115"/>
      <c r="GG26" s="115"/>
      <c r="GH26" s="115"/>
      <c r="GI26" s="115"/>
      <c r="GJ26" s="115"/>
      <c r="GK26" s="115"/>
      <c r="GL26" s="115"/>
      <c r="GM26" s="115"/>
      <c r="GN26" s="115"/>
      <c r="GO26" s="115"/>
      <c r="GP26" s="115"/>
      <c r="GQ26" s="115"/>
      <c r="GR26" s="115"/>
      <c r="GS26" s="115"/>
      <c r="GT26" s="115"/>
      <c r="GU26" s="115"/>
      <c r="GV26" s="115"/>
      <c r="GW26" s="115"/>
      <c r="GX26" s="115"/>
      <c r="GY26" s="115"/>
      <c r="GZ26" s="115"/>
      <c r="HA26" s="115"/>
      <c r="HB26" s="115"/>
      <c r="HC26" s="115"/>
      <c r="HD26" s="115"/>
      <c r="HE26" s="115"/>
      <c r="HF26" s="115"/>
      <c r="HG26" s="115"/>
      <c r="HH26" s="115"/>
      <c r="HI26" s="115"/>
      <c r="HJ26" s="115"/>
      <c r="HK26" s="115"/>
      <c r="HL26" s="115"/>
      <c r="HM26" s="115"/>
      <c r="HN26" s="115"/>
      <c r="HO26" s="115"/>
      <c r="HP26" s="115"/>
      <c r="HQ26" s="115"/>
      <c r="HR26" s="115"/>
      <c r="HS26" s="115"/>
      <c r="HT26" s="115"/>
      <c r="HU26" s="115"/>
      <c r="HV26" s="115"/>
      <c r="HW26" s="115"/>
      <c r="HX26" s="115"/>
      <c r="HY26" s="115"/>
      <c r="HZ26" s="115"/>
      <c r="IA26" s="115"/>
      <c r="IB26" s="115"/>
      <c r="IC26" s="115"/>
      <c r="ID26" s="115"/>
      <c r="IE26" s="115"/>
      <c r="IF26" s="115"/>
      <c r="IG26" s="115"/>
      <c r="IH26" s="115"/>
      <c r="II26" s="115"/>
      <c r="IJ26" s="115"/>
      <c r="IK26" s="115"/>
      <c r="IL26" s="115"/>
      <c r="IM26" s="115"/>
      <c r="IN26" s="115"/>
      <c r="IO26" s="115"/>
      <c r="IP26" s="115"/>
      <c r="IQ26" s="115"/>
      <c r="IR26" s="115"/>
      <c r="IS26" s="115"/>
      <c r="IT26" s="115"/>
      <c r="IU26" s="115"/>
      <c r="IV26" s="115"/>
      <c r="IW26" s="115"/>
      <c r="IX26" s="115"/>
      <c r="IY26" s="115"/>
      <c r="IZ26" s="115"/>
      <c r="JA26" s="115"/>
      <c r="JB26" s="115"/>
      <c r="JC26" s="115"/>
      <c r="JD26" s="115"/>
      <c r="JE26" s="115"/>
      <c r="JF26" s="115"/>
      <c r="JG26" s="115"/>
      <c r="JH26" s="115"/>
      <c r="JI26" s="115"/>
      <c r="JJ26" s="115"/>
      <c r="JK26" s="115"/>
      <c r="JL26" s="115"/>
      <c r="JM26" s="115"/>
      <c r="JN26" s="115"/>
      <c r="JO26" s="115"/>
      <c r="JP26" s="115"/>
      <c r="JQ26" s="115"/>
      <c r="JR26" s="115"/>
      <c r="JS26" s="115"/>
      <c r="JT26" s="115"/>
      <c r="JU26" s="115"/>
      <c r="JV26" s="115"/>
      <c r="JW26" s="115"/>
      <c r="JX26" s="115"/>
      <c r="JY26" s="115"/>
      <c r="JZ26" s="115"/>
      <c r="KA26" s="115"/>
      <c r="KB26" s="115"/>
      <c r="KC26" s="115"/>
      <c r="KD26" s="115"/>
      <c r="KE26" s="115"/>
      <c r="KF26" s="115"/>
      <c r="KG26" s="115"/>
      <c r="KH26" s="115"/>
      <c r="KI26" s="115"/>
      <c r="KJ26" s="115"/>
      <c r="KK26" s="115"/>
      <c r="KL26" s="115"/>
      <c r="KM26" s="115"/>
      <c r="KN26" s="115"/>
      <c r="KO26" s="115"/>
      <c r="KP26" s="115"/>
      <c r="KQ26" s="115"/>
      <c r="KR26" s="115"/>
      <c r="KS26" s="115"/>
      <c r="KT26" s="115"/>
      <c r="KU26" s="115"/>
      <c r="KV26" s="115"/>
      <c r="KW26" s="115"/>
      <c r="KX26" s="115"/>
      <c r="KY26" s="115"/>
      <c r="KZ26" s="115"/>
      <c r="LA26" s="115"/>
      <c r="LB26" s="115"/>
      <c r="LC26" s="115"/>
      <c r="LD26" s="115"/>
      <c r="LE26" s="115"/>
      <c r="LF26" s="115"/>
      <c r="LG26" s="115"/>
      <c r="LH26" s="115"/>
      <c r="LI26" s="115"/>
      <c r="LJ26" s="115"/>
      <c r="LK26" s="115"/>
      <c r="LL26" s="115"/>
      <c r="LM26" s="115"/>
      <c r="LN26" s="115"/>
      <c r="LO26" s="115"/>
      <c r="LP26" s="115"/>
      <c r="LQ26" s="115"/>
      <c r="LR26" s="115"/>
      <c r="LS26" s="115"/>
      <c r="LT26" s="115"/>
      <c r="LU26" s="115"/>
      <c r="LV26" s="115"/>
      <c r="LW26" s="115"/>
      <c r="LX26" s="115"/>
      <c r="LY26" s="115"/>
      <c r="LZ26" s="115"/>
      <c r="MA26" s="115"/>
      <c r="MB26" s="115"/>
      <c r="MC26" s="115"/>
      <c r="MD26" s="115"/>
      <c r="ME26" s="115"/>
      <c r="MF26" s="115"/>
      <c r="MG26" s="115"/>
      <c r="MH26" s="115"/>
      <c r="MI26" s="115"/>
      <c r="MJ26" s="115"/>
      <c r="MK26" s="115"/>
      <c r="ML26" s="115"/>
      <c r="MM26" s="115"/>
      <c r="MN26" s="115"/>
      <c r="MO26" s="115"/>
      <c r="MP26" s="115"/>
      <c r="MQ26" s="115"/>
      <c r="MR26" s="115"/>
      <c r="MS26" s="115"/>
      <c r="MT26" s="115"/>
      <c r="MU26" s="115"/>
      <c r="MV26" s="115"/>
      <c r="MW26" s="115"/>
      <c r="MX26" s="115"/>
      <c r="MY26" s="115"/>
      <c r="MZ26" s="115"/>
      <c r="NA26" s="115"/>
      <c r="NB26" s="115"/>
      <c r="NC26" s="115"/>
      <c r="ND26" s="115"/>
      <c r="NE26" s="115"/>
      <c r="NF26" s="115"/>
      <c r="NG26" s="115"/>
      <c r="NH26" s="115"/>
      <c r="NI26" s="115"/>
      <c r="NJ26" s="115"/>
      <c r="NK26" s="115"/>
      <c r="NL26" s="115"/>
      <c r="NM26" s="115"/>
      <c r="NN26" s="115"/>
      <c r="NO26" s="115"/>
      <c r="NP26" s="115"/>
      <c r="NQ26" s="115"/>
      <c r="NR26" s="115"/>
      <c r="NS26" s="115"/>
      <c r="NT26" s="115"/>
      <c r="NU26" s="115"/>
      <c r="NV26" s="115"/>
      <c r="NW26" s="115"/>
      <c r="NX26" s="115"/>
      <c r="NY26" s="115"/>
      <c r="NZ26" s="115"/>
      <c r="OA26" s="115"/>
      <c r="OB26" s="115"/>
      <c r="OC26" s="115"/>
      <c r="OD26" s="115"/>
      <c r="OE26" s="115"/>
      <c r="OF26" s="115"/>
      <c r="OG26" s="115"/>
      <c r="OH26" s="115"/>
      <c r="OI26" s="115"/>
      <c r="OJ26" s="115"/>
      <c r="OK26" s="115"/>
      <c r="OL26" s="115"/>
      <c r="OM26" s="115"/>
      <c r="ON26" s="115"/>
      <c r="OO26" s="115"/>
      <c r="OP26" s="115"/>
      <c r="OQ26" s="115"/>
      <c r="OR26" s="115"/>
      <c r="OS26" s="115"/>
      <c r="OT26" s="115"/>
      <c r="OU26" s="115"/>
      <c r="OV26" s="115"/>
      <c r="OW26" s="115"/>
      <c r="OX26" s="115"/>
      <c r="OY26" s="115"/>
      <c r="OZ26" s="115"/>
      <c r="PA26" s="115"/>
      <c r="PB26" s="115"/>
      <c r="PC26" s="115"/>
      <c r="PD26" s="115"/>
      <c r="PE26" s="115"/>
      <c r="PF26" s="115"/>
      <c r="PG26" s="115"/>
      <c r="PH26" s="115"/>
      <c r="PI26" s="115"/>
      <c r="PJ26" s="115"/>
      <c r="PK26" s="115"/>
      <c r="PL26" s="115"/>
      <c r="PM26" s="115"/>
      <c r="PN26" s="115"/>
      <c r="PO26" s="115"/>
      <c r="PP26" s="115"/>
      <c r="PQ26" s="115"/>
      <c r="PR26" s="115"/>
      <c r="PS26" s="115"/>
      <c r="PT26" s="115"/>
      <c r="PU26" s="115"/>
      <c r="PV26" s="115"/>
      <c r="PW26" s="115"/>
      <c r="PX26" s="115"/>
      <c r="PY26" s="115"/>
      <c r="PZ26" s="115"/>
      <c r="QA26" s="115"/>
      <c r="QB26" s="115"/>
      <c r="QC26" s="115"/>
      <c r="QD26" s="115"/>
      <c r="QE26" s="115"/>
      <c r="QF26" s="115"/>
      <c r="QG26" s="115"/>
      <c r="QH26" s="115"/>
      <c r="QI26" s="115"/>
      <c r="QJ26" s="115"/>
      <c r="QK26" s="115"/>
      <c r="QL26" s="115"/>
      <c r="QM26" s="115"/>
      <c r="QN26" s="115"/>
      <c r="QO26" s="115"/>
      <c r="QP26" s="115"/>
      <c r="QQ26" s="115"/>
      <c r="QR26" s="115"/>
      <c r="QS26" s="115"/>
      <c r="QT26" s="115"/>
      <c r="QU26" s="115"/>
      <c r="QV26" s="115"/>
      <c r="QW26" s="115"/>
      <c r="QX26" s="115"/>
      <c r="QY26" s="115"/>
      <c r="QZ26" s="115"/>
      <c r="RA26" s="115"/>
      <c r="RB26" s="115"/>
      <c r="RC26" s="115"/>
      <c r="RD26" s="115"/>
      <c r="RE26" s="115"/>
      <c r="RF26" s="115"/>
      <c r="RG26" s="115"/>
      <c r="RH26" s="115"/>
      <c r="RI26" s="115"/>
      <c r="RJ26" s="115"/>
      <c r="RK26" s="115"/>
      <c r="RL26" s="115"/>
      <c r="RM26" s="115"/>
      <c r="RN26" s="115"/>
      <c r="RO26" s="115"/>
      <c r="RP26" s="115"/>
      <c r="RQ26" s="115"/>
      <c r="RR26" s="115"/>
      <c r="RS26" s="115"/>
      <c r="RT26" s="115"/>
      <c r="RU26" s="115"/>
      <c r="RV26" s="115"/>
      <c r="RW26" s="115"/>
      <c r="RX26" s="115"/>
      <c r="RY26" s="115"/>
      <c r="RZ26" s="115"/>
      <c r="SA26" s="115"/>
      <c r="SB26" s="115"/>
      <c r="SC26" s="115"/>
      <c r="SD26" s="115"/>
      <c r="SE26" s="115"/>
      <c r="SF26" s="115"/>
      <c r="SG26" s="115"/>
      <c r="SH26" s="115"/>
      <c r="SI26" s="115"/>
      <c r="SJ26" s="115"/>
      <c r="SK26" s="115"/>
      <c r="SL26" s="115"/>
      <c r="SM26" s="115"/>
      <c r="SN26" s="115"/>
      <c r="SO26" s="115"/>
      <c r="SP26" s="115"/>
      <c r="SQ26" s="115"/>
      <c r="SR26" s="115"/>
      <c r="SS26" s="115"/>
      <c r="ST26" s="115"/>
      <c r="SU26" s="115"/>
      <c r="SV26" s="115"/>
      <c r="SW26" s="115"/>
      <c r="SX26" s="115"/>
      <c r="SY26" s="115"/>
      <c r="SZ26" s="115"/>
      <c r="TA26" s="115"/>
      <c r="TB26" s="115"/>
      <c r="TC26" s="115"/>
      <c r="TD26" s="115"/>
      <c r="TE26" s="115"/>
      <c r="TF26" s="115"/>
      <c r="TG26" s="115"/>
      <c r="TH26" s="115"/>
      <c r="TI26" s="115"/>
      <c r="TJ26" s="115"/>
      <c r="TK26" s="115"/>
      <c r="TL26" s="115"/>
      <c r="TM26" s="115"/>
      <c r="TN26" s="115"/>
      <c r="TO26" s="115"/>
      <c r="TP26" s="115"/>
      <c r="TQ26" s="115"/>
      <c r="TR26" s="115"/>
      <c r="TS26" s="115"/>
      <c r="TT26" s="115"/>
      <c r="TU26" s="115"/>
      <c r="TV26" s="115"/>
      <c r="TW26" s="115"/>
      <c r="TX26" s="115"/>
      <c r="TY26" s="115"/>
      <c r="TZ26" s="115"/>
      <c r="UA26" s="115"/>
      <c r="UB26" s="115"/>
      <c r="UC26" s="115"/>
      <c r="UD26" s="115"/>
      <c r="UE26" s="115"/>
      <c r="UF26" s="115"/>
      <c r="UG26" s="115"/>
      <c r="UH26" s="115"/>
      <c r="UI26" s="115"/>
      <c r="UJ26" s="115"/>
      <c r="UK26" s="115"/>
      <c r="UL26" s="115"/>
      <c r="UM26" s="115"/>
      <c r="UN26" s="115"/>
      <c r="UO26" s="115"/>
      <c r="UP26" s="115"/>
      <c r="UQ26" s="115"/>
      <c r="UR26" s="115"/>
      <c r="US26" s="115"/>
      <c r="UT26" s="115"/>
      <c r="UU26" s="115"/>
      <c r="UV26" s="115"/>
      <c r="UW26" s="115"/>
      <c r="UX26" s="115"/>
      <c r="UY26" s="115"/>
      <c r="UZ26" s="115"/>
      <c r="VA26" s="115"/>
      <c r="VB26" s="115"/>
      <c r="VC26" s="115"/>
      <c r="VD26" s="115"/>
      <c r="VE26" s="115"/>
      <c r="VF26" s="115"/>
      <c r="VG26" s="115"/>
      <c r="VH26" s="115"/>
      <c r="VI26" s="115"/>
      <c r="VJ26" s="115"/>
      <c r="VK26" s="115"/>
      <c r="VL26" s="115"/>
      <c r="VM26" s="115"/>
      <c r="VN26" s="115"/>
      <c r="VO26" s="115"/>
      <c r="VP26" s="115"/>
      <c r="VQ26" s="115"/>
      <c r="VR26" s="115"/>
      <c r="VS26" s="115"/>
      <c r="VT26" s="115"/>
      <c r="VU26" s="115"/>
      <c r="VV26" s="115"/>
      <c r="VW26" s="115"/>
      <c r="VX26" s="115"/>
      <c r="VY26" s="115"/>
      <c r="VZ26" s="115"/>
      <c r="WA26" s="115"/>
      <c r="WB26" s="115"/>
      <c r="WC26" s="115"/>
      <c r="WD26" s="115"/>
      <c r="WE26" s="115"/>
      <c r="WF26" s="115"/>
      <c r="WG26" s="115"/>
      <c r="WH26" s="115"/>
      <c r="WI26" s="115"/>
      <c r="WJ26" s="115"/>
      <c r="WK26" s="115"/>
      <c r="WL26" s="115"/>
      <c r="WM26" s="115"/>
      <c r="WN26" s="115"/>
      <c r="WO26" s="115"/>
      <c r="WP26" s="115"/>
      <c r="WQ26" s="115"/>
      <c r="WR26" s="115"/>
      <c r="WS26" s="115"/>
      <c r="WT26" s="115"/>
      <c r="WU26" s="115"/>
      <c r="WV26" s="115"/>
      <c r="WW26" s="115"/>
      <c r="WX26" s="115"/>
      <c r="WY26" s="115"/>
      <c r="WZ26" s="115"/>
      <c r="XA26" s="115"/>
      <c r="XB26" s="115"/>
      <c r="XC26" s="115"/>
      <c r="XD26" s="115"/>
      <c r="XE26" s="115"/>
      <c r="XF26" s="115"/>
      <c r="XG26" s="115"/>
      <c r="XH26" s="115"/>
      <c r="XI26" s="115"/>
      <c r="XJ26" s="115"/>
      <c r="XK26" s="115"/>
      <c r="XL26" s="115"/>
      <c r="XM26" s="115"/>
      <c r="XN26" s="115"/>
      <c r="XO26" s="115"/>
      <c r="XP26" s="115"/>
      <c r="XQ26" s="115"/>
      <c r="XR26" s="115"/>
      <c r="XS26" s="115"/>
      <c r="XT26" s="115"/>
      <c r="XU26" s="115"/>
      <c r="XV26" s="115"/>
      <c r="XW26" s="115"/>
      <c r="XX26" s="115"/>
      <c r="XY26" s="115"/>
      <c r="XZ26" s="115"/>
      <c r="YA26" s="115"/>
      <c r="YB26" s="115"/>
      <c r="YC26" s="115"/>
      <c r="YD26" s="115"/>
      <c r="YE26" s="115"/>
      <c r="YF26" s="115"/>
      <c r="YG26" s="115"/>
      <c r="YH26" s="115"/>
      <c r="YI26" s="115"/>
      <c r="YJ26" s="115"/>
      <c r="YK26" s="115"/>
      <c r="YL26" s="115"/>
      <c r="YM26" s="115"/>
      <c r="YN26" s="115"/>
      <c r="YO26" s="115"/>
      <c r="YP26" s="115"/>
      <c r="YQ26" s="115"/>
      <c r="YR26" s="115"/>
      <c r="YS26" s="115"/>
      <c r="YT26" s="115"/>
      <c r="YU26" s="115"/>
      <c r="YV26" s="115"/>
      <c r="YW26" s="115"/>
      <c r="YX26" s="115"/>
      <c r="YY26" s="115"/>
      <c r="YZ26" s="115"/>
      <c r="ZA26" s="115"/>
      <c r="ZB26" s="115"/>
      <c r="ZC26" s="115"/>
      <c r="ZD26" s="115"/>
      <c r="ZE26" s="115"/>
      <c r="ZF26" s="115"/>
      <c r="ZG26" s="115"/>
      <c r="ZH26" s="115"/>
      <c r="ZI26" s="115"/>
      <c r="ZJ26" s="115"/>
      <c r="ZK26" s="115"/>
      <c r="ZL26" s="115"/>
      <c r="ZM26" s="115"/>
      <c r="ZN26" s="115"/>
      <c r="ZO26" s="115"/>
      <c r="ZP26" s="115"/>
      <c r="ZQ26" s="115"/>
      <c r="ZR26" s="115"/>
      <c r="ZS26" s="115"/>
      <c r="ZT26" s="115"/>
      <c r="ZU26" s="115"/>
      <c r="ZV26" s="115"/>
      <c r="ZW26" s="115"/>
      <c r="ZX26" s="115"/>
      <c r="ZY26" s="115"/>
      <c r="ZZ26" s="115"/>
      <c r="AAA26" s="115"/>
      <c r="AAB26" s="115"/>
      <c r="AAC26" s="115"/>
      <c r="AAD26" s="115"/>
      <c r="AAE26" s="115"/>
      <c r="AAF26" s="115"/>
      <c r="AAG26" s="115"/>
      <c r="AAH26" s="115"/>
      <c r="AAI26" s="115"/>
      <c r="AAJ26" s="115"/>
      <c r="AAK26" s="115"/>
      <c r="AAL26" s="115"/>
      <c r="AAM26" s="115"/>
      <c r="AAN26" s="115"/>
      <c r="AAO26" s="115"/>
      <c r="AAP26" s="115"/>
      <c r="AAQ26" s="115"/>
      <c r="AAR26" s="115"/>
      <c r="AAS26" s="115"/>
      <c r="AAT26" s="115"/>
      <c r="AAU26" s="115"/>
      <c r="AAV26" s="115"/>
      <c r="AAW26" s="115"/>
      <c r="AAX26" s="115"/>
      <c r="AAY26" s="115"/>
      <c r="AAZ26" s="115"/>
      <c r="ABA26" s="115"/>
      <c r="ABB26" s="115"/>
      <c r="ABC26" s="115"/>
      <c r="ABD26" s="115"/>
      <c r="ABE26" s="115"/>
      <c r="ABF26" s="115"/>
      <c r="ABG26" s="115"/>
      <c r="ABH26" s="115"/>
      <c r="ABI26" s="115"/>
      <c r="ABJ26" s="115"/>
      <c r="ABK26" s="115"/>
      <c r="ABL26" s="115"/>
      <c r="ABM26" s="115"/>
      <c r="ABN26" s="115"/>
      <c r="ABO26" s="115"/>
      <c r="ABP26" s="115"/>
      <c r="ABQ26" s="115"/>
      <c r="ABR26" s="115"/>
      <c r="ABS26" s="115"/>
      <c r="ABT26" s="115"/>
      <c r="ABU26" s="115"/>
      <c r="ABV26" s="115"/>
      <c r="ABW26" s="115"/>
      <c r="ABX26" s="115"/>
      <c r="ABY26" s="115"/>
      <c r="ABZ26" s="115"/>
      <c r="ACA26" s="115"/>
      <c r="ACB26" s="115"/>
      <c r="ACC26" s="115"/>
      <c r="ACD26" s="115"/>
      <c r="ACE26" s="115"/>
      <c r="ACF26" s="115"/>
      <c r="ACG26" s="115"/>
      <c r="ACH26" s="115"/>
      <c r="ACI26" s="115"/>
      <c r="ACJ26" s="115"/>
      <c r="ACK26" s="115"/>
      <c r="ACL26" s="115"/>
      <c r="ACM26" s="115"/>
      <c r="ACN26" s="115"/>
      <c r="ACO26" s="115"/>
      <c r="ACP26" s="115"/>
      <c r="ACQ26" s="115"/>
      <c r="ACR26" s="115"/>
      <c r="ACS26" s="115"/>
      <c r="ACT26" s="115"/>
      <c r="ACU26" s="115"/>
      <c r="ACV26" s="115"/>
      <c r="ACW26" s="115"/>
      <c r="ACX26" s="115"/>
      <c r="ACY26" s="115"/>
      <c r="ACZ26" s="115"/>
      <c r="ADA26" s="115"/>
      <c r="ADB26" s="115"/>
      <c r="ADC26" s="115"/>
      <c r="ADD26" s="115"/>
      <c r="ADE26" s="115"/>
      <c r="ADF26" s="115"/>
      <c r="ADG26" s="115"/>
      <c r="ADH26" s="115"/>
      <c r="ADI26" s="115"/>
      <c r="ADJ26" s="115"/>
      <c r="ADK26" s="115"/>
      <c r="ADL26" s="115"/>
      <c r="ADM26" s="115"/>
      <c r="ADN26" s="115"/>
      <c r="ADO26" s="115"/>
      <c r="ADP26" s="115"/>
      <c r="ADQ26" s="115"/>
      <c r="ADR26" s="115"/>
      <c r="ADS26" s="115"/>
      <c r="ADT26" s="115"/>
      <c r="ADU26" s="115"/>
      <c r="ADV26" s="115"/>
      <c r="ADW26" s="115"/>
      <c r="ADX26" s="115"/>
      <c r="ADY26" s="115"/>
      <c r="ADZ26" s="115"/>
      <c r="AEA26" s="115"/>
      <c r="AEB26" s="115"/>
      <c r="AEC26" s="115"/>
      <c r="AED26" s="115"/>
      <c r="AEE26" s="115"/>
      <c r="AEF26" s="115"/>
      <c r="AEG26" s="115"/>
      <c r="AEH26" s="115"/>
      <c r="AEI26" s="115"/>
      <c r="AEJ26" s="115"/>
      <c r="AEK26" s="115"/>
      <c r="AEL26" s="115"/>
      <c r="AEM26" s="115"/>
      <c r="AEN26" s="115"/>
      <c r="AEO26" s="115"/>
      <c r="AEP26" s="115"/>
      <c r="AEQ26" s="115"/>
      <c r="AER26" s="115"/>
      <c r="AES26" s="115"/>
      <c r="AET26" s="115"/>
      <c r="AEU26" s="115"/>
      <c r="AEV26" s="115"/>
      <c r="AEW26" s="115"/>
      <c r="AEX26" s="115"/>
      <c r="AEY26" s="115"/>
      <c r="AEZ26" s="115"/>
      <c r="AFA26" s="115"/>
      <c r="AFB26" s="115"/>
      <c r="AFC26" s="115"/>
      <c r="AFD26" s="115"/>
      <c r="AFE26" s="115"/>
      <c r="AFF26" s="115"/>
      <c r="AFG26" s="115"/>
      <c r="AFH26" s="115"/>
      <c r="AFI26" s="115"/>
      <c r="AFJ26" s="115"/>
      <c r="AFK26" s="115"/>
      <c r="AFL26" s="115"/>
      <c r="AFM26" s="115"/>
      <c r="AFN26" s="115"/>
      <c r="AFO26" s="115"/>
      <c r="AFP26" s="115"/>
      <c r="AFQ26" s="115"/>
      <c r="AFR26" s="115"/>
      <c r="AFS26" s="115"/>
      <c r="AFT26" s="115"/>
      <c r="AFU26" s="115"/>
      <c r="AFV26" s="115"/>
      <c r="AFW26" s="115"/>
      <c r="AFX26" s="115"/>
      <c r="AFY26" s="115"/>
      <c r="AFZ26" s="115"/>
      <c r="AGA26" s="115"/>
      <c r="AGB26" s="115"/>
      <c r="AGC26" s="115"/>
      <c r="AGD26" s="115"/>
      <c r="AGE26" s="115"/>
      <c r="AGF26" s="115"/>
      <c r="AGG26" s="115"/>
      <c r="AGH26" s="115"/>
      <c r="AGI26" s="115"/>
      <c r="AGJ26" s="115"/>
      <c r="AGK26" s="115"/>
      <c r="AGL26" s="115"/>
      <c r="AGM26" s="115"/>
      <c r="AGN26" s="115"/>
      <c r="AGO26" s="115"/>
      <c r="AGP26" s="115"/>
      <c r="AGQ26" s="115"/>
      <c r="AGR26" s="115"/>
      <c r="AGS26" s="115"/>
      <c r="AGT26" s="115"/>
      <c r="AGU26" s="115"/>
      <c r="AGV26" s="115"/>
      <c r="AGW26" s="115"/>
      <c r="AGX26" s="115"/>
      <c r="AGY26" s="115"/>
      <c r="AGZ26" s="115"/>
      <c r="AHA26" s="115"/>
      <c r="AHB26" s="115"/>
      <c r="AHC26" s="115"/>
      <c r="AHD26" s="115"/>
      <c r="AHE26" s="115"/>
      <c r="AHF26" s="115"/>
      <c r="AHG26" s="115"/>
      <c r="AHH26" s="115"/>
      <c r="AHI26" s="115"/>
      <c r="AHJ26" s="115"/>
      <c r="AHK26" s="115"/>
      <c r="AHL26" s="115"/>
      <c r="AHM26" s="115"/>
      <c r="AHN26" s="115"/>
      <c r="AHO26" s="115"/>
      <c r="AHP26" s="115"/>
      <c r="AHQ26" s="115"/>
      <c r="AHR26" s="115"/>
      <c r="AHS26" s="115"/>
      <c r="AHT26" s="115"/>
      <c r="AHU26" s="115"/>
      <c r="AHV26" s="115"/>
      <c r="AHW26" s="115"/>
      <c r="AHX26" s="115"/>
      <c r="AHY26" s="115"/>
      <c r="AHZ26" s="115"/>
      <c r="AIA26" s="115"/>
      <c r="AIB26" s="115"/>
      <c r="AIC26" s="115"/>
      <c r="AID26" s="115"/>
      <c r="AIE26" s="115"/>
      <c r="AIF26" s="115"/>
      <c r="AIG26" s="115"/>
      <c r="AIH26" s="115"/>
      <c r="AII26" s="115"/>
      <c r="AIJ26" s="115"/>
      <c r="AIK26" s="115"/>
      <c r="AIL26" s="115"/>
      <c r="AIM26" s="115"/>
      <c r="AIN26" s="115"/>
      <c r="AIO26" s="115"/>
      <c r="AIP26" s="115"/>
      <c r="AIQ26" s="115"/>
      <c r="AIR26" s="115"/>
      <c r="AIS26" s="115"/>
      <c r="AIT26" s="115"/>
      <c r="AIU26" s="115"/>
      <c r="AIV26" s="115"/>
      <c r="AIW26" s="115"/>
      <c r="AIX26" s="115"/>
      <c r="AIY26" s="115"/>
      <c r="AIZ26" s="115"/>
      <c r="AJA26" s="115"/>
      <c r="AJB26" s="115"/>
      <c r="AJC26" s="115"/>
      <c r="AJD26" s="115"/>
      <c r="AJE26" s="115"/>
      <c r="AJF26" s="115"/>
      <c r="AJG26" s="115"/>
      <c r="AJH26" s="115"/>
      <c r="AJI26" s="115"/>
      <c r="AJJ26" s="115"/>
      <c r="AJK26" s="115"/>
      <c r="AJL26" s="115"/>
      <c r="AJM26" s="115"/>
      <c r="AJN26" s="115"/>
      <c r="AJO26" s="115"/>
      <c r="AJP26" s="115"/>
      <c r="AJQ26" s="115"/>
      <c r="AJR26" s="115"/>
      <c r="AJS26" s="115"/>
      <c r="AJT26" s="115"/>
      <c r="AJU26" s="115"/>
      <c r="AJV26" s="115"/>
      <c r="AJW26" s="115"/>
      <c r="AJX26" s="115"/>
      <c r="AJY26" s="115"/>
      <c r="AJZ26" s="115"/>
      <c r="AKA26" s="115"/>
      <c r="AKB26" s="115"/>
      <c r="AKC26" s="115"/>
      <c r="AKD26" s="115"/>
      <c r="AKE26" s="115"/>
      <c r="AKF26" s="115"/>
      <c r="AKG26" s="115"/>
      <c r="AKH26" s="115"/>
      <c r="AKI26" s="115"/>
      <c r="AKJ26" s="115"/>
      <c r="AKK26" s="115"/>
      <c r="AKL26" s="115"/>
      <c r="AKM26" s="115"/>
      <c r="AKN26" s="115"/>
      <c r="AKO26" s="115"/>
      <c r="AKP26" s="115"/>
      <c r="AKQ26" s="115"/>
      <c r="AKR26" s="115"/>
      <c r="AKS26" s="115"/>
      <c r="AKT26" s="115"/>
      <c r="AKU26" s="115"/>
      <c r="AKV26" s="115"/>
      <c r="AKW26" s="115"/>
      <c r="AKX26" s="115"/>
      <c r="AKY26" s="115"/>
      <c r="AKZ26" s="115"/>
      <c r="ALA26" s="115"/>
      <c r="ALB26" s="115"/>
      <c r="ALC26" s="115"/>
      <c r="ALD26" s="115"/>
      <c r="ALE26" s="115"/>
      <c r="ALF26" s="115"/>
      <c r="ALG26" s="115"/>
      <c r="ALH26" s="115"/>
      <c r="ALI26" s="115"/>
      <c r="ALJ26" s="115"/>
      <c r="ALK26" s="115"/>
      <c r="ALL26" s="115"/>
      <c r="ALM26" s="115"/>
      <c r="ALN26" s="115"/>
      <c r="ALO26" s="115"/>
      <c r="ALP26" s="115"/>
      <c r="ALQ26" s="115"/>
      <c r="ALR26" s="115"/>
      <c r="ALS26" s="115"/>
      <c r="ALT26" s="115"/>
      <c r="ALU26" s="115"/>
      <c r="ALV26" s="115"/>
      <c r="ALW26" s="115"/>
      <c r="ALX26" s="115"/>
      <c r="ALY26" s="115"/>
      <c r="ALZ26" s="115"/>
      <c r="AMA26" s="115"/>
      <c r="AMB26" s="115"/>
      <c r="AMC26" s="115"/>
      <c r="AMD26" s="115"/>
      <c r="AME26" s="115"/>
      <c r="AMF26" s="115"/>
      <c r="AMG26" s="115"/>
      <c r="AMH26" s="115"/>
      <c r="AMI26" s="115"/>
      <c r="AMJ26" s="115"/>
      <c r="AMK26" s="115"/>
      <c r="AML26" s="115"/>
      <c r="AMM26" s="115"/>
      <c r="AMN26" s="115"/>
      <c r="AMO26" s="115"/>
      <c r="AMP26" s="115"/>
      <c r="AMQ26" s="115"/>
      <c r="AMR26" s="115"/>
      <c r="AMS26" s="115"/>
      <c r="AMT26" s="115"/>
      <c r="AMU26" s="115"/>
      <c r="AMV26" s="115"/>
      <c r="AMW26" s="115"/>
      <c r="AMX26" s="115"/>
      <c r="AMY26" s="115"/>
      <c r="AMZ26" s="115"/>
      <c r="ANA26" s="115"/>
      <c r="ANB26" s="115"/>
      <c r="ANC26" s="115"/>
      <c r="AND26" s="115"/>
      <c r="ANE26" s="115"/>
      <c r="ANF26" s="115"/>
      <c r="ANG26" s="115"/>
      <c r="ANH26" s="115"/>
      <c r="ANI26" s="115"/>
      <c r="ANJ26" s="115"/>
      <c r="ANK26" s="115"/>
      <c r="ANL26" s="115"/>
      <c r="ANM26" s="115"/>
      <c r="ANN26" s="115"/>
      <c r="ANO26" s="115"/>
      <c r="ANP26" s="115"/>
      <c r="ANQ26" s="115"/>
      <c r="ANR26" s="115"/>
      <c r="ANS26" s="115"/>
      <c r="ANT26" s="115"/>
      <c r="ANU26" s="115"/>
      <c r="ANV26" s="115"/>
      <c r="ANW26" s="115"/>
      <c r="ANX26" s="115"/>
      <c r="ANY26" s="115"/>
      <c r="ANZ26" s="115"/>
      <c r="AOA26" s="115"/>
      <c r="AOB26" s="115"/>
      <c r="AOC26" s="115"/>
      <c r="AOD26" s="115"/>
      <c r="AOE26" s="115"/>
      <c r="AOF26" s="115"/>
      <c r="AOG26" s="115"/>
      <c r="AOH26" s="115"/>
      <c r="AOI26" s="115"/>
      <c r="AOJ26" s="115"/>
      <c r="AOK26" s="115"/>
      <c r="AOL26" s="115"/>
      <c r="AOM26" s="115"/>
      <c r="AON26" s="115"/>
      <c r="AOO26" s="115"/>
      <c r="AOP26" s="115"/>
      <c r="AOQ26" s="115"/>
      <c r="AOR26" s="115"/>
      <c r="AOS26" s="115"/>
      <c r="AOT26" s="115"/>
      <c r="AOU26" s="115"/>
      <c r="AOV26" s="115"/>
      <c r="AOW26" s="115"/>
      <c r="AOX26" s="115"/>
      <c r="AOY26" s="115"/>
      <c r="AOZ26" s="115"/>
      <c r="APA26" s="115"/>
      <c r="APB26" s="115"/>
      <c r="APC26" s="115"/>
      <c r="APD26" s="115"/>
      <c r="APE26" s="115"/>
      <c r="APF26" s="115"/>
      <c r="APG26" s="115"/>
      <c r="APH26" s="115"/>
      <c r="API26" s="115"/>
      <c r="APJ26" s="115"/>
      <c r="APK26" s="115"/>
      <c r="APL26" s="115"/>
      <c r="APM26" s="115"/>
      <c r="APN26" s="115"/>
      <c r="APO26" s="115"/>
      <c r="APP26" s="115"/>
      <c r="APQ26" s="115"/>
      <c r="APR26" s="115"/>
      <c r="APS26" s="115"/>
      <c r="APT26" s="115"/>
      <c r="APU26" s="115"/>
      <c r="APV26" s="115"/>
      <c r="APW26" s="115"/>
      <c r="APX26" s="115"/>
      <c r="APY26" s="115"/>
      <c r="APZ26" s="115"/>
      <c r="AQA26" s="115"/>
      <c r="AQB26" s="115"/>
      <c r="AQC26" s="115"/>
      <c r="AQD26" s="115"/>
      <c r="AQE26" s="115"/>
      <c r="AQF26" s="115"/>
      <c r="AQG26" s="115"/>
      <c r="AQH26" s="115"/>
      <c r="AQI26" s="115"/>
      <c r="AQJ26" s="115"/>
      <c r="AQK26" s="115"/>
      <c r="AQL26" s="115"/>
      <c r="AQM26" s="115"/>
      <c r="AQN26" s="115"/>
      <c r="AQO26" s="115"/>
      <c r="AQP26" s="115"/>
      <c r="AQQ26" s="115"/>
      <c r="AQR26" s="115"/>
      <c r="AQS26" s="115"/>
      <c r="AQT26" s="115"/>
      <c r="AQU26" s="115"/>
      <c r="AQV26" s="115"/>
      <c r="AQW26" s="115"/>
      <c r="AQX26" s="115"/>
      <c r="AQY26" s="115"/>
      <c r="AQZ26" s="115"/>
      <c r="ARA26" s="115"/>
      <c r="ARB26" s="115"/>
      <c r="ARC26" s="115"/>
      <c r="ARD26" s="115"/>
      <c r="ARE26" s="115"/>
      <c r="ARF26" s="115"/>
      <c r="ARG26" s="115"/>
      <c r="ARH26" s="115"/>
      <c r="ARI26" s="115"/>
      <c r="ARJ26" s="115"/>
      <c r="ARK26" s="115"/>
      <c r="ARL26" s="115"/>
      <c r="ARM26" s="115"/>
      <c r="ARN26" s="115"/>
      <c r="ARO26" s="115"/>
      <c r="ARP26" s="115"/>
      <c r="ARQ26" s="115"/>
      <c r="ARR26" s="115"/>
      <c r="ARS26" s="115"/>
      <c r="ART26" s="115"/>
      <c r="ARU26" s="115"/>
      <c r="ARV26" s="115"/>
      <c r="ARW26" s="115"/>
      <c r="ARX26" s="115"/>
      <c r="ARY26" s="115"/>
      <c r="ARZ26" s="115"/>
      <c r="ASA26" s="115"/>
      <c r="ASB26" s="115"/>
      <c r="ASC26" s="115"/>
      <c r="ASD26" s="115"/>
      <c r="ASE26" s="115"/>
      <c r="ASF26" s="115"/>
      <c r="ASG26" s="115"/>
      <c r="ASH26" s="115"/>
      <c r="ASI26" s="115"/>
      <c r="ASJ26" s="115"/>
      <c r="ASK26" s="115"/>
      <c r="ASL26" s="115"/>
      <c r="ASM26" s="115"/>
      <c r="ASN26" s="115"/>
      <c r="ASO26" s="115"/>
      <c r="ASP26" s="115"/>
      <c r="ASQ26" s="115"/>
      <c r="ASR26" s="115"/>
      <c r="ASS26" s="115"/>
      <c r="AST26" s="115"/>
      <c r="ASU26" s="115"/>
      <c r="ASV26" s="115"/>
      <c r="ASW26" s="115"/>
      <c r="ASX26" s="115"/>
      <c r="ASY26" s="115"/>
      <c r="ASZ26" s="115"/>
      <c r="ATA26" s="115"/>
      <c r="ATB26" s="115"/>
      <c r="ATC26" s="115"/>
      <c r="ATD26" s="115"/>
      <c r="ATE26" s="115"/>
      <c r="ATF26" s="115"/>
      <c r="ATG26" s="115"/>
      <c r="ATH26" s="115"/>
      <c r="ATI26" s="115"/>
      <c r="ATJ26" s="115"/>
      <c r="ATK26" s="115"/>
      <c r="ATL26" s="115"/>
      <c r="ATM26" s="115"/>
      <c r="ATN26" s="115"/>
      <c r="ATO26" s="115"/>
      <c r="ATP26" s="115"/>
      <c r="ATQ26" s="115"/>
      <c r="ATR26" s="115"/>
      <c r="ATS26" s="115"/>
      <c r="ATT26" s="115"/>
      <c r="ATU26" s="115"/>
      <c r="ATV26" s="115"/>
      <c r="ATW26" s="115"/>
      <c r="ATX26" s="115"/>
      <c r="ATY26" s="115"/>
      <c r="ATZ26" s="115"/>
      <c r="AUA26" s="115"/>
      <c r="AUB26" s="115"/>
      <c r="AUC26" s="115"/>
      <c r="AUD26" s="115"/>
      <c r="AUE26" s="115"/>
      <c r="AUF26" s="115"/>
      <c r="AUG26" s="115"/>
      <c r="AUH26" s="115"/>
      <c r="AUI26" s="115"/>
      <c r="AUJ26" s="115"/>
      <c r="AUK26" s="115"/>
      <c r="AUL26" s="115"/>
      <c r="AUM26" s="115"/>
      <c r="AUN26" s="115"/>
      <c r="AUO26" s="115"/>
      <c r="AUP26" s="115"/>
      <c r="AUQ26" s="115"/>
      <c r="AUR26" s="115"/>
      <c r="AUS26" s="115"/>
      <c r="AUT26" s="115"/>
      <c r="AUU26" s="115"/>
      <c r="AUV26" s="115"/>
      <c r="AUW26" s="115"/>
      <c r="AUX26" s="115"/>
      <c r="AUY26" s="115"/>
      <c r="AUZ26" s="115"/>
      <c r="AVA26" s="115"/>
      <c r="AVB26" s="115"/>
      <c r="AVC26" s="115"/>
      <c r="AVD26" s="115"/>
      <c r="AVE26" s="115"/>
      <c r="AVF26" s="115"/>
      <c r="AVG26" s="115"/>
      <c r="AVH26" s="115"/>
      <c r="AVI26" s="115"/>
      <c r="AVJ26" s="115"/>
      <c r="AVK26" s="115"/>
      <c r="AVL26" s="115"/>
      <c r="AVM26" s="115"/>
      <c r="AVN26" s="115"/>
      <c r="AVO26" s="115"/>
      <c r="AVP26" s="115"/>
      <c r="AVQ26" s="115"/>
      <c r="AVR26" s="115"/>
      <c r="AVS26" s="115"/>
      <c r="AVT26" s="115"/>
      <c r="AVU26" s="115"/>
    </row>
    <row r="27" spans="1:1269" s="332" customFormat="1" ht="13.5" customHeight="1" x14ac:dyDescent="0.2">
      <c r="A27" s="115"/>
      <c r="B27" s="23" t="s">
        <v>418</v>
      </c>
      <c r="C27" s="381" t="s">
        <v>423</v>
      </c>
      <c r="D27" s="136">
        <f>IF(ISNA(VLOOKUP($B27,Batting!$B$6:$D$40,3,FALSE)),0,(VLOOKUP($B27,Batting!$B$6:$D$40,3,FALSE)))</f>
        <v>1</v>
      </c>
      <c r="E27" s="371">
        <f t="shared" si="26"/>
        <v>1</v>
      </c>
      <c r="F27" s="138">
        <f t="shared" si="27"/>
        <v>7</v>
      </c>
      <c r="G27" s="137">
        <f t="shared" si="28"/>
        <v>0</v>
      </c>
      <c r="H27" s="137">
        <f t="shared" si="29"/>
        <v>31</v>
      </c>
      <c r="I27" s="137">
        <f t="shared" si="30"/>
        <v>0</v>
      </c>
      <c r="J27" s="138" t="str">
        <f t="shared" si="31"/>
        <v>-</v>
      </c>
      <c r="K27" s="138">
        <f t="shared" si="32"/>
        <v>4.4285714285714288</v>
      </c>
      <c r="L27" s="139" t="str">
        <f t="shared" si="33"/>
        <v>-</v>
      </c>
      <c r="M27" s="140"/>
      <c r="N27" s="84">
        <v>3</v>
      </c>
      <c r="O27" s="371">
        <v>0</v>
      </c>
      <c r="P27" s="371">
        <v>14</v>
      </c>
      <c r="Q27" s="371">
        <v>0</v>
      </c>
      <c r="R27" s="91"/>
      <c r="S27" s="141">
        <f t="shared" si="34"/>
        <v>-6.2</v>
      </c>
      <c r="T27" s="140"/>
      <c r="U27" s="73">
        <f t="shared" si="35"/>
        <v>4.4285714285714288</v>
      </c>
      <c r="V27" s="73">
        <f t="shared" si="36"/>
        <v>31</v>
      </c>
      <c r="W27" s="74">
        <f t="shared" si="37"/>
        <v>0</v>
      </c>
      <c r="X27" s="102"/>
      <c r="Y27" s="84"/>
      <c r="Z27" s="371"/>
      <c r="AA27" s="371"/>
      <c r="AB27" s="371"/>
      <c r="AC27" s="142"/>
      <c r="AD27" s="84"/>
      <c r="AE27" s="371"/>
      <c r="AF27" s="371"/>
      <c r="AG27" s="371"/>
      <c r="AH27" s="143"/>
      <c r="AI27" s="84"/>
      <c r="AJ27" s="371"/>
      <c r="AK27" s="371"/>
      <c r="AL27" s="371"/>
      <c r="AM27" s="82"/>
      <c r="AN27" s="84"/>
      <c r="AO27" s="371"/>
      <c r="AP27" s="371"/>
      <c r="AQ27" s="371"/>
      <c r="AR27" s="82"/>
      <c r="AS27" s="84"/>
      <c r="AT27" s="371"/>
      <c r="AU27" s="371"/>
      <c r="AV27" s="371"/>
      <c r="AW27" s="82"/>
      <c r="AX27" s="84"/>
      <c r="AY27" s="371"/>
      <c r="AZ27" s="371"/>
      <c r="BA27" s="371"/>
      <c r="BB27" s="82"/>
      <c r="BC27" s="73"/>
      <c r="BD27" s="371"/>
      <c r="BE27" s="371"/>
      <c r="BF27" s="371"/>
      <c r="BG27" s="82"/>
      <c r="BH27" s="84"/>
      <c r="BI27" s="371"/>
      <c r="BJ27" s="371"/>
      <c r="BK27" s="371"/>
      <c r="BL27" s="132"/>
      <c r="BM27" s="84"/>
      <c r="BN27" s="371"/>
      <c r="BO27" s="371"/>
      <c r="BP27" s="371"/>
      <c r="BQ27" s="132"/>
      <c r="BR27" s="84"/>
      <c r="BS27" s="371"/>
      <c r="BT27" s="371"/>
      <c r="BU27" s="371"/>
      <c r="BV27" s="132"/>
      <c r="BW27" s="84"/>
      <c r="BX27" s="371"/>
      <c r="BY27" s="371"/>
      <c r="BZ27" s="371"/>
      <c r="CA27" s="132"/>
      <c r="CB27" s="84"/>
      <c r="CC27" s="371"/>
      <c r="CD27" s="371"/>
      <c r="CE27" s="371"/>
      <c r="CF27" s="132"/>
      <c r="CG27" s="84"/>
      <c r="CH27" s="371"/>
      <c r="CI27" s="371"/>
      <c r="CJ27" s="371"/>
      <c r="CK27" s="132"/>
      <c r="CL27" s="84"/>
      <c r="CM27" s="371"/>
      <c r="CN27" s="371"/>
      <c r="CO27" s="371"/>
      <c r="CP27" s="132"/>
      <c r="CQ27" s="84"/>
      <c r="CR27" s="371"/>
      <c r="CS27" s="371"/>
      <c r="CT27" s="137"/>
      <c r="CU27" s="282"/>
      <c r="CV27" s="84"/>
      <c r="CW27" s="371"/>
      <c r="CX27" s="371"/>
      <c r="CY27" s="371"/>
      <c r="CZ27" s="132"/>
      <c r="DA27" s="84">
        <v>7</v>
      </c>
      <c r="DB27" s="371">
        <v>0</v>
      </c>
      <c r="DC27" s="371">
        <v>31</v>
      </c>
      <c r="DD27" s="371">
        <v>0</v>
      </c>
      <c r="DE27" s="142"/>
      <c r="DF27" s="84"/>
      <c r="DG27" s="371"/>
      <c r="DH27" s="371"/>
      <c r="DI27" s="371"/>
      <c r="DJ27" s="142"/>
      <c r="DK27" s="84"/>
      <c r="DL27" s="137"/>
      <c r="DM27" s="137"/>
      <c r="DN27" s="137"/>
      <c r="DO27" s="142"/>
      <c r="DP27" s="84"/>
      <c r="DQ27" s="371"/>
      <c r="DR27" s="371"/>
      <c r="DS27" s="371"/>
      <c r="DT27" s="142"/>
      <c r="DU27" s="282"/>
      <c r="DV27" s="85"/>
      <c r="DW27" s="85"/>
      <c r="DX27" s="85"/>
      <c r="DY27" s="142"/>
      <c r="DZ27" s="282"/>
      <c r="EA27" s="85"/>
      <c r="EB27" s="85"/>
      <c r="EC27" s="85"/>
      <c r="ED27" s="133"/>
      <c r="EE27" s="125"/>
      <c r="EF27" s="125"/>
      <c r="EG27" s="125"/>
      <c r="EH27" s="125"/>
      <c r="EI27" s="133"/>
      <c r="EJ27" s="125"/>
      <c r="EK27" s="125"/>
      <c r="EL27" s="125"/>
      <c r="EM27" s="125"/>
      <c r="EN27" s="133"/>
      <c r="EO27" s="125"/>
      <c r="EP27" s="125"/>
      <c r="EQ27" s="125"/>
      <c r="ER27" s="125"/>
      <c r="ES27" s="133"/>
      <c r="ET27" s="125"/>
      <c r="EU27" s="125"/>
      <c r="EV27" s="125"/>
      <c r="EW27" s="125"/>
      <c r="EX27" s="115"/>
      <c r="EY27" s="115"/>
      <c r="EZ27" s="115"/>
      <c r="FA27" s="115"/>
      <c r="FB27" s="136"/>
      <c r="FC27" s="73"/>
      <c r="FD27" s="136"/>
      <c r="FE27" s="136"/>
      <c r="FF27" s="136"/>
      <c r="FG27" s="138"/>
      <c r="FH27" s="138"/>
      <c r="FI27" s="139"/>
      <c r="FJ27" s="40"/>
      <c r="FK27" s="74"/>
      <c r="FL27" s="264"/>
      <c r="FM27" s="264"/>
      <c r="FN27" s="264"/>
      <c r="FO27" s="264"/>
      <c r="FP27" s="264"/>
      <c r="FQ27" s="264"/>
      <c r="FR27" s="264"/>
      <c r="FS27" s="264"/>
      <c r="FT27" s="26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115"/>
      <c r="GF27" s="115"/>
      <c r="GG27" s="115"/>
      <c r="GH27" s="115"/>
      <c r="GI27" s="115"/>
      <c r="GJ27" s="115"/>
      <c r="GK27" s="115"/>
      <c r="GL27" s="115"/>
      <c r="GM27" s="115"/>
      <c r="GN27" s="115"/>
      <c r="GO27" s="115"/>
      <c r="GP27" s="115"/>
      <c r="GQ27" s="115"/>
      <c r="GR27" s="115"/>
      <c r="GS27" s="115"/>
      <c r="GT27" s="115"/>
      <c r="GU27" s="115"/>
      <c r="GV27" s="115"/>
      <c r="GW27" s="115"/>
      <c r="GX27" s="115"/>
      <c r="GY27" s="115"/>
      <c r="GZ27" s="115"/>
      <c r="HA27" s="115"/>
      <c r="HB27" s="115"/>
      <c r="HC27" s="115"/>
      <c r="HD27" s="115"/>
      <c r="HE27" s="115"/>
      <c r="HF27" s="115"/>
      <c r="HG27" s="115"/>
      <c r="HH27" s="115"/>
      <c r="HI27" s="115"/>
      <c r="HJ27" s="115"/>
      <c r="HK27" s="115"/>
      <c r="HL27" s="115"/>
      <c r="HM27" s="115"/>
      <c r="HN27" s="115"/>
      <c r="HO27" s="115"/>
      <c r="HP27" s="115"/>
      <c r="HQ27" s="115"/>
      <c r="HR27" s="115"/>
      <c r="HS27" s="115"/>
      <c r="HT27" s="115"/>
      <c r="HU27" s="115"/>
      <c r="HV27" s="115"/>
      <c r="HW27" s="115"/>
      <c r="HX27" s="115"/>
      <c r="HY27" s="115"/>
      <c r="HZ27" s="115"/>
      <c r="IA27" s="115"/>
      <c r="IB27" s="115"/>
      <c r="IC27" s="115"/>
      <c r="ID27" s="115"/>
      <c r="IE27" s="115"/>
      <c r="IF27" s="115"/>
      <c r="IG27" s="115"/>
      <c r="IH27" s="115"/>
      <c r="II27" s="115"/>
      <c r="IJ27" s="115"/>
      <c r="IK27" s="115"/>
      <c r="IL27" s="115"/>
      <c r="IM27" s="115"/>
      <c r="IN27" s="115"/>
      <c r="IO27" s="115"/>
      <c r="IP27" s="115"/>
      <c r="IQ27" s="115"/>
      <c r="IR27" s="115"/>
      <c r="IS27" s="115"/>
      <c r="IT27" s="115"/>
      <c r="IU27" s="115"/>
      <c r="IV27" s="115"/>
      <c r="IW27" s="115"/>
      <c r="IX27" s="115"/>
      <c r="IY27" s="115"/>
      <c r="IZ27" s="115"/>
      <c r="JA27" s="115"/>
      <c r="JB27" s="115"/>
      <c r="JC27" s="115"/>
      <c r="JD27" s="115"/>
      <c r="JE27" s="115"/>
      <c r="JF27" s="115"/>
      <c r="JG27" s="115"/>
      <c r="JH27" s="115"/>
      <c r="JI27" s="115"/>
      <c r="JJ27" s="115"/>
      <c r="JK27" s="115"/>
      <c r="JL27" s="115"/>
      <c r="JM27" s="115"/>
      <c r="JN27" s="115"/>
      <c r="JO27" s="115"/>
      <c r="JP27" s="115"/>
      <c r="JQ27" s="115"/>
      <c r="JR27" s="115"/>
      <c r="JS27" s="115"/>
      <c r="JT27" s="115"/>
      <c r="JU27" s="115"/>
      <c r="JV27" s="115"/>
      <c r="JW27" s="115"/>
      <c r="JX27" s="115"/>
      <c r="JY27" s="115"/>
      <c r="JZ27" s="115"/>
      <c r="KA27" s="115"/>
      <c r="KB27" s="115"/>
      <c r="KC27" s="115"/>
      <c r="KD27" s="115"/>
      <c r="KE27" s="115"/>
      <c r="KF27" s="115"/>
      <c r="KG27" s="115"/>
      <c r="KH27" s="115"/>
      <c r="KI27" s="115"/>
      <c r="KJ27" s="115"/>
      <c r="KK27" s="115"/>
      <c r="KL27" s="115"/>
      <c r="KM27" s="115"/>
      <c r="KN27" s="115"/>
      <c r="KO27" s="115"/>
      <c r="KP27" s="115"/>
      <c r="KQ27" s="115"/>
      <c r="KR27" s="115"/>
      <c r="KS27" s="115"/>
      <c r="KT27" s="115"/>
      <c r="KU27" s="115"/>
      <c r="KV27" s="115"/>
      <c r="KW27" s="115"/>
      <c r="KX27" s="115"/>
      <c r="KY27" s="115"/>
      <c r="KZ27" s="115"/>
      <c r="LA27" s="115"/>
      <c r="LB27" s="115"/>
      <c r="LC27" s="115"/>
      <c r="LD27" s="115"/>
      <c r="LE27" s="115"/>
      <c r="LF27" s="115"/>
      <c r="LG27" s="115"/>
      <c r="LH27" s="115"/>
      <c r="LI27" s="115"/>
      <c r="LJ27" s="115"/>
      <c r="LK27" s="115"/>
      <c r="LL27" s="115"/>
      <c r="LM27" s="115"/>
      <c r="LN27" s="115"/>
      <c r="LO27" s="115"/>
      <c r="LP27" s="115"/>
      <c r="LQ27" s="115"/>
      <c r="LR27" s="115"/>
      <c r="LS27" s="115"/>
      <c r="LT27" s="115"/>
      <c r="LU27" s="115"/>
      <c r="LV27" s="115"/>
      <c r="LW27" s="115"/>
      <c r="LX27" s="115"/>
      <c r="LY27" s="115"/>
      <c r="LZ27" s="115"/>
      <c r="MA27" s="115"/>
      <c r="MB27" s="115"/>
      <c r="MC27" s="115"/>
      <c r="MD27" s="115"/>
      <c r="ME27" s="115"/>
      <c r="MF27" s="115"/>
      <c r="MG27" s="115"/>
      <c r="MH27" s="115"/>
      <c r="MI27" s="115"/>
      <c r="MJ27" s="115"/>
      <c r="MK27" s="115"/>
      <c r="ML27" s="115"/>
      <c r="MM27" s="115"/>
      <c r="MN27" s="115"/>
      <c r="MO27" s="115"/>
      <c r="MP27" s="115"/>
      <c r="MQ27" s="115"/>
      <c r="MR27" s="115"/>
      <c r="MS27" s="115"/>
      <c r="MT27" s="115"/>
      <c r="MU27" s="115"/>
      <c r="MV27" s="115"/>
      <c r="MW27" s="115"/>
      <c r="MX27" s="115"/>
      <c r="MY27" s="115"/>
      <c r="MZ27" s="115"/>
      <c r="NA27" s="115"/>
      <c r="NB27" s="115"/>
      <c r="NC27" s="115"/>
      <c r="ND27" s="115"/>
      <c r="NE27" s="115"/>
      <c r="NF27" s="115"/>
      <c r="NG27" s="115"/>
      <c r="NH27" s="115"/>
      <c r="NI27" s="115"/>
      <c r="NJ27" s="115"/>
      <c r="NK27" s="115"/>
      <c r="NL27" s="115"/>
      <c r="NM27" s="115"/>
      <c r="NN27" s="115"/>
      <c r="NO27" s="115"/>
      <c r="NP27" s="115"/>
      <c r="NQ27" s="115"/>
      <c r="NR27" s="115"/>
      <c r="NS27" s="115"/>
      <c r="NT27" s="115"/>
      <c r="NU27" s="115"/>
      <c r="NV27" s="115"/>
      <c r="NW27" s="115"/>
      <c r="NX27" s="115"/>
      <c r="NY27" s="115"/>
      <c r="NZ27" s="115"/>
      <c r="OA27" s="115"/>
      <c r="OB27" s="115"/>
      <c r="OC27" s="115"/>
      <c r="OD27" s="115"/>
      <c r="OE27" s="115"/>
      <c r="OF27" s="115"/>
      <c r="OG27" s="115"/>
      <c r="OH27" s="115"/>
      <c r="OI27" s="115"/>
      <c r="OJ27" s="115"/>
      <c r="OK27" s="115"/>
      <c r="OL27" s="115"/>
      <c r="OM27" s="115"/>
      <c r="ON27" s="115"/>
      <c r="OO27" s="115"/>
      <c r="OP27" s="115"/>
      <c r="OQ27" s="115"/>
      <c r="OR27" s="115"/>
      <c r="OS27" s="115"/>
      <c r="OT27" s="115"/>
      <c r="OU27" s="115"/>
      <c r="OV27" s="115"/>
      <c r="OW27" s="115"/>
      <c r="OX27" s="115"/>
      <c r="OY27" s="115"/>
      <c r="OZ27" s="115"/>
      <c r="PA27" s="115"/>
      <c r="PB27" s="115"/>
      <c r="PC27" s="115"/>
      <c r="PD27" s="115"/>
      <c r="PE27" s="115"/>
      <c r="PF27" s="115"/>
      <c r="PG27" s="115"/>
      <c r="PH27" s="115"/>
      <c r="PI27" s="115"/>
      <c r="PJ27" s="115"/>
      <c r="PK27" s="115"/>
      <c r="PL27" s="115"/>
      <c r="PM27" s="115"/>
      <c r="PN27" s="115"/>
      <c r="PO27" s="115"/>
      <c r="PP27" s="115"/>
      <c r="PQ27" s="115"/>
      <c r="PR27" s="115"/>
      <c r="PS27" s="115"/>
      <c r="PT27" s="115"/>
      <c r="PU27" s="115"/>
      <c r="PV27" s="115"/>
      <c r="PW27" s="115"/>
      <c r="PX27" s="115"/>
      <c r="PY27" s="115"/>
      <c r="PZ27" s="115"/>
      <c r="QA27" s="115"/>
      <c r="QB27" s="115"/>
      <c r="QC27" s="115"/>
      <c r="QD27" s="115"/>
      <c r="QE27" s="115"/>
      <c r="QF27" s="115"/>
      <c r="QG27" s="115"/>
      <c r="QH27" s="115"/>
      <c r="QI27" s="115"/>
      <c r="QJ27" s="115"/>
      <c r="QK27" s="115"/>
      <c r="QL27" s="115"/>
      <c r="QM27" s="115"/>
      <c r="QN27" s="115"/>
      <c r="QO27" s="115"/>
      <c r="QP27" s="115"/>
      <c r="QQ27" s="115"/>
      <c r="QR27" s="115"/>
      <c r="QS27" s="115"/>
      <c r="QT27" s="115"/>
      <c r="QU27" s="115"/>
      <c r="QV27" s="115"/>
      <c r="QW27" s="115"/>
      <c r="QX27" s="115"/>
      <c r="QY27" s="115"/>
      <c r="QZ27" s="115"/>
      <c r="RA27" s="115"/>
      <c r="RB27" s="115"/>
      <c r="RC27" s="115"/>
      <c r="RD27" s="115"/>
      <c r="RE27" s="115"/>
      <c r="RF27" s="115"/>
      <c r="RG27" s="115"/>
      <c r="RH27" s="115"/>
      <c r="RI27" s="115"/>
      <c r="RJ27" s="115"/>
      <c r="RK27" s="115"/>
      <c r="RL27" s="115"/>
      <c r="RM27" s="115"/>
      <c r="RN27" s="115"/>
      <c r="RO27" s="115"/>
      <c r="RP27" s="115"/>
      <c r="RQ27" s="115"/>
      <c r="RR27" s="115"/>
      <c r="RS27" s="115"/>
      <c r="RT27" s="115"/>
      <c r="RU27" s="115"/>
      <c r="RV27" s="115"/>
      <c r="RW27" s="115"/>
      <c r="RX27" s="115"/>
      <c r="RY27" s="115"/>
      <c r="RZ27" s="115"/>
      <c r="SA27" s="115"/>
      <c r="SB27" s="115"/>
      <c r="SC27" s="115"/>
      <c r="SD27" s="115"/>
      <c r="SE27" s="115"/>
      <c r="SF27" s="115"/>
      <c r="SG27" s="115"/>
      <c r="SH27" s="115"/>
      <c r="SI27" s="115"/>
      <c r="SJ27" s="115"/>
      <c r="SK27" s="115"/>
      <c r="SL27" s="115"/>
      <c r="SM27" s="115"/>
      <c r="SN27" s="115"/>
      <c r="SO27" s="115"/>
      <c r="SP27" s="115"/>
      <c r="SQ27" s="115"/>
      <c r="SR27" s="115"/>
      <c r="SS27" s="115"/>
      <c r="ST27" s="115"/>
      <c r="SU27" s="115"/>
      <c r="SV27" s="115"/>
      <c r="SW27" s="115"/>
      <c r="SX27" s="115"/>
      <c r="SY27" s="115"/>
      <c r="SZ27" s="115"/>
      <c r="TA27" s="115"/>
      <c r="TB27" s="115"/>
      <c r="TC27" s="115"/>
      <c r="TD27" s="115"/>
      <c r="TE27" s="115"/>
      <c r="TF27" s="115"/>
      <c r="TG27" s="115"/>
      <c r="TH27" s="115"/>
      <c r="TI27" s="115"/>
      <c r="TJ27" s="115"/>
      <c r="TK27" s="115"/>
      <c r="TL27" s="115"/>
      <c r="TM27" s="115"/>
      <c r="TN27" s="115"/>
      <c r="TO27" s="115"/>
      <c r="TP27" s="115"/>
      <c r="TQ27" s="115"/>
      <c r="TR27" s="115"/>
      <c r="TS27" s="115"/>
      <c r="TT27" s="115"/>
      <c r="TU27" s="115"/>
      <c r="TV27" s="115"/>
      <c r="TW27" s="115"/>
      <c r="TX27" s="115"/>
      <c r="TY27" s="115"/>
      <c r="TZ27" s="115"/>
      <c r="UA27" s="115"/>
      <c r="UB27" s="115"/>
      <c r="UC27" s="115"/>
      <c r="UD27" s="115"/>
      <c r="UE27" s="115"/>
      <c r="UF27" s="115"/>
      <c r="UG27" s="115"/>
      <c r="UH27" s="115"/>
      <c r="UI27" s="115"/>
      <c r="UJ27" s="115"/>
      <c r="UK27" s="115"/>
      <c r="UL27" s="115"/>
      <c r="UM27" s="115"/>
      <c r="UN27" s="115"/>
      <c r="UO27" s="115"/>
      <c r="UP27" s="115"/>
      <c r="UQ27" s="115"/>
      <c r="UR27" s="115"/>
      <c r="US27" s="115"/>
      <c r="UT27" s="115"/>
      <c r="UU27" s="115"/>
      <c r="UV27" s="115"/>
      <c r="UW27" s="115"/>
      <c r="UX27" s="115"/>
      <c r="UY27" s="115"/>
      <c r="UZ27" s="115"/>
      <c r="VA27" s="115"/>
      <c r="VB27" s="115"/>
      <c r="VC27" s="115"/>
      <c r="VD27" s="115"/>
      <c r="VE27" s="115"/>
      <c r="VF27" s="115"/>
      <c r="VG27" s="115"/>
      <c r="VH27" s="115"/>
      <c r="VI27" s="115"/>
      <c r="VJ27" s="115"/>
      <c r="VK27" s="115"/>
      <c r="VL27" s="115"/>
      <c r="VM27" s="115"/>
      <c r="VN27" s="115"/>
      <c r="VO27" s="115"/>
      <c r="VP27" s="115"/>
      <c r="VQ27" s="115"/>
      <c r="VR27" s="115"/>
      <c r="VS27" s="115"/>
      <c r="VT27" s="115"/>
      <c r="VU27" s="115"/>
      <c r="VV27" s="115"/>
      <c r="VW27" s="115"/>
      <c r="VX27" s="115"/>
      <c r="VY27" s="115"/>
      <c r="VZ27" s="115"/>
      <c r="WA27" s="115"/>
      <c r="WB27" s="115"/>
      <c r="WC27" s="115"/>
      <c r="WD27" s="115"/>
      <c r="WE27" s="115"/>
      <c r="WF27" s="115"/>
      <c r="WG27" s="115"/>
      <c r="WH27" s="115"/>
      <c r="WI27" s="115"/>
      <c r="WJ27" s="115"/>
      <c r="WK27" s="115"/>
      <c r="WL27" s="115"/>
      <c r="WM27" s="115"/>
      <c r="WN27" s="115"/>
      <c r="WO27" s="115"/>
      <c r="WP27" s="115"/>
      <c r="WQ27" s="115"/>
      <c r="WR27" s="115"/>
      <c r="WS27" s="115"/>
      <c r="WT27" s="115"/>
      <c r="WU27" s="115"/>
      <c r="WV27" s="115"/>
      <c r="WW27" s="115"/>
      <c r="WX27" s="115"/>
      <c r="WY27" s="115"/>
      <c r="WZ27" s="115"/>
      <c r="XA27" s="115"/>
      <c r="XB27" s="115"/>
      <c r="XC27" s="115"/>
      <c r="XD27" s="115"/>
      <c r="XE27" s="115"/>
      <c r="XF27" s="115"/>
      <c r="XG27" s="115"/>
      <c r="XH27" s="115"/>
      <c r="XI27" s="115"/>
      <c r="XJ27" s="115"/>
      <c r="XK27" s="115"/>
      <c r="XL27" s="115"/>
      <c r="XM27" s="115"/>
      <c r="XN27" s="115"/>
      <c r="XO27" s="115"/>
      <c r="XP27" s="115"/>
      <c r="XQ27" s="115"/>
      <c r="XR27" s="115"/>
      <c r="XS27" s="115"/>
      <c r="XT27" s="115"/>
      <c r="XU27" s="115"/>
      <c r="XV27" s="115"/>
      <c r="XW27" s="115"/>
      <c r="XX27" s="115"/>
      <c r="XY27" s="115"/>
      <c r="XZ27" s="115"/>
      <c r="YA27" s="115"/>
      <c r="YB27" s="115"/>
      <c r="YC27" s="115"/>
      <c r="YD27" s="115"/>
      <c r="YE27" s="115"/>
      <c r="YF27" s="115"/>
      <c r="YG27" s="115"/>
      <c r="YH27" s="115"/>
      <c r="YI27" s="115"/>
      <c r="YJ27" s="115"/>
      <c r="YK27" s="115"/>
      <c r="YL27" s="115"/>
      <c r="YM27" s="115"/>
      <c r="YN27" s="115"/>
      <c r="YO27" s="115"/>
      <c r="YP27" s="115"/>
      <c r="YQ27" s="115"/>
      <c r="YR27" s="115"/>
      <c r="YS27" s="115"/>
      <c r="YT27" s="115"/>
      <c r="YU27" s="115"/>
      <c r="YV27" s="115"/>
      <c r="YW27" s="115"/>
      <c r="YX27" s="115"/>
      <c r="YY27" s="115"/>
      <c r="YZ27" s="115"/>
      <c r="ZA27" s="115"/>
      <c r="ZB27" s="115"/>
      <c r="ZC27" s="115"/>
      <c r="ZD27" s="115"/>
      <c r="ZE27" s="115"/>
      <c r="ZF27" s="115"/>
      <c r="ZG27" s="115"/>
      <c r="ZH27" s="115"/>
      <c r="ZI27" s="115"/>
      <c r="ZJ27" s="115"/>
      <c r="ZK27" s="115"/>
      <c r="ZL27" s="115"/>
      <c r="ZM27" s="115"/>
      <c r="ZN27" s="115"/>
      <c r="ZO27" s="115"/>
      <c r="ZP27" s="115"/>
      <c r="ZQ27" s="115"/>
      <c r="ZR27" s="115"/>
      <c r="ZS27" s="115"/>
      <c r="ZT27" s="115"/>
      <c r="ZU27" s="115"/>
      <c r="ZV27" s="115"/>
      <c r="ZW27" s="115"/>
      <c r="ZX27" s="115"/>
      <c r="ZY27" s="115"/>
      <c r="ZZ27" s="115"/>
      <c r="AAA27" s="115"/>
      <c r="AAB27" s="115"/>
      <c r="AAC27" s="115"/>
      <c r="AAD27" s="115"/>
      <c r="AAE27" s="115"/>
      <c r="AAF27" s="115"/>
      <c r="AAG27" s="115"/>
      <c r="AAH27" s="115"/>
      <c r="AAI27" s="115"/>
      <c r="AAJ27" s="115"/>
      <c r="AAK27" s="115"/>
      <c r="AAL27" s="115"/>
      <c r="AAM27" s="115"/>
      <c r="AAN27" s="115"/>
      <c r="AAO27" s="115"/>
      <c r="AAP27" s="115"/>
      <c r="AAQ27" s="115"/>
      <c r="AAR27" s="115"/>
      <c r="AAS27" s="115"/>
      <c r="AAT27" s="115"/>
      <c r="AAU27" s="115"/>
      <c r="AAV27" s="115"/>
      <c r="AAW27" s="115"/>
      <c r="AAX27" s="115"/>
      <c r="AAY27" s="115"/>
      <c r="AAZ27" s="115"/>
      <c r="ABA27" s="115"/>
      <c r="ABB27" s="115"/>
      <c r="ABC27" s="115"/>
      <c r="ABD27" s="115"/>
      <c r="ABE27" s="115"/>
      <c r="ABF27" s="115"/>
      <c r="ABG27" s="115"/>
      <c r="ABH27" s="115"/>
      <c r="ABI27" s="115"/>
      <c r="ABJ27" s="115"/>
      <c r="ABK27" s="115"/>
      <c r="ABL27" s="115"/>
      <c r="ABM27" s="115"/>
      <c r="ABN27" s="115"/>
      <c r="ABO27" s="115"/>
      <c r="ABP27" s="115"/>
      <c r="ABQ27" s="115"/>
      <c r="ABR27" s="115"/>
      <c r="ABS27" s="115"/>
      <c r="ABT27" s="115"/>
      <c r="ABU27" s="115"/>
      <c r="ABV27" s="115"/>
      <c r="ABW27" s="115"/>
      <c r="ABX27" s="115"/>
      <c r="ABY27" s="115"/>
      <c r="ABZ27" s="115"/>
      <c r="ACA27" s="115"/>
      <c r="ACB27" s="115"/>
      <c r="ACC27" s="115"/>
      <c r="ACD27" s="115"/>
      <c r="ACE27" s="115"/>
      <c r="ACF27" s="115"/>
      <c r="ACG27" s="115"/>
      <c r="ACH27" s="115"/>
      <c r="ACI27" s="115"/>
      <c r="ACJ27" s="115"/>
      <c r="ACK27" s="115"/>
      <c r="ACL27" s="115"/>
      <c r="ACM27" s="115"/>
      <c r="ACN27" s="115"/>
      <c r="ACO27" s="115"/>
      <c r="ACP27" s="115"/>
      <c r="ACQ27" s="115"/>
      <c r="ACR27" s="115"/>
      <c r="ACS27" s="115"/>
      <c r="ACT27" s="115"/>
      <c r="ACU27" s="115"/>
      <c r="ACV27" s="115"/>
      <c r="ACW27" s="115"/>
      <c r="ACX27" s="115"/>
      <c r="ACY27" s="115"/>
      <c r="ACZ27" s="115"/>
      <c r="ADA27" s="115"/>
      <c r="ADB27" s="115"/>
      <c r="ADC27" s="115"/>
      <c r="ADD27" s="115"/>
      <c r="ADE27" s="115"/>
      <c r="ADF27" s="115"/>
      <c r="ADG27" s="115"/>
      <c r="ADH27" s="115"/>
      <c r="ADI27" s="115"/>
      <c r="ADJ27" s="115"/>
      <c r="ADK27" s="115"/>
      <c r="ADL27" s="115"/>
      <c r="ADM27" s="115"/>
      <c r="ADN27" s="115"/>
      <c r="ADO27" s="115"/>
      <c r="ADP27" s="115"/>
      <c r="ADQ27" s="115"/>
      <c r="ADR27" s="115"/>
      <c r="ADS27" s="115"/>
      <c r="ADT27" s="115"/>
      <c r="ADU27" s="115"/>
      <c r="ADV27" s="115"/>
      <c r="ADW27" s="115"/>
      <c r="ADX27" s="115"/>
      <c r="ADY27" s="115"/>
      <c r="ADZ27" s="115"/>
      <c r="AEA27" s="115"/>
      <c r="AEB27" s="115"/>
      <c r="AEC27" s="115"/>
      <c r="AED27" s="115"/>
      <c r="AEE27" s="115"/>
      <c r="AEF27" s="115"/>
      <c r="AEG27" s="115"/>
      <c r="AEH27" s="115"/>
      <c r="AEI27" s="115"/>
      <c r="AEJ27" s="115"/>
      <c r="AEK27" s="115"/>
      <c r="AEL27" s="115"/>
      <c r="AEM27" s="115"/>
      <c r="AEN27" s="115"/>
      <c r="AEO27" s="115"/>
      <c r="AEP27" s="115"/>
      <c r="AEQ27" s="115"/>
      <c r="AER27" s="115"/>
      <c r="AES27" s="115"/>
      <c r="AET27" s="115"/>
      <c r="AEU27" s="115"/>
      <c r="AEV27" s="115"/>
      <c r="AEW27" s="115"/>
      <c r="AEX27" s="115"/>
      <c r="AEY27" s="115"/>
      <c r="AEZ27" s="115"/>
      <c r="AFA27" s="115"/>
      <c r="AFB27" s="115"/>
      <c r="AFC27" s="115"/>
      <c r="AFD27" s="115"/>
      <c r="AFE27" s="115"/>
      <c r="AFF27" s="115"/>
      <c r="AFG27" s="115"/>
      <c r="AFH27" s="115"/>
      <c r="AFI27" s="115"/>
      <c r="AFJ27" s="115"/>
      <c r="AFK27" s="115"/>
      <c r="AFL27" s="115"/>
      <c r="AFM27" s="115"/>
      <c r="AFN27" s="115"/>
      <c r="AFO27" s="115"/>
      <c r="AFP27" s="115"/>
      <c r="AFQ27" s="115"/>
      <c r="AFR27" s="115"/>
      <c r="AFS27" s="115"/>
      <c r="AFT27" s="115"/>
      <c r="AFU27" s="115"/>
      <c r="AFV27" s="115"/>
      <c r="AFW27" s="115"/>
      <c r="AFX27" s="115"/>
      <c r="AFY27" s="115"/>
      <c r="AFZ27" s="115"/>
      <c r="AGA27" s="115"/>
      <c r="AGB27" s="115"/>
      <c r="AGC27" s="115"/>
      <c r="AGD27" s="115"/>
      <c r="AGE27" s="115"/>
      <c r="AGF27" s="115"/>
      <c r="AGG27" s="115"/>
      <c r="AGH27" s="115"/>
      <c r="AGI27" s="115"/>
      <c r="AGJ27" s="115"/>
      <c r="AGK27" s="115"/>
      <c r="AGL27" s="115"/>
      <c r="AGM27" s="115"/>
      <c r="AGN27" s="115"/>
      <c r="AGO27" s="115"/>
      <c r="AGP27" s="115"/>
      <c r="AGQ27" s="115"/>
      <c r="AGR27" s="115"/>
      <c r="AGS27" s="115"/>
      <c r="AGT27" s="115"/>
      <c r="AGU27" s="115"/>
      <c r="AGV27" s="115"/>
      <c r="AGW27" s="115"/>
      <c r="AGX27" s="115"/>
      <c r="AGY27" s="115"/>
      <c r="AGZ27" s="115"/>
      <c r="AHA27" s="115"/>
      <c r="AHB27" s="115"/>
      <c r="AHC27" s="115"/>
      <c r="AHD27" s="115"/>
      <c r="AHE27" s="115"/>
      <c r="AHF27" s="115"/>
      <c r="AHG27" s="115"/>
      <c r="AHH27" s="115"/>
      <c r="AHI27" s="115"/>
      <c r="AHJ27" s="115"/>
      <c r="AHK27" s="115"/>
      <c r="AHL27" s="115"/>
      <c r="AHM27" s="115"/>
      <c r="AHN27" s="115"/>
      <c r="AHO27" s="115"/>
      <c r="AHP27" s="115"/>
      <c r="AHQ27" s="115"/>
      <c r="AHR27" s="115"/>
      <c r="AHS27" s="115"/>
      <c r="AHT27" s="115"/>
      <c r="AHU27" s="115"/>
      <c r="AHV27" s="115"/>
      <c r="AHW27" s="115"/>
      <c r="AHX27" s="115"/>
      <c r="AHY27" s="115"/>
      <c r="AHZ27" s="115"/>
      <c r="AIA27" s="115"/>
      <c r="AIB27" s="115"/>
      <c r="AIC27" s="115"/>
      <c r="AID27" s="115"/>
      <c r="AIE27" s="115"/>
      <c r="AIF27" s="115"/>
      <c r="AIG27" s="115"/>
      <c r="AIH27" s="115"/>
      <c r="AII27" s="115"/>
      <c r="AIJ27" s="115"/>
      <c r="AIK27" s="115"/>
      <c r="AIL27" s="115"/>
      <c r="AIM27" s="115"/>
      <c r="AIN27" s="115"/>
      <c r="AIO27" s="115"/>
      <c r="AIP27" s="115"/>
      <c r="AIQ27" s="115"/>
      <c r="AIR27" s="115"/>
      <c r="AIS27" s="115"/>
      <c r="AIT27" s="115"/>
      <c r="AIU27" s="115"/>
      <c r="AIV27" s="115"/>
      <c r="AIW27" s="115"/>
      <c r="AIX27" s="115"/>
      <c r="AIY27" s="115"/>
      <c r="AIZ27" s="115"/>
      <c r="AJA27" s="115"/>
      <c r="AJB27" s="115"/>
      <c r="AJC27" s="115"/>
      <c r="AJD27" s="115"/>
      <c r="AJE27" s="115"/>
      <c r="AJF27" s="115"/>
      <c r="AJG27" s="115"/>
      <c r="AJH27" s="115"/>
      <c r="AJI27" s="115"/>
      <c r="AJJ27" s="115"/>
      <c r="AJK27" s="115"/>
      <c r="AJL27" s="115"/>
      <c r="AJM27" s="115"/>
      <c r="AJN27" s="115"/>
      <c r="AJO27" s="115"/>
      <c r="AJP27" s="115"/>
      <c r="AJQ27" s="115"/>
      <c r="AJR27" s="115"/>
      <c r="AJS27" s="115"/>
      <c r="AJT27" s="115"/>
      <c r="AJU27" s="115"/>
      <c r="AJV27" s="115"/>
      <c r="AJW27" s="115"/>
      <c r="AJX27" s="115"/>
      <c r="AJY27" s="115"/>
      <c r="AJZ27" s="115"/>
      <c r="AKA27" s="115"/>
      <c r="AKB27" s="115"/>
      <c r="AKC27" s="115"/>
      <c r="AKD27" s="115"/>
      <c r="AKE27" s="115"/>
      <c r="AKF27" s="115"/>
      <c r="AKG27" s="115"/>
      <c r="AKH27" s="115"/>
      <c r="AKI27" s="115"/>
      <c r="AKJ27" s="115"/>
      <c r="AKK27" s="115"/>
      <c r="AKL27" s="115"/>
      <c r="AKM27" s="115"/>
      <c r="AKN27" s="115"/>
      <c r="AKO27" s="115"/>
      <c r="AKP27" s="115"/>
      <c r="AKQ27" s="115"/>
      <c r="AKR27" s="115"/>
      <c r="AKS27" s="115"/>
      <c r="AKT27" s="115"/>
      <c r="AKU27" s="115"/>
      <c r="AKV27" s="115"/>
      <c r="AKW27" s="115"/>
      <c r="AKX27" s="115"/>
      <c r="AKY27" s="115"/>
      <c r="AKZ27" s="115"/>
      <c r="ALA27" s="115"/>
      <c r="ALB27" s="115"/>
      <c r="ALC27" s="115"/>
      <c r="ALD27" s="115"/>
      <c r="ALE27" s="115"/>
      <c r="ALF27" s="115"/>
      <c r="ALG27" s="115"/>
      <c r="ALH27" s="115"/>
      <c r="ALI27" s="115"/>
      <c r="ALJ27" s="115"/>
      <c r="ALK27" s="115"/>
      <c r="ALL27" s="115"/>
      <c r="ALM27" s="115"/>
      <c r="ALN27" s="115"/>
      <c r="ALO27" s="115"/>
      <c r="ALP27" s="115"/>
      <c r="ALQ27" s="115"/>
      <c r="ALR27" s="115"/>
      <c r="ALS27" s="115"/>
      <c r="ALT27" s="115"/>
      <c r="ALU27" s="115"/>
      <c r="ALV27" s="115"/>
      <c r="ALW27" s="115"/>
      <c r="ALX27" s="115"/>
      <c r="ALY27" s="115"/>
      <c r="ALZ27" s="115"/>
      <c r="AMA27" s="115"/>
      <c r="AMB27" s="115"/>
      <c r="AMC27" s="115"/>
      <c r="AMD27" s="115"/>
      <c r="AME27" s="115"/>
      <c r="AMF27" s="115"/>
      <c r="AMG27" s="115"/>
      <c r="AMH27" s="115"/>
      <c r="AMI27" s="115"/>
      <c r="AMJ27" s="115"/>
      <c r="AMK27" s="115"/>
      <c r="AML27" s="115"/>
      <c r="AMM27" s="115"/>
      <c r="AMN27" s="115"/>
      <c r="AMO27" s="115"/>
      <c r="AMP27" s="115"/>
      <c r="AMQ27" s="115"/>
      <c r="AMR27" s="115"/>
      <c r="AMS27" s="115"/>
      <c r="AMT27" s="115"/>
      <c r="AMU27" s="115"/>
      <c r="AMV27" s="115"/>
      <c r="AMW27" s="115"/>
      <c r="AMX27" s="115"/>
      <c r="AMY27" s="115"/>
      <c r="AMZ27" s="115"/>
      <c r="ANA27" s="115"/>
      <c r="ANB27" s="115"/>
      <c r="ANC27" s="115"/>
      <c r="AND27" s="115"/>
      <c r="ANE27" s="115"/>
      <c r="ANF27" s="115"/>
      <c r="ANG27" s="115"/>
      <c r="ANH27" s="115"/>
      <c r="ANI27" s="115"/>
      <c r="ANJ27" s="115"/>
      <c r="ANK27" s="115"/>
      <c r="ANL27" s="115"/>
      <c r="ANM27" s="115"/>
      <c r="ANN27" s="115"/>
      <c r="ANO27" s="115"/>
      <c r="ANP27" s="115"/>
      <c r="ANQ27" s="115"/>
      <c r="ANR27" s="115"/>
      <c r="ANS27" s="115"/>
      <c r="ANT27" s="115"/>
      <c r="ANU27" s="115"/>
      <c r="ANV27" s="115"/>
      <c r="ANW27" s="115"/>
      <c r="ANX27" s="115"/>
      <c r="ANY27" s="115"/>
      <c r="ANZ27" s="115"/>
      <c r="AOA27" s="115"/>
      <c r="AOB27" s="115"/>
      <c r="AOC27" s="115"/>
      <c r="AOD27" s="115"/>
      <c r="AOE27" s="115"/>
      <c r="AOF27" s="115"/>
      <c r="AOG27" s="115"/>
      <c r="AOH27" s="115"/>
      <c r="AOI27" s="115"/>
      <c r="AOJ27" s="115"/>
      <c r="AOK27" s="115"/>
      <c r="AOL27" s="115"/>
      <c r="AOM27" s="115"/>
      <c r="AON27" s="115"/>
      <c r="AOO27" s="115"/>
      <c r="AOP27" s="115"/>
      <c r="AOQ27" s="115"/>
      <c r="AOR27" s="115"/>
      <c r="AOS27" s="115"/>
      <c r="AOT27" s="115"/>
      <c r="AOU27" s="115"/>
      <c r="AOV27" s="115"/>
      <c r="AOW27" s="115"/>
      <c r="AOX27" s="115"/>
      <c r="AOY27" s="115"/>
      <c r="AOZ27" s="115"/>
      <c r="APA27" s="115"/>
      <c r="APB27" s="115"/>
      <c r="APC27" s="115"/>
      <c r="APD27" s="115"/>
      <c r="APE27" s="115"/>
      <c r="APF27" s="115"/>
      <c r="APG27" s="115"/>
      <c r="APH27" s="115"/>
      <c r="API27" s="115"/>
      <c r="APJ27" s="115"/>
      <c r="APK27" s="115"/>
      <c r="APL27" s="115"/>
      <c r="APM27" s="115"/>
      <c r="APN27" s="115"/>
      <c r="APO27" s="115"/>
      <c r="APP27" s="115"/>
      <c r="APQ27" s="115"/>
      <c r="APR27" s="115"/>
      <c r="APS27" s="115"/>
      <c r="APT27" s="115"/>
      <c r="APU27" s="115"/>
      <c r="APV27" s="115"/>
      <c r="APW27" s="115"/>
      <c r="APX27" s="115"/>
      <c r="APY27" s="115"/>
      <c r="APZ27" s="115"/>
      <c r="AQA27" s="115"/>
      <c r="AQB27" s="115"/>
      <c r="AQC27" s="115"/>
      <c r="AQD27" s="115"/>
      <c r="AQE27" s="115"/>
      <c r="AQF27" s="115"/>
      <c r="AQG27" s="115"/>
      <c r="AQH27" s="115"/>
      <c r="AQI27" s="115"/>
      <c r="AQJ27" s="115"/>
      <c r="AQK27" s="115"/>
      <c r="AQL27" s="115"/>
      <c r="AQM27" s="115"/>
      <c r="AQN27" s="115"/>
      <c r="AQO27" s="115"/>
      <c r="AQP27" s="115"/>
      <c r="AQQ27" s="115"/>
      <c r="AQR27" s="115"/>
      <c r="AQS27" s="115"/>
      <c r="AQT27" s="115"/>
      <c r="AQU27" s="115"/>
      <c r="AQV27" s="115"/>
      <c r="AQW27" s="115"/>
      <c r="AQX27" s="115"/>
      <c r="AQY27" s="115"/>
      <c r="AQZ27" s="115"/>
      <c r="ARA27" s="115"/>
      <c r="ARB27" s="115"/>
      <c r="ARC27" s="115"/>
      <c r="ARD27" s="115"/>
      <c r="ARE27" s="115"/>
      <c r="ARF27" s="115"/>
      <c r="ARG27" s="115"/>
      <c r="ARH27" s="115"/>
      <c r="ARI27" s="115"/>
      <c r="ARJ27" s="115"/>
      <c r="ARK27" s="115"/>
      <c r="ARL27" s="115"/>
      <c r="ARM27" s="115"/>
      <c r="ARN27" s="115"/>
      <c r="ARO27" s="115"/>
      <c r="ARP27" s="115"/>
      <c r="ARQ27" s="115"/>
      <c r="ARR27" s="115"/>
      <c r="ARS27" s="115"/>
      <c r="ART27" s="115"/>
      <c r="ARU27" s="115"/>
      <c r="ARV27" s="115"/>
      <c r="ARW27" s="115"/>
      <c r="ARX27" s="115"/>
      <c r="ARY27" s="115"/>
      <c r="ARZ27" s="115"/>
      <c r="ASA27" s="115"/>
      <c r="ASB27" s="115"/>
      <c r="ASC27" s="115"/>
      <c r="ASD27" s="115"/>
      <c r="ASE27" s="115"/>
      <c r="ASF27" s="115"/>
      <c r="ASG27" s="115"/>
      <c r="ASH27" s="115"/>
      <c r="ASI27" s="115"/>
      <c r="ASJ27" s="115"/>
      <c r="ASK27" s="115"/>
      <c r="ASL27" s="115"/>
      <c r="ASM27" s="115"/>
      <c r="ASN27" s="115"/>
      <c r="ASO27" s="115"/>
      <c r="ASP27" s="115"/>
      <c r="ASQ27" s="115"/>
      <c r="ASR27" s="115"/>
      <c r="ASS27" s="115"/>
      <c r="AST27" s="115"/>
      <c r="ASU27" s="115"/>
      <c r="ASV27" s="115"/>
      <c r="ASW27" s="115"/>
      <c r="ASX27" s="115"/>
      <c r="ASY27" s="115"/>
      <c r="ASZ27" s="115"/>
      <c r="ATA27" s="115"/>
      <c r="ATB27" s="115"/>
      <c r="ATC27" s="115"/>
      <c r="ATD27" s="115"/>
      <c r="ATE27" s="115"/>
      <c r="ATF27" s="115"/>
      <c r="ATG27" s="115"/>
      <c r="ATH27" s="115"/>
      <c r="ATI27" s="115"/>
      <c r="ATJ27" s="115"/>
      <c r="ATK27" s="115"/>
      <c r="ATL27" s="115"/>
      <c r="ATM27" s="115"/>
      <c r="ATN27" s="115"/>
      <c r="ATO27" s="115"/>
      <c r="ATP27" s="115"/>
      <c r="ATQ27" s="115"/>
      <c r="ATR27" s="115"/>
      <c r="ATS27" s="115"/>
      <c r="ATT27" s="115"/>
      <c r="ATU27" s="115"/>
      <c r="ATV27" s="115"/>
      <c r="ATW27" s="115"/>
      <c r="ATX27" s="115"/>
      <c r="ATY27" s="115"/>
      <c r="ATZ27" s="115"/>
      <c r="AUA27" s="115"/>
      <c r="AUB27" s="115"/>
      <c r="AUC27" s="115"/>
      <c r="AUD27" s="115"/>
      <c r="AUE27" s="115"/>
      <c r="AUF27" s="115"/>
      <c r="AUG27" s="115"/>
      <c r="AUH27" s="115"/>
      <c r="AUI27" s="115"/>
      <c r="AUJ27" s="115"/>
      <c r="AUK27" s="115"/>
      <c r="AUL27" s="115"/>
      <c r="AUM27" s="115"/>
      <c r="AUN27" s="115"/>
      <c r="AUO27" s="115"/>
      <c r="AUP27" s="115"/>
      <c r="AUQ27" s="115"/>
      <c r="AUR27" s="115"/>
      <c r="AUS27" s="115"/>
      <c r="AUT27" s="115"/>
      <c r="AUU27" s="115"/>
      <c r="AUV27" s="115"/>
      <c r="AUW27" s="115"/>
      <c r="AUX27" s="115"/>
      <c r="AUY27" s="115"/>
      <c r="AUZ27" s="115"/>
      <c r="AVA27" s="115"/>
      <c r="AVB27" s="115"/>
      <c r="AVC27" s="115"/>
      <c r="AVD27" s="115"/>
      <c r="AVE27" s="115"/>
      <c r="AVF27" s="115"/>
      <c r="AVG27" s="115"/>
      <c r="AVH27" s="115"/>
      <c r="AVI27" s="115"/>
      <c r="AVJ27" s="115"/>
      <c r="AVK27" s="115"/>
      <c r="AVL27" s="115"/>
      <c r="AVM27" s="115"/>
      <c r="AVN27" s="115"/>
      <c r="AVO27" s="115"/>
      <c r="AVP27" s="115"/>
      <c r="AVQ27" s="115"/>
      <c r="AVR27" s="115"/>
      <c r="AVS27" s="115"/>
      <c r="AVT27" s="115"/>
      <c r="AVU27" s="115"/>
    </row>
    <row r="28" spans="1:1269" s="332" customFormat="1" ht="13.5" customHeight="1" x14ac:dyDescent="0.2">
      <c r="A28" s="115"/>
      <c r="B28" s="23" t="s">
        <v>361</v>
      </c>
      <c r="C28" s="135" t="s">
        <v>262</v>
      </c>
      <c r="D28" s="136">
        <f>IF(ISNA(VLOOKUP($B28,Batting!$B$6:$D$40,3,FALSE)),0,(VLOOKUP($B28,Batting!$B$6:$D$40,3,FALSE)))</f>
        <v>0</v>
      </c>
      <c r="E28" s="69">
        <f t="shared" si="26"/>
        <v>1</v>
      </c>
      <c r="F28" s="138">
        <f t="shared" si="27"/>
        <v>3</v>
      </c>
      <c r="G28" s="137">
        <f t="shared" si="28"/>
        <v>0</v>
      </c>
      <c r="H28" s="137">
        <f t="shared" si="29"/>
        <v>14</v>
      </c>
      <c r="I28" s="137">
        <f t="shared" si="30"/>
        <v>0</v>
      </c>
      <c r="J28" s="138" t="str">
        <f t="shared" si="31"/>
        <v>-</v>
      </c>
      <c r="K28" s="138">
        <f t="shared" si="32"/>
        <v>4.666666666666667</v>
      </c>
      <c r="L28" s="139" t="str">
        <f t="shared" si="33"/>
        <v>-</v>
      </c>
      <c r="M28" s="140"/>
      <c r="N28" s="84">
        <v>3</v>
      </c>
      <c r="O28" s="69">
        <v>0</v>
      </c>
      <c r="P28" s="69">
        <v>14</v>
      </c>
      <c r="Q28" s="69">
        <v>0</v>
      </c>
      <c r="R28" s="91"/>
      <c r="S28" s="141">
        <f t="shared" si="34"/>
        <v>-2.8</v>
      </c>
      <c r="T28" s="140"/>
      <c r="U28" s="73">
        <f t="shared" si="35"/>
        <v>4.666666666666667</v>
      </c>
      <c r="V28" s="73">
        <f t="shared" si="36"/>
        <v>14</v>
      </c>
      <c r="W28" s="74">
        <f t="shared" si="37"/>
        <v>0</v>
      </c>
      <c r="X28" s="102"/>
      <c r="Y28" s="84"/>
      <c r="Z28" s="69"/>
      <c r="AA28" s="69"/>
      <c r="AB28" s="69"/>
      <c r="AC28" s="142"/>
      <c r="AD28" s="84"/>
      <c r="AE28" s="69"/>
      <c r="AF28" s="69"/>
      <c r="AG28" s="69"/>
      <c r="AH28" s="143"/>
      <c r="AI28" s="84"/>
      <c r="AJ28" s="69"/>
      <c r="AK28" s="69"/>
      <c r="AL28" s="69"/>
      <c r="AM28" s="82"/>
      <c r="AN28" s="84"/>
      <c r="AO28" s="69"/>
      <c r="AP28" s="69"/>
      <c r="AQ28" s="69"/>
      <c r="AR28" s="82"/>
      <c r="AS28" s="84"/>
      <c r="AT28" s="69"/>
      <c r="AU28" s="69"/>
      <c r="AV28" s="69"/>
      <c r="AW28" s="82"/>
      <c r="AX28" s="84"/>
      <c r="AY28" s="69"/>
      <c r="AZ28" s="69"/>
      <c r="BA28" s="69"/>
      <c r="BB28" s="82"/>
      <c r="BC28" s="73"/>
      <c r="BD28" s="69"/>
      <c r="BE28" s="69"/>
      <c r="BF28" s="69"/>
      <c r="BG28" s="82"/>
      <c r="BH28" s="84"/>
      <c r="BI28" s="69"/>
      <c r="BJ28" s="69"/>
      <c r="BK28" s="69"/>
      <c r="BL28" s="132"/>
      <c r="BM28" s="84"/>
      <c r="BN28" s="69"/>
      <c r="BO28" s="69"/>
      <c r="BP28" s="69"/>
      <c r="BQ28" s="132"/>
      <c r="BR28" s="84">
        <v>3</v>
      </c>
      <c r="BS28" s="69">
        <v>0</v>
      </c>
      <c r="BT28" s="69">
        <v>14</v>
      </c>
      <c r="BU28" s="69">
        <v>0</v>
      </c>
      <c r="BV28" s="132"/>
      <c r="BW28" s="84"/>
      <c r="BX28" s="69"/>
      <c r="BY28" s="69"/>
      <c r="BZ28" s="69"/>
      <c r="CA28" s="132"/>
      <c r="CB28" s="84"/>
      <c r="CC28" s="69"/>
      <c r="CD28" s="69"/>
      <c r="CE28" s="69"/>
      <c r="CF28" s="132"/>
      <c r="CG28" s="84"/>
      <c r="CH28" s="69"/>
      <c r="CI28" s="69"/>
      <c r="CJ28" s="69"/>
      <c r="CK28" s="132"/>
      <c r="CL28" s="84"/>
      <c r="CM28" s="69"/>
      <c r="CN28" s="69"/>
      <c r="CO28" s="69"/>
      <c r="CP28" s="132"/>
      <c r="CQ28" s="84"/>
      <c r="CR28" s="69"/>
      <c r="CS28" s="69"/>
      <c r="CT28" s="137"/>
      <c r="CU28" s="282"/>
      <c r="CV28" s="84"/>
      <c r="CW28" s="69"/>
      <c r="CX28" s="69"/>
      <c r="CY28" s="69"/>
      <c r="CZ28" s="132"/>
      <c r="DA28" s="84"/>
      <c r="DB28" s="69"/>
      <c r="DC28" s="69"/>
      <c r="DD28" s="69"/>
      <c r="DE28" s="142"/>
      <c r="DF28" s="84"/>
      <c r="DG28" s="69"/>
      <c r="DH28" s="69"/>
      <c r="DI28" s="69"/>
      <c r="DJ28" s="142"/>
      <c r="DK28" s="84"/>
      <c r="DL28" s="137"/>
      <c r="DM28" s="137"/>
      <c r="DN28" s="137"/>
      <c r="DO28" s="142"/>
      <c r="DP28" s="84"/>
      <c r="DQ28" s="69"/>
      <c r="DR28" s="69"/>
      <c r="DS28" s="69"/>
      <c r="DT28" s="142"/>
      <c r="DU28" s="282"/>
      <c r="DV28" s="85"/>
      <c r="DW28" s="85"/>
      <c r="DX28" s="85"/>
      <c r="DY28" s="142"/>
      <c r="DZ28" s="282"/>
      <c r="EA28" s="85"/>
      <c r="EB28" s="85"/>
      <c r="EC28" s="85"/>
      <c r="ED28" s="133"/>
      <c r="EE28" s="125"/>
      <c r="EF28" s="125"/>
      <c r="EG28" s="125"/>
      <c r="EH28" s="125"/>
      <c r="EI28" s="133"/>
      <c r="EJ28" s="125"/>
      <c r="EK28" s="125"/>
      <c r="EL28" s="125"/>
      <c r="EM28" s="125"/>
      <c r="EN28" s="133"/>
      <c r="EO28" s="125"/>
      <c r="EP28" s="125"/>
      <c r="EQ28" s="125"/>
      <c r="ER28" s="125"/>
      <c r="ES28" s="133"/>
      <c r="ET28" s="125"/>
      <c r="EU28" s="125"/>
      <c r="EV28" s="125"/>
      <c r="EW28" s="125"/>
      <c r="EX28" s="115"/>
      <c r="EY28" s="115"/>
      <c r="EZ28" s="115"/>
      <c r="FA28" s="115"/>
      <c r="FB28" s="136"/>
      <c r="FC28" s="73"/>
      <c r="FD28" s="136"/>
      <c r="FE28" s="136"/>
      <c r="FF28" s="136"/>
      <c r="FG28" s="138"/>
      <c r="FH28" s="138"/>
      <c r="FI28" s="139"/>
      <c r="FJ28" s="40"/>
      <c r="FK28" s="74"/>
      <c r="FL28" s="264"/>
      <c r="FM28" s="264"/>
      <c r="FN28" s="264"/>
      <c r="FO28" s="264"/>
      <c r="FP28" s="264"/>
      <c r="FQ28" s="264"/>
      <c r="FR28" s="264"/>
      <c r="FS28" s="264"/>
      <c r="FT28" s="264"/>
      <c r="FU28" s="44"/>
      <c r="FV28" s="44"/>
      <c r="FW28" s="44"/>
      <c r="FX28" s="44"/>
      <c r="FY28" s="44"/>
      <c r="FZ28" s="44"/>
      <c r="GA28" s="44"/>
      <c r="GB28" s="44"/>
      <c r="GC28" s="44"/>
      <c r="GD28" s="44"/>
      <c r="GE28" s="115"/>
      <c r="GF28" s="115"/>
      <c r="GG28" s="115"/>
      <c r="GH28" s="115"/>
      <c r="GI28" s="115"/>
      <c r="GJ28" s="115"/>
      <c r="GK28" s="115"/>
      <c r="GL28" s="115"/>
      <c r="GM28" s="115"/>
      <c r="GN28" s="115"/>
      <c r="GO28" s="115"/>
      <c r="GP28" s="115"/>
      <c r="GQ28" s="115"/>
      <c r="GR28" s="115"/>
      <c r="GS28" s="115"/>
      <c r="GT28" s="115"/>
      <c r="GU28" s="115"/>
      <c r="GV28" s="115"/>
      <c r="GW28" s="115"/>
      <c r="GX28" s="115"/>
      <c r="GY28" s="115"/>
      <c r="GZ28" s="115"/>
      <c r="HA28" s="115"/>
      <c r="HB28" s="115"/>
      <c r="HC28" s="115"/>
      <c r="HD28" s="115"/>
      <c r="HE28" s="115"/>
      <c r="HF28" s="115"/>
      <c r="HG28" s="115"/>
      <c r="HH28" s="115"/>
      <c r="HI28" s="115"/>
      <c r="HJ28" s="115"/>
      <c r="HK28" s="115"/>
      <c r="HL28" s="115"/>
      <c r="HM28" s="115"/>
      <c r="HN28" s="115"/>
      <c r="HO28" s="115"/>
      <c r="HP28" s="115"/>
      <c r="HQ28" s="115"/>
      <c r="HR28" s="115"/>
      <c r="HS28" s="115"/>
      <c r="HT28" s="115"/>
      <c r="HU28" s="115"/>
      <c r="HV28" s="115"/>
      <c r="HW28" s="115"/>
      <c r="HX28" s="115"/>
      <c r="HY28" s="115"/>
      <c r="HZ28" s="115"/>
      <c r="IA28" s="115"/>
      <c r="IB28" s="115"/>
      <c r="IC28" s="115"/>
      <c r="ID28" s="115"/>
      <c r="IE28" s="115"/>
      <c r="IF28" s="115"/>
      <c r="IG28" s="115"/>
      <c r="IH28" s="115"/>
      <c r="II28" s="115"/>
      <c r="IJ28" s="115"/>
      <c r="IK28" s="115"/>
      <c r="IL28" s="115"/>
      <c r="IM28" s="115"/>
      <c r="IN28" s="115"/>
      <c r="IO28" s="115"/>
      <c r="IP28" s="115"/>
      <c r="IQ28" s="115"/>
      <c r="IR28" s="115"/>
      <c r="IS28" s="115"/>
      <c r="IT28" s="115"/>
      <c r="IU28" s="115"/>
      <c r="IV28" s="115"/>
      <c r="IW28" s="115"/>
      <c r="IX28" s="115"/>
      <c r="IY28" s="115"/>
      <c r="IZ28" s="115"/>
      <c r="JA28" s="115"/>
      <c r="JB28" s="115"/>
      <c r="JC28" s="115"/>
      <c r="JD28" s="115"/>
      <c r="JE28" s="115"/>
      <c r="JF28" s="115"/>
      <c r="JG28" s="115"/>
      <c r="JH28" s="115"/>
      <c r="JI28" s="115"/>
      <c r="JJ28" s="115"/>
      <c r="JK28" s="115"/>
      <c r="JL28" s="115"/>
      <c r="JM28" s="115"/>
      <c r="JN28" s="115"/>
      <c r="JO28" s="115"/>
      <c r="JP28" s="115"/>
      <c r="JQ28" s="115"/>
      <c r="JR28" s="115"/>
      <c r="JS28" s="115"/>
      <c r="JT28" s="115"/>
      <c r="JU28" s="115"/>
      <c r="JV28" s="115"/>
      <c r="JW28" s="115"/>
      <c r="JX28" s="115"/>
      <c r="JY28" s="115"/>
      <c r="JZ28" s="115"/>
      <c r="KA28" s="115"/>
      <c r="KB28" s="115"/>
      <c r="KC28" s="115"/>
      <c r="KD28" s="115"/>
      <c r="KE28" s="115"/>
      <c r="KF28" s="115"/>
      <c r="KG28" s="115"/>
      <c r="KH28" s="115"/>
      <c r="KI28" s="115"/>
      <c r="KJ28" s="115"/>
      <c r="KK28" s="115"/>
      <c r="KL28" s="115"/>
      <c r="KM28" s="115"/>
      <c r="KN28" s="115"/>
      <c r="KO28" s="115"/>
      <c r="KP28" s="115"/>
      <c r="KQ28" s="115"/>
      <c r="KR28" s="115"/>
      <c r="KS28" s="115"/>
      <c r="KT28" s="115"/>
      <c r="KU28" s="115"/>
      <c r="KV28" s="115"/>
      <c r="KW28" s="115"/>
      <c r="KX28" s="115"/>
      <c r="KY28" s="115"/>
      <c r="KZ28" s="115"/>
      <c r="LA28" s="115"/>
      <c r="LB28" s="115"/>
      <c r="LC28" s="115"/>
      <c r="LD28" s="115"/>
      <c r="LE28" s="115"/>
      <c r="LF28" s="115"/>
      <c r="LG28" s="115"/>
      <c r="LH28" s="115"/>
      <c r="LI28" s="115"/>
      <c r="LJ28" s="115"/>
      <c r="LK28" s="115"/>
      <c r="LL28" s="115"/>
      <c r="LM28" s="115"/>
      <c r="LN28" s="115"/>
      <c r="LO28" s="115"/>
      <c r="LP28" s="115"/>
      <c r="LQ28" s="115"/>
      <c r="LR28" s="115"/>
      <c r="LS28" s="115"/>
      <c r="LT28" s="115"/>
      <c r="LU28" s="115"/>
      <c r="LV28" s="115"/>
      <c r="LW28" s="115"/>
      <c r="LX28" s="115"/>
      <c r="LY28" s="115"/>
      <c r="LZ28" s="115"/>
      <c r="MA28" s="115"/>
      <c r="MB28" s="115"/>
      <c r="MC28" s="115"/>
      <c r="MD28" s="115"/>
      <c r="ME28" s="115"/>
      <c r="MF28" s="115"/>
      <c r="MG28" s="115"/>
      <c r="MH28" s="115"/>
      <c r="MI28" s="115"/>
      <c r="MJ28" s="115"/>
      <c r="MK28" s="115"/>
      <c r="ML28" s="115"/>
      <c r="MM28" s="115"/>
      <c r="MN28" s="115"/>
      <c r="MO28" s="115"/>
      <c r="MP28" s="115"/>
      <c r="MQ28" s="115"/>
      <c r="MR28" s="115"/>
      <c r="MS28" s="115"/>
      <c r="MT28" s="115"/>
      <c r="MU28" s="115"/>
      <c r="MV28" s="115"/>
      <c r="MW28" s="115"/>
      <c r="MX28" s="115"/>
      <c r="MY28" s="115"/>
      <c r="MZ28" s="115"/>
      <c r="NA28" s="115"/>
      <c r="NB28" s="115"/>
      <c r="NC28" s="115"/>
      <c r="ND28" s="115"/>
      <c r="NE28" s="115"/>
      <c r="NF28" s="115"/>
      <c r="NG28" s="115"/>
      <c r="NH28" s="115"/>
      <c r="NI28" s="115"/>
      <c r="NJ28" s="115"/>
      <c r="NK28" s="115"/>
      <c r="NL28" s="115"/>
      <c r="NM28" s="115"/>
      <c r="NN28" s="115"/>
      <c r="NO28" s="115"/>
      <c r="NP28" s="115"/>
      <c r="NQ28" s="115"/>
      <c r="NR28" s="115"/>
      <c r="NS28" s="115"/>
      <c r="NT28" s="115"/>
      <c r="NU28" s="115"/>
      <c r="NV28" s="115"/>
      <c r="NW28" s="115"/>
      <c r="NX28" s="115"/>
      <c r="NY28" s="115"/>
      <c r="NZ28" s="115"/>
      <c r="OA28" s="115"/>
      <c r="OB28" s="115"/>
      <c r="OC28" s="115"/>
      <c r="OD28" s="115"/>
      <c r="OE28" s="115"/>
      <c r="OF28" s="115"/>
      <c r="OG28" s="115"/>
      <c r="OH28" s="115"/>
      <c r="OI28" s="115"/>
      <c r="OJ28" s="115"/>
      <c r="OK28" s="115"/>
      <c r="OL28" s="115"/>
      <c r="OM28" s="115"/>
      <c r="ON28" s="115"/>
      <c r="OO28" s="115"/>
      <c r="OP28" s="115"/>
      <c r="OQ28" s="115"/>
      <c r="OR28" s="115"/>
      <c r="OS28" s="115"/>
      <c r="OT28" s="115"/>
      <c r="OU28" s="115"/>
      <c r="OV28" s="115"/>
      <c r="OW28" s="115"/>
      <c r="OX28" s="115"/>
      <c r="OY28" s="115"/>
      <c r="OZ28" s="115"/>
      <c r="PA28" s="115"/>
      <c r="PB28" s="115"/>
      <c r="PC28" s="115"/>
      <c r="PD28" s="115"/>
      <c r="PE28" s="115"/>
      <c r="PF28" s="115"/>
      <c r="PG28" s="115"/>
      <c r="PH28" s="115"/>
      <c r="PI28" s="115"/>
      <c r="PJ28" s="115"/>
      <c r="PK28" s="115"/>
      <c r="PL28" s="115"/>
      <c r="PM28" s="115"/>
      <c r="PN28" s="115"/>
      <c r="PO28" s="115"/>
      <c r="PP28" s="115"/>
      <c r="PQ28" s="115"/>
      <c r="PR28" s="115"/>
      <c r="PS28" s="115"/>
      <c r="PT28" s="115"/>
      <c r="PU28" s="115"/>
      <c r="PV28" s="115"/>
      <c r="PW28" s="115"/>
      <c r="PX28" s="115"/>
      <c r="PY28" s="115"/>
      <c r="PZ28" s="115"/>
      <c r="QA28" s="115"/>
      <c r="QB28" s="115"/>
      <c r="QC28" s="115"/>
      <c r="QD28" s="115"/>
      <c r="QE28" s="115"/>
      <c r="QF28" s="115"/>
      <c r="QG28" s="115"/>
      <c r="QH28" s="115"/>
      <c r="QI28" s="115"/>
      <c r="QJ28" s="115"/>
      <c r="QK28" s="115"/>
      <c r="QL28" s="115"/>
      <c r="QM28" s="115"/>
      <c r="QN28" s="115"/>
      <c r="QO28" s="115"/>
      <c r="QP28" s="115"/>
      <c r="QQ28" s="115"/>
      <c r="QR28" s="115"/>
      <c r="QS28" s="115"/>
      <c r="QT28" s="115"/>
      <c r="QU28" s="115"/>
      <c r="QV28" s="115"/>
      <c r="QW28" s="115"/>
      <c r="QX28" s="115"/>
      <c r="QY28" s="115"/>
      <c r="QZ28" s="115"/>
      <c r="RA28" s="115"/>
      <c r="RB28" s="115"/>
      <c r="RC28" s="115"/>
      <c r="RD28" s="115"/>
      <c r="RE28" s="115"/>
      <c r="RF28" s="115"/>
      <c r="RG28" s="115"/>
      <c r="RH28" s="115"/>
      <c r="RI28" s="115"/>
      <c r="RJ28" s="115"/>
      <c r="RK28" s="115"/>
      <c r="RL28" s="115"/>
      <c r="RM28" s="115"/>
      <c r="RN28" s="115"/>
      <c r="RO28" s="115"/>
      <c r="RP28" s="115"/>
      <c r="RQ28" s="115"/>
      <c r="RR28" s="115"/>
      <c r="RS28" s="115"/>
      <c r="RT28" s="115"/>
      <c r="RU28" s="115"/>
      <c r="RV28" s="115"/>
      <c r="RW28" s="115"/>
      <c r="RX28" s="115"/>
      <c r="RY28" s="115"/>
      <c r="RZ28" s="115"/>
      <c r="SA28" s="115"/>
      <c r="SB28" s="115"/>
      <c r="SC28" s="115"/>
      <c r="SD28" s="115"/>
      <c r="SE28" s="115"/>
      <c r="SF28" s="115"/>
      <c r="SG28" s="115"/>
      <c r="SH28" s="115"/>
      <c r="SI28" s="115"/>
      <c r="SJ28" s="115"/>
      <c r="SK28" s="115"/>
      <c r="SL28" s="115"/>
      <c r="SM28" s="115"/>
      <c r="SN28" s="115"/>
      <c r="SO28" s="115"/>
      <c r="SP28" s="115"/>
      <c r="SQ28" s="115"/>
      <c r="SR28" s="115"/>
      <c r="SS28" s="115"/>
      <c r="ST28" s="115"/>
      <c r="SU28" s="115"/>
      <c r="SV28" s="115"/>
      <c r="SW28" s="115"/>
      <c r="SX28" s="115"/>
      <c r="SY28" s="115"/>
      <c r="SZ28" s="115"/>
      <c r="TA28" s="115"/>
      <c r="TB28" s="115"/>
      <c r="TC28" s="115"/>
      <c r="TD28" s="115"/>
      <c r="TE28" s="115"/>
      <c r="TF28" s="115"/>
      <c r="TG28" s="115"/>
      <c r="TH28" s="115"/>
      <c r="TI28" s="115"/>
      <c r="TJ28" s="115"/>
      <c r="TK28" s="115"/>
      <c r="TL28" s="115"/>
      <c r="TM28" s="115"/>
      <c r="TN28" s="115"/>
      <c r="TO28" s="115"/>
      <c r="TP28" s="115"/>
      <c r="TQ28" s="115"/>
      <c r="TR28" s="115"/>
      <c r="TS28" s="115"/>
      <c r="TT28" s="115"/>
      <c r="TU28" s="115"/>
      <c r="TV28" s="115"/>
      <c r="TW28" s="115"/>
      <c r="TX28" s="115"/>
      <c r="TY28" s="115"/>
      <c r="TZ28" s="115"/>
      <c r="UA28" s="115"/>
      <c r="UB28" s="115"/>
      <c r="UC28" s="115"/>
      <c r="UD28" s="115"/>
      <c r="UE28" s="115"/>
      <c r="UF28" s="115"/>
      <c r="UG28" s="115"/>
      <c r="UH28" s="115"/>
      <c r="UI28" s="115"/>
      <c r="UJ28" s="115"/>
      <c r="UK28" s="115"/>
      <c r="UL28" s="115"/>
      <c r="UM28" s="115"/>
      <c r="UN28" s="115"/>
      <c r="UO28" s="115"/>
      <c r="UP28" s="115"/>
      <c r="UQ28" s="115"/>
      <c r="UR28" s="115"/>
      <c r="US28" s="115"/>
      <c r="UT28" s="115"/>
      <c r="UU28" s="115"/>
      <c r="UV28" s="115"/>
      <c r="UW28" s="115"/>
      <c r="UX28" s="115"/>
      <c r="UY28" s="115"/>
      <c r="UZ28" s="115"/>
      <c r="VA28" s="115"/>
      <c r="VB28" s="115"/>
      <c r="VC28" s="115"/>
      <c r="VD28" s="115"/>
      <c r="VE28" s="115"/>
      <c r="VF28" s="115"/>
      <c r="VG28" s="115"/>
      <c r="VH28" s="115"/>
      <c r="VI28" s="115"/>
      <c r="VJ28" s="115"/>
      <c r="VK28" s="115"/>
      <c r="VL28" s="115"/>
      <c r="VM28" s="115"/>
      <c r="VN28" s="115"/>
      <c r="VO28" s="115"/>
      <c r="VP28" s="115"/>
      <c r="VQ28" s="115"/>
      <c r="VR28" s="115"/>
      <c r="VS28" s="115"/>
      <c r="VT28" s="115"/>
      <c r="VU28" s="115"/>
      <c r="VV28" s="115"/>
      <c r="VW28" s="115"/>
      <c r="VX28" s="115"/>
      <c r="VY28" s="115"/>
      <c r="VZ28" s="115"/>
      <c r="WA28" s="115"/>
      <c r="WB28" s="115"/>
      <c r="WC28" s="115"/>
      <c r="WD28" s="115"/>
      <c r="WE28" s="115"/>
      <c r="WF28" s="115"/>
      <c r="WG28" s="115"/>
      <c r="WH28" s="115"/>
      <c r="WI28" s="115"/>
      <c r="WJ28" s="115"/>
      <c r="WK28" s="115"/>
      <c r="WL28" s="115"/>
      <c r="WM28" s="115"/>
      <c r="WN28" s="115"/>
      <c r="WO28" s="115"/>
      <c r="WP28" s="115"/>
      <c r="WQ28" s="115"/>
      <c r="WR28" s="115"/>
      <c r="WS28" s="115"/>
      <c r="WT28" s="115"/>
      <c r="WU28" s="115"/>
      <c r="WV28" s="115"/>
      <c r="WW28" s="115"/>
      <c r="WX28" s="115"/>
      <c r="WY28" s="115"/>
      <c r="WZ28" s="115"/>
      <c r="XA28" s="115"/>
      <c r="XB28" s="115"/>
      <c r="XC28" s="115"/>
      <c r="XD28" s="115"/>
      <c r="XE28" s="115"/>
      <c r="XF28" s="115"/>
      <c r="XG28" s="115"/>
      <c r="XH28" s="115"/>
      <c r="XI28" s="115"/>
      <c r="XJ28" s="115"/>
      <c r="XK28" s="115"/>
      <c r="XL28" s="115"/>
      <c r="XM28" s="115"/>
      <c r="XN28" s="115"/>
      <c r="XO28" s="115"/>
      <c r="XP28" s="115"/>
      <c r="XQ28" s="115"/>
      <c r="XR28" s="115"/>
      <c r="XS28" s="115"/>
      <c r="XT28" s="115"/>
      <c r="XU28" s="115"/>
      <c r="XV28" s="115"/>
      <c r="XW28" s="115"/>
      <c r="XX28" s="115"/>
      <c r="XY28" s="115"/>
      <c r="XZ28" s="115"/>
      <c r="YA28" s="115"/>
      <c r="YB28" s="115"/>
      <c r="YC28" s="115"/>
      <c r="YD28" s="115"/>
      <c r="YE28" s="115"/>
      <c r="YF28" s="115"/>
      <c r="YG28" s="115"/>
      <c r="YH28" s="115"/>
      <c r="YI28" s="115"/>
      <c r="YJ28" s="115"/>
      <c r="YK28" s="115"/>
      <c r="YL28" s="115"/>
      <c r="YM28" s="115"/>
      <c r="YN28" s="115"/>
      <c r="YO28" s="115"/>
      <c r="YP28" s="115"/>
      <c r="YQ28" s="115"/>
      <c r="YR28" s="115"/>
      <c r="YS28" s="115"/>
      <c r="YT28" s="115"/>
      <c r="YU28" s="115"/>
      <c r="YV28" s="115"/>
      <c r="YW28" s="115"/>
      <c r="YX28" s="115"/>
      <c r="YY28" s="115"/>
      <c r="YZ28" s="115"/>
      <c r="ZA28" s="115"/>
      <c r="ZB28" s="115"/>
      <c r="ZC28" s="115"/>
      <c r="ZD28" s="115"/>
      <c r="ZE28" s="115"/>
      <c r="ZF28" s="115"/>
      <c r="ZG28" s="115"/>
      <c r="ZH28" s="115"/>
      <c r="ZI28" s="115"/>
      <c r="ZJ28" s="115"/>
      <c r="ZK28" s="115"/>
      <c r="ZL28" s="115"/>
      <c r="ZM28" s="115"/>
      <c r="ZN28" s="115"/>
      <c r="ZO28" s="115"/>
      <c r="ZP28" s="115"/>
      <c r="ZQ28" s="115"/>
      <c r="ZR28" s="115"/>
      <c r="ZS28" s="115"/>
      <c r="ZT28" s="115"/>
      <c r="ZU28" s="115"/>
      <c r="ZV28" s="115"/>
      <c r="ZW28" s="115"/>
      <c r="ZX28" s="115"/>
      <c r="ZY28" s="115"/>
      <c r="ZZ28" s="115"/>
      <c r="AAA28" s="115"/>
      <c r="AAB28" s="115"/>
      <c r="AAC28" s="115"/>
      <c r="AAD28" s="115"/>
      <c r="AAE28" s="115"/>
      <c r="AAF28" s="115"/>
      <c r="AAG28" s="115"/>
      <c r="AAH28" s="115"/>
      <c r="AAI28" s="115"/>
      <c r="AAJ28" s="115"/>
      <c r="AAK28" s="115"/>
      <c r="AAL28" s="115"/>
      <c r="AAM28" s="115"/>
      <c r="AAN28" s="115"/>
      <c r="AAO28" s="115"/>
      <c r="AAP28" s="115"/>
      <c r="AAQ28" s="115"/>
      <c r="AAR28" s="115"/>
      <c r="AAS28" s="115"/>
      <c r="AAT28" s="115"/>
      <c r="AAU28" s="115"/>
      <c r="AAV28" s="115"/>
      <c r="AAW28" s="115"/>
      <c r="AAX28" s="115"/>
      <c r="AAY28" s="115"/>
      <c r="AAZ28" s="115"/>
      <c r="ABA28" s="115"/>
      <c r="ABB28" s="115"/>
      <c r="ABC28" s="115"/>
      <c r="ABD28" s="115"/>
      <c r="ABE28" s="115"/>
      <c r="ABF28" s="115"/>
      <c r="ABG28" s="115"/>
      <c r="ABH28" s="115"/>
      <c r="ABI28" s="115"/>
      <c r="ABJ28" s="115"/>
      <c r="ABK28" s="115"/>
      <c r="ABL28" s="115"/>
      <c r="ABM28" s="115"/>
      <c r="ABN28" s="115"/>
      <c r="ABO28" s="115"/>
      <c r="ABP28" s="115"/>
      <c r="ABQ28" s="115"/>
      <c r="ABR28" s="115"/>
      <c r="ABS28" s="115"/>
      <c r="ABT28" s="115"/>
      <c r="ABU28" s="115"/>
      <c r="ABV28" s="115"/>
      <c r="ABW28" s="115"/>
      <c r="ABX28" s="115"/>
      <c r="ABY28" s="115"/>
      <c r="ABZ28" s="115"/>
      <c r="ACA28" s="115"/>
      <c r="ACB28" s="115"/>
      <c r="ACC28" s="115"/>
      <c r="ACD28" s="115"/>
      <c r="ACE28" s="115"/>
      <c r="ACF28" s="115"/>
      <c r="ACG28" s="115"/>
      <c r="ACH28" s="115"/>
      <c r="ACI28" s="115"/>
      <c r="ACJ28" s="115"/>
      <c r="ACK28" s="115"/>
      <c r="ACL28" s="115"/>
      <c r="ACM28" s="115"/>
      <c r="ACN28" s="115"/>
      <c r="ACO28" s="115"/>
      <c r="ACP28" s="115"/>
      <c r="ACQ28" s="115"/>
      <c r="ACR28" s="115"/>
      <c r="ACS28" s="115"/>
      <c r="ACT28" s="115"/>
      <c r="ACU28" s="115"/>
      <c r="ACV28" s="115"/>
      <c r="ACW28" s="115"/>
      <c r="ACX28" s="115"/>
      <c r="ACY28" s="115"/>
      <c r="ACZ28" s="115"/>
      <c r="ADA28" s="115"/>
      <c r="ADB28" s="115"/>
      <c r="ADC28" s="115"/>
      <c r="ADD28" s="115"/>
      <c r="ADE28" s="115"/>
      <c r="ADF28" s="115"/>
      <c r="ADG28" s="115"/>
      <c r="ADH28" s="115"/>
      <c r="ADI28" s="115"/>
      <c r="ADJ28" s="115"/>
      <c r="ADK28" s="115"/>
      <c r="ADL28" s="115"/>
      <c r="ADM28" s="115"/>
      <c r="ADN28" s="115"/>
      <c r="ADO28" s="115"/>
      <c r="ADP28" s="115"/>
      <c r="ADQ28" s="115"/>
      <c r="ADR28" s="115"/>
      <c r="ADS28" s="115"/>
      <c r="ADT28" s="115"/>
      <c r="ADU28" s="115"/>
      <c r="ADV28" s="115"/>
      <c r="ADW28" s="115"/>
      <c r="ADX28" s="115"/>
      <c r="ADY28" s="115"/>
      <c r="ADZ28" s="115"/>
      <c r="AEA28" s="115"/>
      <c r="AEB28" s="115"/>
      <c r="AEC28" s="115"/>
      <c r="AED28" s="115"/>
      <c r="AEE28" s="115"/>
      <c r="AEF28" s="115"/>
      <c r="AEG28" s="115"/>
      <c r="AEH28" s="115"/>
      <c r="AEI28" s="115"/>
      <c r="AEJ28" s="115"/>
      <c r="AEK28" s="115"/>
      <c r="AEL28" s="115"/>
      <c r="AEM28" s="115"/>
      <c r="AEN28" s="115"/>
      <c r="AEO28" s="115"/>
      <c r="AEP28" s="115"/>
      <c r="AEQ28" s="115"/>
      <c r="AER28" s="115"/>
      <c r="AES28" s="115"/>
      <c r="AET28" s="115"/>
      <c r="AEU28" s="115"/>
      <c r="AEV28" s="115"/>
      <c r="AEW28" s="115"/>
      <c r="AEX28" s="115"/>
      <c r="AEY28" s="115"/>
      <c r="AEZ28" s="115"/>
      <c r="AFA28" s="115"/>
      <c r="AFB28" s="115"/>
      <c r="AFC28" s="115"/>
      <c r="AFD28" s="115"/>
      <c r="AFE28" s="115"/>
      <c r="AFF28" s="115"/>
      <c r="AFG28" s="115"/>
      <c r="AFH28" s="115"/>
      <c r="AFI28" s="115"/>
      <c r="AFJ28" s="115"/>
      <c r="AFK28" s="115"/>
      <c r="AFL28" s="115"/>
      <c r="AFM28" s="115"/>
      <c r="AFN28" s="115"/>
      <c r="AFO28" s="115"/>
      <c r="AFP28" s="115"/>
      <c r="AFQ28" s="115"/>
      <c r="AFR28" s="115"/>
      <c r="AFS28" s="115"/>
      <c r="AFT28" s="115"/>
      <c r="AFU28" s="115"/>
      <c r="AFV28" s="115"/>
      <c r="AFW28" s="115"/>
      <c r="AFX28" s="115"/>
      <c r="AFY28" s="115"/>
      <c r="AFZ28" s="115"/>
      <c r="AGA28" s="115"/>
      <c r="AGB28" s="115"/>
      <c r="AGC28" s="115"/>
      <c r="AGD28" s="115"/>
      <c r="AGE28" s="115"/>
      <c r="AGF28" s="115"/>
      <c r="AGG28" s="115"/>
      <c r="AGH28" s="115"/>
      <c r="AGI28" s="115"/>
      <c r="AGJ28" s="115"/>
      <c r="AGK28" s="115"/>
      <c r="AGL28" s="115"/>
      <c r="AGM28" s="115"/>
      <c r="AGN28" s="115"/>
      <c r="AGO28" s="115"/>
      <c r="AGP28" s="115"/>
      <c r="AGQ28" s="115"/>
      <c r="AGR28" s="115"/>
      <c r="AGS28" s="115"/>
      <c r="AGT28" s="115"/>
      <c r="AGU28" s="115"/>
      <c r="AGV28" s="115"/>
      <c r="AGW28" s="115"/>
      <c r="AGX28" s="115"/>
      <c r="AGY28" s="115"/>
      <c r="AGZ28" s="115"/>
      <c r="AHA28" s="115"/>
      <c r="AHB28" s="115"/>
      <c r="AHC28" s="115"/>
      <c r="AHD28" s="115"/>
      <c r="AHE28" s="115"/>
      <c r="AHF28" s="115"/>
      <c r="AHG28" s="115"/>
      <c r="AHH28" s="115"/>
      <c r="AHI28" s="115"/>
      <c r="AHJ28" s="115"/>
      <c r="AHK28" s="115"/>
      <c r="AHL28" s="115"/>
      <c r="AHM28" s="115"/>
      <c r="AHN28" s="115"/>
      <c r="AHO28" s="115"/>
      <c r="AHP28" s="115"/>
      <c r="AHQ28" s="115"/>
      <c r="AHR28" s="115"/>
      <c r="AHS28" s="115"/>
      <c r="AHT28" s="115"/>
      <c r="AHU28" s="115"/>
      <c r="AHV28" s="115"/>
      <c r="AHW28" s="115"/>
      <c r="AHX28" s="115"/>
      <c r="AHY28" s="115"/>
      <c r="AHZ28" s="115"/>
      <c r="AIA28" s="115"/>
      <c r="AIB28" s="115"/>
      <c r="AIC28" s="115"/>
      <c r="AID28" s="115"/>
      <c r="AIE28" s="115"/>
      <c r="AIF28" s="115"/>
      <c r="AIG28" s="115"/>
      <c r="AIH28" s="115"/>
      <c r="AII28" s="115"/>
      <c r="AIJ28" s="115"/>
      <c r="AIK28" s="115"/>
      <c r="AIL28" s="115"/>
      <c r="AIM28" s="115"/>
      <c r="AIN28" s="115"/>
      <c r="AIO28" s="115"/>
      <c r="AIP28" s="115"/>
      <c r="AIQ28" s="115"/>
      <c r="AIR28" s="115"/>
      <c r="AIS28" s="115"/>
      <c r="AIT28" s="115"/>
      <c r="AIU28" s="115"/>
      <c r="AIV28" s="115"/>
      <c r="AIW28" s="115"/>
      <c r="AIX28" s="115"/>
      <c r="AIY28" s="115"/>
      <c r="AIZ28" s="115"/>
      <c r="AJA28" s="115"/>
      <c r="AJB28" s="115"/>
      <c r="AJC28" s="115"/>
      <c r="AJD28" s="115"/>
      <c r="AJE28" s="115"/>
      <c r="AJF28" s="115"/>
      <c r="AJG28" s="115"/>
      <c r="AJH28" s="115"/>
      <c r="AJI28" s="115"/>
      <c r="AJJ28" s="115"/>
      <c r="AJK28" s="115"/>
      <c r="AJL28" s="115"/>
      <c r="AJM28" s="115"/>
      <c r="AJN28" s="115"/>
      <c r="AJO28" s="115"/>
      <c r="AJP28" s="115"/>
      <c r="AJQ28" s="115"/>
      <c r="AJR28" s="115"/>
      <c r="AJS28" s="115"/>
      <c r="AJT28" s="115"/>
      <c r="AJU28" s="115"/>
      <c r="AJV28" s="115"/>
      <c r="AJW28" s="115"/>
      <c r="AJX28" s="115"/>
      <c r="AJY28" s="115"/>
      <c r="AJZ28" s="115"/>
      <c r="AKA28" s="115"/>
      <c r="AKB28" s="115"/>
      <c r="AKC28" s="115"/>
      <c r="AKD28" s="115"/>
      <c r="AKE28" s="115"/>
      <c r="AKF28" s="115"/>
      <c r="AKG28" s="115"/>
      <c r="AKH28" s="115"/>
      <c r="AKI28" s="115"/>
      <c r="AKJ28" s="115"/>
      <c r="AKK28" s="115"/>
      <c r="AKL28" s="115"/>
      <c r="AKM28" s="115"/>
      <c r="AKN28" s="115"/>
      <c r="AKO28" s="115"/>
      <c r="AKP28" s="115"/>
      <c r="AKQ28" s="115"/>
      <c r="AKR28" s="115"/>
      <c r="AKS28" s="115"/>
      <c r="AKT28" s="115"/>
      <c r="AKU28" s="115"/>
      <c r="AKV28" s="115"/>
      <c r="AKW28" s="115"/>
      <c r="AKX28" s="115"/>
      <c r="AKY28" s="115"/>
      <c r="AKZ28" s="115"/>
      <c r="ALA28" s="115"/>
      <c r="ALB28" s="115"/>
      <c r="ALC28" s="115"/>
      <c r="ALD28" s="115"/>
      <c r="ALE28" s="115"/>
      <c r="ALF28" s="115"/>
      <c r="ALG28" s="115"/>
      <c r="ALH28" s="115"/>
      <c r="ALI28" s="115"/>
      <c r="ALJ28" s="115"/>
      <c r="ALK28" s="115"/>
      <c r="ALL28" s="115"/>
      <c r="ALM28" s="115"/>
      <c r="ALN28" s="115"/>
      <c r="ALO28" s="115"/>
      <c r="ALP28" s="115"/>
      <c r="ALQ28" s="115"/>
      <c r="ALR28" s="115"/>
      <c r="ALS28" s="115"/>
      <c r="ALT28" s="115"/>
      <c r="ALU28" s="115"/>
      <c r="ALV28" s="115"/>
      <c r="ALW28" s="115"/>
      <c r="ALX28" s="115"/>
      <c r="ALY28" s="115"/>
      <c r="ALZ28" s="115"/>
      <c r="AMA28" s="115"/>
      <c r="AMB28" s="115"/>
      <c r="AMC28" s="115"/>
      <c r="AMD28" s="115"/>
      <c r="AME28" s="115"/>
      <c r="AMF28" s="115"/>
      <c r="AMG28" s="115"/>
      <c r="AMH28" s="115"/>
      <c r="AMI28" s="115"/>
      <c r="AMJ28" s="115"/>
      <c r="AMK28" s="115"/>
      <c r="AML28" s="115"/>
      <c r="AMM28" s="115"/>
      <c r="AMN28" s="115"/>
      <c r="AMO28" s="115"/>
      <c r="AMP28" s="115"/>
      <c r="AMQ28" s="115"/>
      <c r="AMR28" s="115"/>
      <c r="AMS28" s="115"/>
      <c r="AMT28" s="115"/>
      <c r="AMU28" s="115"/>
      <c r="AMV28" s="115"/>
      <c r="AMW28" s="115"/>
      <c r="AMX28" s="115"/>
      <c r="AMY28" s="115"/>
      <c r="AMZ28" s="115"/>
      <c r="ANA28" s="115"/>
      <c r="ANB28" s="115"/>
      <c r="ANC28" s="115"/>
      <c r="AND28" s="115"/>
      <c r="ANE28" s="115"/>
      <c r="ANF28" s="115"/>
      <c r="ANG28" s="115"/>
      <c r="ANH28" s="115"/>
      <c r="ANI28" s="115"/>
      <c r="ANJ28" s="115"/>
      <c r="ANK28" s="115"/>
      <c r="ANL28" s="115"/>
      <c r="ANM28" s="115"/>
      <c r="ANN28" s="115"/>
      <c r="ANO28" s="115"/>
      <c r="ANP28" s="115"/>
      <c r="ANQ28" s="115"/>
      <c r="ANR28" s="115"/>
      <c r="ANS28" s="115"/>
      <c r="ANT28" s="115"/>
      <c r="ANU28" s="115"/>
      <c r="ANV28" s="115"/>
      <c r="ANW28" s="115"/>
      <c r="ANX28" s="115"/>
      <c r="ANY28" s="115"/>
      <c r="ANZ28" s="115"/>
      <c r="AOA28" s="115"/>
      <c r="AOB28" s="115"/>
      <c r="AOC28" s="115"/>
      <c r="AOD28" s="115"/>
      <c r="AOE28" s="115"/>
      <c r="AOF28" s="115"/>
      <c r="AOG28" s="115"/>
      <c r="AOH28" s="115"/>
      <c r="AOI28" s="115"/>
      <c r="AOJ28" s="115"/>
      <c r="AOK28" s="115"/>
      <c r="AOL28" s="115"/>
      <c r="AOM28" s="115"/>
      <c r="AON28" s="115"/>
      <c r="AOO28" s="115"/>
      <c r="AOP28" s="115"/>
      <c r="AOQ28" s="115"/>
      <c r="AOR28" s="115"/>
      <c r="AOS28" s="115"/>
      <c r="AOT28" s="115"/>
      <c r="AOU28" s="115"/>
      <c r="AOV28" s="115"/>
      <c r="AOW28" s="115"/>
      <c r="AOX28" s="115"/>
      <c r="AOY28" s="115"/>
      <c r="AOZ28" s="115"/>
      <c r="APA28" s="115"/>
      <c r="APB28" s="115"/>
      <c r="APC28" s="115"/>
      <c r="APD28" s="115"/>
      <c r="APE28" s="115"/>
      <c r="APF28" s="115"/>
      <c r="APG28" s="115"/>
      <c r="APH28" s="115"/>
      <c r="API28" s="115"/>
      <c r="APJ28" s="115"/>
      <c r="APK28" s="115"/>
      <c r="APL28" s="115"/>
      <c r="APM28" s="115"/>
      <c r="APN28" s="115"/>
      <c r="APO28" s="115"/>
      <c r="APP28" s="115"/>
      <c r="APQ28" s="115"/>
      <c r="APR28" s="115"/>
      <c r="APS28" s="115"/>
      <c r="APT28" s="115"/>
      <c r="APU28" s="115"/>
      <c r="APV28" s="115"/>
      <c r="APW28" s="115"/>
      <c r="APX28" s="115"/>
      <c r="APY28" s="115"/>
      <c r="APZ28" s="115"/>
      <c r="AQA28" s="115"/>
      <c r="AQB28" s="115"/>
      <c r="AQC28" s="115"/>
      <c r="AQD28" s="115"/>
      <c r="AQE28" s="115"/>
      <c r="AQF28" s="115"/>
      <c r="AQG28" s="115"/>
      <c r="AQH28" s="115"/>
      <c r="AQI28" s="115"/>
      <c r="AQJ28" s="115"/>
      <c r="AQK28" s="115"/>
      <c r="AQL28" s="115"/>
      <c r="AQM28" s="115"/>
      <c r="AQN28" s="115"/>
      <c r="AQO28" s="115"/>
      <c r="AQP28" s="115"/>
      <c r="AQQ28" s="115"/>
      <c r="AQR28" s="115"/>
      <c r="AQS28" s="115"/>
      <c r="AQT28" s="115"/>
      <c r="AQU28" s="115"/>
      <c r="AQV28" s="115"/>
      <c r="AQW28" s="115"/>
      <c r="AQX28" s="115"/>
      <c r="AQY28" s="115"/>
      <c r="AQZ28" s="115"/>
      <c r="ARA28" s="115"/>
      <c r="ARB28" s="115"/>
      <c r="ARC28" s="115"/>
      <c r="ARD28" s="115"/>
      <c r="ARE28" s="115"/>
      <c r="ARF28" s="115"/>
      <c r="ARG28" s="115"/>
      <c r="ARH28" s="115"/>
      <c r="ARI28" s="115"/>
      <c r="ARJ28" s="115"/>
      <c r="ARK28" s="115"/>
      <c r="ARL28" s="115"/>
      <c r="ARM28" s="115"/>
      <c r="ARN28" s="115"/>
      <c r="ARO28" s="115"/>
      <c r="ARP28" s="115"/>
      <c r="ARQ28" s="115"/>
      <c r="ARR28" s="115"/>
      <c r="ARS28" s="115"/>
      <c r="ART28" s="115"/>
      <c r="ARU28" s="115"/>
      <c r="ARV28" s="115"/>
      <c r="ARW28" s="115"/>
      <c r="ARX28" s="115"/>
      <c r="ARY28" s="115"/>
      <c r="ARZ28" s="115"/>
      <c r="ASA28" s="115"/>
      <c r="ASB28" s="115"/>
      <c r="ASC28" s="115"/>
      <c r="ASD28" s="115"/>
      <c r="ASE28" s="115"/>
      <c r="ASF28" s="115"/>
      <c r="ASG28" s="115"/>
      <c r="ASH28" s="115"/>
      <c r="ASI28" s="115"/>
      <c r="ASJ28" s="115"/>
      <c r="ASK28" s="115"/>
      <c r="ASL28" s="115"/>
      <c r="ASM28" s="115"/>
      <c r="ASN28" s="115"/>
      <c r="ASO28" s="115"/>
      <c r="ASP28" s="115"/>
      <c r="ASQ28" s="115"/>
      <c r="ASR28" s="115"/>
      <c r="ASS28" s="115"/>
      <c r="AST28" s="115"/>
      <c r="ASU28" s="115"/>
      <c r="ASV28" s="115"/>
      <c r="ASW28" s="115"/>
      <c r="ASX28" s="115"/>
      <c r="ASY28" s="115"/>
      <c r="ASZ28" s="115"/>
      <c r="ATA28" s="115"/>
      <c r="ATB28" s="115"/>
      <c r="ATC28" s="115"/>
      <c r="ATD28" s="115"/>
      <c r="ATE28" s="115"/>
      <c r="ATF28" s="115"/>
      <c r="ATG28" s="115"/>
      <c r="ATH28" s="115"/>
      <c r="ATI28" s="115"/>
      <c r="ATJ28" s="115"/>
      <c r="ATK28" s="115"/>
      <c r="ATL28" s="115"/>
      <c r="ATM28" s="115"/>
      <c r="ATN28" s="115"/>
      <c r="ATO28" s="115"/>
      <c r="ATP28" s="115"/>
      <c r="ATQ28" s="115"/>
      <c r="ATR28" s="115"/>
      <c r="ATS28" s="115"/>
      <c r="ATT28" s="115"/>
      <c r="ATU28" s="115"/>
      <c r="ATV28" s="115"/>
      <c r="ATW28" s="115"/>
      <c r="ATX28" s="115"/>
      <c r="ATY28" s="115"/>
      <c r="ATZ28" s="115"/>
      <c r="AUA28" s="115"/>
      <c r="AUB28" s="115"/>
      <c r="AUC28" s="115"/>
      <c r="AUD28" s="115"/>
      <c r="AUE28" s="115"/>
      <c r="AUF28" s="115"/>
      <c r="AUG28" s="115"/>
      <c r="AUH28" s="115"/>
      <c r="AUI28" s="115"/>
      <c r="AUJ28" s="115"/>
      <c r="AUK28" s="115"/>
      <c r="AUL28" s="115"/>
      <c r="AUM28" s="115"/>
      <c r="AUN28" s="115"/>
      <c r="AUO28" s="115"/>
      <c r="AUP28" s="115"/>
      <c r="AUQ28" s="115"/>
      <c r="AUR28" s="115"/>
      <c r="AUS28" s="115"/>
      <c r="AUT28" s="115"/>
      <c r="AUU28" s="115"/>
      <c r="AUV28" s="115"/>
      <c r="AUW28" s="115"/>
      <c r="AUX28" s="115"/>
      <c r="AUY28" s="115"/>
      <c r="AUZ28" s="115"/>
      <c r="AVA28" s="115"/>
      <c r="AVB28" s="115"/>
      <c r="AVC28" s="115"/>
      <c r="AVD28" s="115"/>
      <c r="AVE28" s="115"/>
      <c r="AVF28" s="115"/>
      <c r="AVG28" s="115"/>
      <c r="AVH28" s="115"/>
      <c r="AVI28" s="115"/>
      <c r="AVJ28" s="115"/>
      <c r="AVK28" s="115"/>
      <c r="AVL28" s="115"/>
      <c r="AVM28" s="115"/>
      <c r="AVN28" s="115"/>
      <c r="AVO28" s="115"/>
      <c r="AVP28" s="115"/>
      <c r="AVQ28" s="115"/>
      <c r="AVR28" s="115"/>
      <c r="AVS28" s="115"/>
      <c r="AVT28" s="115"/>
      <c r="AVU28" s="115"/>
    </row>
    <row r="29" spans="1:1269" s="332" customFormat="1" ht="13.5" customHeight="1" x14ac:dyDescent="0.2">
      <c r="A29" s="115"/>
      <c r="B29" s="23" t="s">
        <v>258</v>
      </c>
      <c r="C29" s="363" t="s">
        <v>362</v>
      </c>
      <c r="D29" s="136">
        <f>IF(ISNA(VLOOKUP($B29,Batting!$B$6:$D$40,3,FALSE)),0,(VLOOKUP($B29,Batting!$B$6:$D$40,3,FALSE)))</f>
        <v>5</v>
      </c>
      <c r="E29" s="69">
        <f>IF(COUNT(Y29,AD29,AI29,AN29,AS29,AX29,BC29,BH29,BM29,BR29,BW29,CB29,CG29,CL29,CQ29,CV29,DA29,DF29,DK29,DP29)=0,"-",COUNT(Y29,AD29,AI29,AN29,AS29,AX29,BC29,BH29,BM29,BR29,BW29,CB29,CG29,CL29,CQ29,CV29,DA29,DF29,DK29,DP29))</f>
        <v>5</v>
      </c>
      <c r="F29" s="138">
        <f>SUM(Y29,AD29,AI29,AN29,AX29,AS29,BC29,BH29,BM29,BR29,BW29,CB29,CG29,CL29,CQ29,CV29,DA29,DF29,DK29,DP29,DU29,DZ29,EE29,EJ29,EO29,ET29)</f>
        <v>28</v>
      </c>
      <c r="G29" s="137">
        <f>SUM(Z29,AE29,AJ29,AO29,AY29,AT29,BD29,BI29,BN29,BS29,BX29,CC29,CH29,CM29,CR29,CW29,DB29,DG29,DL29,DQ29,DV29,EA29,EF29,EK29,EP29,EU29)</f>
        <v>2</v>
      </c>
      <c r="H29" s="137">
        <f>SUM(AA29,AF29,AK29,AP29,AZ29,AU29,BE29,BJ29,BO29,BT29,BY29,CD29,CI29,CN29,CS29,CX29,DC29,DH29,DM29,DR29,DW29,EB29,EG29,EL29,EQ29,EV29)</f>
        <v>139</v>
      </c>
      <c r="I29" s="137">
        <f>SUM(AB29,AG29,AL29,AQ29,BA29,AV29,BF29,BK29,BP29,BU29,BZ29,CE29,CJ29,CO29,CT29,CY29,DD29,DI29,DN29,DS29,DX29,EC29,EH29,EM29,ER29,EW29)</f>
        <v>0</v>
      </c>
      <c r="J29" s="138" t="str">
        <f>IF(I29=0,"-",F29/I29)</f>
        <v>-</v>
      </c>
      <c r="K29" s="138">
        <f>IF(F29=0,"-",H29/F29)</f>
        <v>4.9642857142857144</v>
      </c>
      <c r="L29" s="139" t="str">
        <f>IF(I29=0,"-",H29/I29)</f>
        <v>-</v>
      </c>
      <c r="M29" s="140"/>
      <c r="N29" s="84">
        <v>5</v>
      </c>
      <c r="O29" s="69">
        <v>1</v>
      </c>
      <c r="P29" s="69">
        <v>19</v>
      </c>
      <c r="Q29" s="69">
        <v>0</v>
      </c>
      <c r="R29" s="91"/>
      <c r="S29" s="141">
        <f>(I29*20)-(H29/5)</f>
        <v>-27.8</v>
      </c>
      <c r="T29" s="140"/>
      <c r="U29" s="73">
        <f>IF(FC29="-",H29/F29,(FE29+H29)/(FC29+F29))</f>
        <v>4.9642857142857144</v>
      </c>
      <c r="V29" s="73">
        <f>IF(FC29="-",IF(I29=0,H29,H29/I29),IF(FF29+I29=0,FE29+H29,(FE29+H29)/(FF29+I29)))</f>
        <v>139</v>
      </c>
      <c r="W29" s="74">
        <f>IF(FC29="-",IF(F29&lt;30,FK29,((IF(V29&gt;30,1,IF(V29&gt;25,2,IF(V29&gt;20,3,IF(V29&gt;15,4,IF(V29&gt;=0,5,0))))))+(IF(U29&gt;6,1,IF(U29&gt;5.5,2,IF(U29&gt;5,3,IF(U29&gt;4.5,4,IF(U29&gt;=0,5,0)))))))/2),IF(FC29+F29&lt;30,FK29,((IF(V29&gt;30,1,IF(V29&gt;25,2,IF(V29&gt;20,3,IF(V29&gt;15,4,IF(V29&gt;=0,5,0))))))+(IF(U29&gt;6,1,IF(U29&gt;5.5,2,IF(U29&gt;5,3,IF(U29&gt;4.5,4,IF(U29&gt;=0,5,0)))))))/2))</f>
        <v>0</v>
      </c>
      <c r="X29" s="102"/>
      <c r="Y29" s="84">
        <v>5</v>
      </c>
      <c r="Z29" s="69">
        <v>1</v>
      </c>
      <c r="AA29" s="69">
        <v>19</v>
      </c>
      <c r="AB29" s="69">
        <v>0</v>
      </c>
      <c r="AC29" s="142"/>
      <c r="AD29" s="84">
        <v>5</v>
      </c>
      <c r="AE29" s="69">
        <v>0</v>
      </c>
      <c r="AF29" s="69">
        <v>34</v>
      </c>
      <c r="AG29" s="69">
        <v>0</v>
      </c>
      <c r="AH29" s="143"/>
      <c r="AI29" s="84"/>
      <c r="AJ29" s="69"/>
      <c r="AK29" s="69"/>
      <c r="AL29" s="69"/>
      <c r="AM29" s="82"/>
      <c r="AN29" s="84">
        <v>6</v>
      </c>
      <c r="AO29" s="69">
        <v>0</v>
      </c>
      <c r="AP29" s="69">
        <v>35</v>
      </c>
      <c r="AQ29" s="69">
        <v>0</v>
      </c>
      <c r="AR29" s="82"/>
      <c r="AS29" s="73"/>
      <c r="AT29" s="69"/>
      <c r="AU29" s="69"/>
      <c r="AV29" s="69"/>
      <c r="AW29" s="82"/>
      <c r="AX29" s="84">
        <v>6</v>
      </c>
      <c r="AY29" s="69">
        <v>1</v>
      </c>
      <c r="AZ29" s="69">
        <v>28</v>
      </c>
      <c r="BA29" s="69">
        <v>0</v>
      </c>
      <c r="BB29" s="82"/>
      <c r="BC29" s="84"/>
      <c r="BD29" s="69"/>
      <c r="BE29" s="69"/>
      <c r="BF29" s="69"/>
      <c r="BG29" s="82"/>
      <c r="BH29" s="84"/>
      <c r="BI29" s="69"/>
      <c r="BJ29" s="69"/>
      <c r="BK29" s="69"/>
      <c r="BL29" s="132"/>
      <c r="BM29" s="84">
        <v>6</v>
      </c>
      <c r="BN29" s="69">
        <v>0</v>
      </c>
      <c r="BO29" s="69">
        <v>23</v>
      </c>
      <c r="BP29" s="69">
        <v>0</v>
      </c>
      <c r="BQ29" s="132"/>
      <c r="BR29" s="84"/>
      <c r="BS29" s="69"/>
      <c r="BT29" s="69"/>
      <c r="BU29" s="69"/>
      <c r="BV29" s="132"/>
      <c r="BW29" s="84"/>
      <c r="BX29" s="69"/>
      <c r="BY29" s="69"/>
      <c r="BZ29" s="69"/>
      <c r="CA29" s="132"/>
      <c r="CB29" s="84"/>
      <c r="CC29" s="69"/>
      <c r="CD29" s="69"/>
      <c r="CE29" s="69"/>
      <c r="CF29" s="132"/>
      <c r="CG29" s="84"/>
      <c r="CH29" s="69"/>
      <c r="CI29" s="69"/>
      <c r="CJ29" s="69"/>
      <c r="CK29" s="132"/>
      <c r="CL29" s="84"/>
      <c r="CM29" s="69"/>
      <c r="CN29" s="69"/>
      <c r="CO29" s="69"/>
      <c r="CP29" s="132"/>
      <c r="CQ29" s="84"/>
      <c r="CR29" s="69"/>
      <c r="CS29" s="69"/>
      <c r="CT29" s="137"/>
      <c r="CU29" s="282"/>
      <c r="CV29" s="84"/>
      <c r="CW29" s="69"/>
      <c r="CX29" s="69"/>
      <c r="CY29" s="69"/>
      <c r="CZ29" s="132"/>
      <c r="DA29" s="84"/>
      <c r="DB29" s="69"/>
      <c r="DC29" s="69"/>
      <c r="DD29" s="69"/>
      <c r="DE29" s="142"/>
      <c r="DF29" s="84"/>
      <c r="DG29" s="69"/>
      <c r="DH29" s="69"/>
      <c r="DI29" s="69"/>
      <c r="DJ29" s="142"/>
      <c r="DK29" s="84"/>
      <c r="DL29" s="137"/>
      <c r="DM29" s="137"/>
      <c r="DN29" s="137"/>
      <c r="DO29" s="142"/>
      <c r="DP29" s="84"/>
      <c r="DQ29" s="69"/>
      <c r="DR29" s="69"/>
      <c r="DS29" s="69"/>
      <c r="DT29" s="142"/>
      <c r="DU29" s="282"/>
      <c r="DV29" s="85"/>
      <c r="DW29" s="85"/>
      <c r="DX29" s="85"/>
      <c r="DY29" s="142"/>
      <c r="DZ29" s="282"/>
      <c r="EA29" s="85"/>
      <c r="EB29" s="85"/>
      <c r="EC29" s="85"/>
      <c r="ED29" s="133"/>
      <c r="EE29" s="125"/>
      <c r="EF29" s="125"/>
      <c r="EG29" s="125"/>
      <c r="EH29" s="125"/>
      <c r="EI29" s="133"/>
      <c r="EJ29" s="125"/>
      <c r="EK29" s="125"/>
      <c r="EL29" s="125"/>
      <c r="EM29" s="125"/>
      <c r="EN29" s="133"/>
      <c r="EO29" s="125"/>
      <c r="EP29" s="125"/>
      <c r="EQ29" s="125"/>
      <c r="ER29" s="125"/>
      <c r="ES29" s="133"/>
      <c r="ET29" s="125"/>
      <c r="EU29" s="125"/>
      <c r="EV29" s="125"/>
      <c r="EW29" s="125"/>
      <c r="EX29" s="115"/>
      <c r="EY29" s="115"/>
      <c r="EZ29" s="115"/>
      <c r="FA29" s="115"/>
      <c r="FB29" s="136"/>
      <c r="FC29" s="73"/>
      <c r="FD29" s="136"/>
      <c r="FE29" s="136"/>
      <c r="FF29" s="136"/>
      <c r="FG29" s="138"/>
      <c r="FH29" s="138"/>
      <c r="FI29" s="139"/>
      <c r="FJ29" s="40"/>
      <c r="FK29" s="88"/>
      <c r="FL29" s="264"/>
      <c r="FM29" s="264"/>
      <c r="FN29" s="264"/>
      <c r="FO29" s="264"/>
      <c r="FP29" s="264"/>
      <c r="FQ29" s="264"/>
      <c r="FR29" s="264"/>
      <c r="FS29" s="264"/>
      <c r="FT29" s="264"/>
      <c r="FU29" s="44"/>
      <c r="FV29" s="44"/>
      <c r="FW29" s="44"/>
      <c r="FX29" s="44"/>
      <c r="FY29" s="44"/>
      <c r="FZ29" s="44"/>
      <c r="GA29" s="44"/>
      <c r="GB29" s="44"/>
      <c r="GC29" s="44"/>
      <c r="GD29" s="44"/>
      <c r="GE29" s="115"/>
      <c r="GF29" s="115"/>
      <c r="GG29" s="115"/>
      <c r="GH29" s="115"/>
      <c r="GI29" s="115"/>
      <c r="GJ29" s="115"/>
      <c r="GK29" s="115"/>
      <c r="GL29" s="115"/>
      <c r="GM29" s="115"/>
      <c r="GN29" s="115"/>
      <c r="GO29" s="115"/>
      <c r="GP29" s="115"/>
      <c r="GQ29" s="115"/>
      <c r="GR29" s="115"/>
      <c r="GS29" s="115"/>
      <c r="GT29" s="115"/>
      <c r="GU29" s="115"/>
      <c r="GV29" s="115"/>
      <c r="GW29" s="115"/>
      <c r="GX29" s="115"/>
      <c r="GY29" s="115"/>
      <c r="GZ29" s="115"/>
      <c r="HA29" s="115"/>
      <c r="HB29" s="115"/>
      <c r="HC29" s="115"/>
      <c r="HD29" s="115"/>
      <c r="HE29" s="115"/>
      <c r="HF29" s="115"/>
      <c r="HG29" s="115"/>
      <c r="HH29" s="115"/>
      <c r="HI29" s="115"/>
      <c r="HJ29" s="115"/>
      <c r="HK29" s="115"/>
      <c r="HL29" s="115"/>
      <c r="HM29" s="115"/>
      <c r="HN29" s="115"/>
      <c r="HO29" s="115"/>
      <c r="HP29" s="115"/>
      <c r="HQ29" s="115"/>
      <c r="HR29" s="115"/>
      <c r="HS29" s="115"/>
      <c r="HT29" s="115"/>
      <c r="HU29" s="115"/>
      <c r="HV29" s="115"/>
      <c r="HW29" s="115"/>
      <c r="HX29" s="115"/>
      <c r="HY29" s="115"/>
      <c r="HZ29" s="115"/>
      <c r="IA29" s="115"/>
      <c r="IB29" s="115"/>
      <c r="IC29" s="115"/>
      <c r="ID29" s="115"/>
      <c r="IE29" s="115"/>
      <c r="IF29" s="115"/>
      <c r="IG29" s="115"/>
      <c r="IH29" s="115"/>
      <c r="II29" s="115"/>
      <c r="IJ29" s="115"/>
      <c r="IK29" s="115"/>
      <c r="IL29" s="115"/>
      <c r="IM29" s="115"/>
      <c r="IN29" s="115"/>
      <c r="IO29" s="115"/>
      <c r="IP29" s="115"/>
      <c r="IQ29" s="115"/>
      <c r="IR29" s="115"/>
      <c r="IS29" s="115"/>
      <c r="IT29" s="115"/>
      <c r="IU29" s="115"/>
      <c r="IV29" s="115"/>
      <c r="IW29" s="115"/>
      <c r="IX29" s="115"/>
      <c r="IY29" s="115"/>
      <c r="IZ29" s="115"/>
      <c r="JA29" s="115"/>
      <c r="JB29" s="115"/>
      <c r="JC29" s="115"/>
      <c r="JD29" s="115"/>
      <c r="JE29" s="115"/>
      <c r="JF29" s="115"/>
      <c r="JG29" s="115"/>
      <c r="JH29" s="115"/>
      <c r="JI29" s="115"/>
      <c r="JJ29" s="115"/>
      <c r="JK29" s="115"/>
      <c r="JL29" s="115"/>
      <c r="JM29" s="115"/>
      <c r="JN29" s="115"/>
      <c r="JO29" s="115"/>
      <c r="JP29" s="115"/>
      <c r="JQ29" s="115"/>
      <c r="JR29" s="115"/>
      <c r="JS29" s="115"/>
      <c r="JT29" s="115"/>
      <c r="JU29" s="115"/>
      <c r="JV29" s="115"/>
      <c r="JW29" s="115"/>
      <c r="JX29" s="115"/>
      <c r="JY29" s="115"/>
      <c r="JZ29" s="115"/>
      <c r="KA29" s="115"/>
      <c r="KB29" s="115"/>
      <c r="KC29" s="115"/>
      <c r="KD29" s="115"/>
      <c r="KE29" s="115"/>
      <c r="KF29" s="115"/>
      <c r="KG29" s="115"/>
      <c r="KH29" s="115"/>
      <c r="KI29" s="115"/>
      <c r="KJ29" s="115"/>
      <c r="KK29" s="115"/>
      <c r="KL29" s="115"/>
      <c r="KM29" s="115"/>
      <c r="KN29" s="115"/>
      <c r="KO29" s="115"/>
      <c r="KP29" s="115"/>
      <c r="KQ29" s="115"/>
      <c r="KR29" s="115"/>
      <c r="KS29" s="115"/>
      <c r="KT29" s="115"/>
      <c r="KU29" s="115"/>
      <c r="KV29" s="115"/>
      <c r="KW29" s="115"/>
      <c r="KX29" s="115"/>
      <c r="KY29" s="115"/>
      <c r="KZ29" s="115"/>
      <c r="LA29" s="115"/>
      <c r="LB29" s="115"/>
      <c r="LC29" s="115"/>
      <c r="LD29" s="115"/>
      <c r="LE29" s="115"/>
      <c r="LF29" s="115"/>
      <c r="LG29" s="115"/>
      <c r="LH29" s="115"/>
      <c r="LI29" s="115"/>
      <c r="LJ29" s="115"/>
      <c r="LK29" s="115"/>
      <c r="LL29" s="115"/>
      <c r="LM29" s="115"/>
      <c r="LN29" s="115"/>
      <c r="LO29" s="115"/>
      <c r="LP29" s="115"/>
      <c r="LQ29" s="115"/>
      <c r="LR29" s="115"/>
      <c r="LS29" s="115"/>
      <c r="LT29" s="115"/>
      <c r="LU29" s="115"/>
      <c r="LV29" s="115"/>
      <c r="LW29" s="115"/>
      <c r="LX29" s="115"/>
      <c r="LY29" s="115"/>
      <c r="LZ29" s="115"/>
      <c r="MA29" s="115"/>
      <c r="MB29" s="115"/>
      <c r="MC29" s="115"/>
      <c r="MD29" s="115"/>
      <c r="ME29" s="115"/>
      <c r="MF29" s="115"/>
      <c r="MG29" s="115"/>
      <c r="MH29" s="115"/>
      <c r="MI29" s="115"/>
      <c r="MJ29" s="115"/>
      <c r="MK29" s="115"/>
      <c r="ML29" s="115"/>
      <c r="MM29" s="115"/>
      <c r="MN29" s="115"/>
      <c r="MO29" s="115"/>
      <c r="MP29" s="115"/>
      <c r="MQ29" s="115"/>
      <c r="MR29" s="115"/>
      <c r="MS29" s="115"/>
      <c r="MT29" s="115"/>
      <c r="MU29" s="115"/>
      <c r="MV29" s="115"/>
      <c r="MW29" s="115"/>
      <c r="MX29" s="115"/>
      <c r="MY29" s="115"/>
      <c r="MZ29" s="115"/>
      <c r="NA29" s="115"/>
      <c r="NB29" s="115"/>
      <c r="NC29" s="115"/>
      <c r="ND29" s="115"/>
      <c r="NE29" s="115"/>
      <c r="NF29" s="115"/>
      <c r="NG29" s="115"/>
      <c r="NH29" s="115"/>
      <c r="NI29" s="115"/>
      <c r="NJ29" s="115"/>
      <c r="NK29" s="115"/>
      <c r="NL29" s="115"/>
      <c r="NM29" s="115"/>
      <c r="NN29" s="115"/>
      <c r="NO29" s="115"/>
      <c r="NP29" s="115"/>
      <c r="NQ29" s="115"/>
      <c r="NR29" s="115"/>
      <c r="NS29" s="115"/>
      <c r="NT29" s="115"/>
      <c r="NU29" s="115"/>
      <c r="NV29" s="115"/>
      <c r="NW29" s="115"/>
      <c r="NX29" s="115"/>
      <c r="NY29" s="115"/>
      <c r="NZ29" s="115"/>
      <c r="OA29" s="115"/>
      <c r="OB29" s="115"/>
      <c r="OC29" s="115"/>
      <c r="OD29" s="115"/>
      <c r="OE29" s="115"/>
      <c r="OF29" s="115"/>
      <c r="OG29" s="115"/>
      <c r="OH29" s="115"/>
      <c r="OI29" s="115"/>
      <c r="OJ29" s="115"/>
      <c r="OK29" s="115"/>
      <c r="OL29" s="115"/>
      <c r="OM29" s="115"/>
      <c r="ON29" s="115"/>
      <c r="OO29" s="115"/>
      <c r="OP29" s="115"/>
      <c r="OQ29" s="115"/>
      <c r="OR29" s="115"/>
      <c r="OS29" s="115"/>
      <c r="OT29" s="115"/>
      <c r="OU29" s="115"/>
      <c r="OV29" s="115"/>
      <c r="OW29" s="115"/>
      <c r="OX29" s="115"/>
      <c r="OY29" s="115"/>
      <c r="OZ29" s="115"/>
      <c r="PA29" s="115"/>
      <c r="PB29" s="115"/>
      <c r="PC29" s="115"/>
      <c r="PD29" s="115"/>
      <c r="PE29" s="115"/>
      <c r="PF29" s="115"/>
      <c r="PG29" s="115"/>
      <c r="PH29" s="115"/>
      <c r="PI29" s="115"/>
      <c r="PJ29" s="115"/>
      <c r="PK29" s="115"/>
      <c r="PL29" s="115"/>
      <c r="PM29" s="115"/>
      <c r="PN29" s="115"/>
      <c r="PO29" s="115"/>
      <c r="PP29" s="115"/>
      <c r="PQ29" s="115"/>
      <c r="PR29" s="115"/>
      <c r="PS29" s="115"/>
      <c r="PT29" s="115"/>
      <c r="PU29" s="115"/>
      <c r="PV29" s="115"/>
      <c r="PW29" s="115"/>
      <c r="PX29" s="115"/>
      <c r="PY29" s="115"/>
      <c r="PZ29" s="115"/>
      <c r="QA29" s="115"/>
      <c r="QB29" s="115"/>
      <c r="QC29" s="115"/>
      <c r="QD29" s="115"/>
      <c r="QE29" s="115"/>
      <c r="QF29" s="115"/>
      <c r="QG29" s="115"/>
      <c r="QH29" s="115"/>
      <c r="QI29" s="115"/>
      <c r="QJ29" s="115"/>
      <c r="QK29" s="115"/>
      <c r="QL29" s="115"/>
      <c r="QM29" s="115"/>
      <c r="QN29" s="115"/>
      <c r="QO29" s="115"/>
      <c r="QP29" s="115"/>
      <c r="QQ29" s="115"/>
      <c r="QR29" s="115"/>
      <c r="QS29" s="115"/>
      <c r="QT29" s="115"/>
      <c r="QU29" s="115"/>
      <c r="QV29" s="115"/>
      <c r="QW29" s="115"/>
      <c r="QX29" s="115"/>
      <c r="QY29" s="115"/>
      <c r="QZ29" s="115"/>
      <c r="RA29" s="115"/>
      <c r="RB29" s="115"/>
      <c r="RC29" s="115"/>
      <c r="RD29" s="115"/>
      <c r="RE29" s="115"/>
      <c r="RF29" s="115"/>
      <c r="RG29" s="115"/>
      <c r="RH29" s="115"/>
      <c r="RI29" s="115"/>
      <c r="RJ29" s="115"/>
      <c r="RK29" s="115"/>
      <c r="RL29" s="115"/>
      <c r="RM29" s="115"/>
      <c r="RN29" s="115"/>
      <c r="RO29" s="115"/>
      <c r="RP29" s="115"/>
      <c r="RQ29" s="115"/>
      <c r="RR29" s="115"/>
      <c r="RS29" s="115"/>
      <c r="RT29" s="115"/>
      <c r="RU29" s="115"/>
      <c r="RV29" s="115"/>
      <c r="RW29" s="115"/>
      <c r="RX29" s="115"/>
      <c r="RY29" s="115"/>
      <c r="RZ29" s="115"/>
      <c r="SA29" s="115"/>
      <c r="SB29" s="115"/>
      <c r="SC29" s="115"/>
      <c r="SD29" s="115"/>
      <c r="SE29" s="115"/>
      <c r="SF29" s="115"/>
      <c r="SG29" s="115"/>
      <c r="SH29" s="115"/>
      <c r="SI29" s="115"/>
      <c r="SJ29" s="115"/>
      <c r="SK29" s="115"/>
      <c r="SL29" s="115"/>
      <c r="SM29" s="115"/>
      <c r="SN29" s="115"/>
      <c r="SO29" s="115"/>
      <c r="SP29" s="115"/>
      <c r="SQ29" s="115"/>
      <c r="SR29" s="115"/>
      <c r="SS29" s="115"/>
      <c r="ST29" s="115"/>
      <c r="SU29" s="115"/>
      <c r="SV29" s="115"/>
      <c r="SW29" s="115"/>
      <c r="SX29" s="115"/>
      <c r="SY29" s="115"/>
      <c r="SZ29" s="115"/>
      <c r="TA29" s="115"/>
      <c r="TB29" s="115"/>
      <c r="TC29" s="115"/>
      <c r="TD29" s="115"/>
      <c r="TE29" s="115"/>
      <c r="TF29" s="115"/>
      <c r="TG29" s="115"/>
      <c r="TH29" s="115"/>
      <c r="TI29" s="115"/>
      <c r="TJ29" s="115"/>
      <c r="TK29" s="115"/>
      <c r="TL29" s="115"/>
      <c r="TM29" s="115"/>
      <c r="TN29" s="115"/>
      <c r="TO29" s="115"/>
      <c r="TP29" s="115"/>
      <c r="TQ29" s="115"/>
      <c r="TR29" s="115"/>
      <c r="TS29" s="115"/>
      <c r="TT29" s="115"/>
      <c r="TU29" s="115"/>
      <c r="TV29" s="115"/>
      <c r="TW29" s="115"/>
      <c r="TX29" s="115"/>
      <c r="TY29" s="115"/>
      <c r="TZ29" s="115"/>
      <c r="UA29" s="115"/>
      <c r="UB29" s="115"/>
      <c r="UC29" s="115"/>
      <c r="UD29" s="115"/>
      <c r="UE29" s="115"/>
      <c r="UF29" s="115"/>
      <c r="UG29" s="115"/>
      <c r="UH29" s="115"/>
      <c r="UI29" s="115"/>
      <c r="UJ29" s="115"/>
      <c r="UK29" s="115"/>
      <c r="UL29" s="115"/>
      <c r="UM29" s="115"/>
      <c r="UN29" s="115"/>
      <c r="UO29" s="115"/>
      <c r="UP29" s="115"/>
      <c r="UQ29" s="115"/>
      <c r="UR29" s="115"/>
      <c r="US29" s="115"/>
      <c r="UT29" s="115"/>
      <c r="UU29" s="115"/>
      <c r="UV29" s="115"/>
      <c r="UW29" s="115"/>
      <c r="UX29" s="115"/>
      <c r="UY29" s="115"/>
      <c r="UZ29" s="115"/>
      <c r="VA29" s="115"/>
      <c r="VB29" s="115"/>
      <c r="VC29" s="115"/>
      <c r="VD29" s="115"/>
      <c r="VE29" s="115"/>
      <c r="VF29" s="115"/>
      <c r="VG29" s="115"/>
      <c r="VH29" s="115"/>
      <c r="VI29" s="115"/>
      <c r="VJ29" s="115"/>
      <c r="VK29" s="115"/>
      <c r="VL29" s="115"/>
      <c r="VM29" s="115"/>
      <c r="VN29" s="115"/>
      <c r="VO29" s="115"/>
      <c r="VP29" s="115"/>
      <c r="VQ29" s="115"/>
      <c r="VR29" s="115"/>
      <c r="VS29" s="115"/>
      <c r="VT29" s="115"/>
      <c r="VU29" s="115"/>
      <c r="VV29" s="115"/>
      <c r="VW29" s="115"/>
      <c r="VX29" s="115"/>
      <c r="VY29" s="115"/>
      <c r="VZ29" s="115"/>
      <c r="WA29" s="115"/>
      <c r="WB29" s="115"/>
      <c r="WC29" s="115"/>
      <c r="WD29" s="115"/>
      <c r="WE29" s="115"/>
      <c r="WF29" s="115"/>
      <c r="WG29" s="115"/>
      <c r="WH29" s="115"/>
      <c r="WI29" s="115"/>
      <c r="WJ29" s="115"/>
      <c r="WK29" s="115"/>
      <c r="WL29" s="115"/>
      <c r="WM29" s="115"/>
      <c r="WN29" s="115"/>
      <c r="WO29" s="115"/>
      <c r="WP29" s="115"/>
      <c r="WQ29" s="115"/>
      <c r="WR29" s="115"/>
      <c r="WS29" s="115"/>
      <c r="WT29" s="115"/>
      <c r="WU29" s="115"/>
      <c r="WV29" s="115"/>
      <c r="WW29" s="115"/>
      <c r="WX29" s="115"/>
      <c r="WY29" s="115"/>
      <c r="WZ29" s="115"/>
      <c r="XA29" s="115"/>
      <c r="XB29" s="115"/>
      <c r="XC29" s="115"/>
      <c r="XD29" s="115"/>
      <c r="XE29" s="115"/>
      <c r="XF29" s="115"/>
      <c r="XG29" s="115"/>
      <c r="XH29" s="115"/>
      <c r="XI29" s="115"/>
      <c r="XJ29" s="115"/>
      <c r="XK29" s="115"/>
      <c r="XL29" s="115"/>
      <c r="XM29" s="115"/>
      <c r="XN29" s="115"/>
      <c r="XO29" s="115"/>
      <c r="XP29" s="115"/>
      <c r="XQ29" s="115"/>
      <c r="XR29" s="115"/>
      <c r="XS29" s="115"/>
      <c r="XT29" s="115"/>
      <c r="XU29" s="115"/>
      <c r="XV29" s="115"/>
      <c r="XW29" s="115"/>
      <c r="XX29" s="115"/>
      <c r="XY29" s="115"/>
      <c r="XZ29" s="115"/>
      <c r="YA29" s="115"/>
      <c r="YB29" s="115"/>
      <c r="YC29" s="115"/>
      <c r="YD29" s="115"/>
      <c r="YE29" s="115"/>
      <c r="YF29" s="115"/>
      <c r="YG29" s="115"/>
      <c r="YH29" s="115"/>
      <c r="YI29" s="115"/>
      <c r="YJ29" s="115"/>
      <c r="YK29" s="115"/>
      <c r="YL29" s="115"/>
      <c r="YM29" s="115"/>
      <c r="YN29" s="115"/>
      <c r="YO29" s="115"/>
      <c r="YP29" s="115"/>
      <c r="YQ29" s="115"/>
      <c r="YR29" s="115"/>
      <c r="YS29" s="115"/>
      <c r="YT29" s="115"/>
      <c r="YU29" s="115"/>
      <c r="YV29" s="115"/>
      <c r="YW29" s="115"/>
      <c r="YX29" s="115"/>
      <c r="YY29" s="115"/>
      <c r="YZ29" s="115"/>
      <c r="ZA29" s="115"/>
      <c r="ZB29" s="115"/>
      <c r="ZC29" s="115"/>
      <c r="ZD29" s="115"/>
      <c r="ZE29" s="115"/>
      <c r="ZF29" s="115"/>
      <c r="ZG29" s="115"/>
      <c r="ZH29" s="115"/>
      <c r="ZI29" s="115"/>
      <c r="ZJ29" s="115"/>
      <c r="ZK29" s="115"/>
      <c r="ZL29" s="115"/>
      <c r="ZM29" s="115"/>
      <c r="ZN29" s="115"/>
      <c r="ZO29" s="115"/>
      <c r="ZP29" s="115"/>
      <c r="ZQ29" s="115"/>
      <c r="ZR29" s="115"/>
      <c r="ZS29" s="115"/>
      <c r="ZT29" s="115"/>
      <c r="ZU29" s="115"/>
      <c r="ZV29" s="115"/>
      <c r="ZW29" s="115"/>
      <c r="ZX29" s="115"/>
      <c r="ZY29" s="115"/>
      <c r="ZZ29" s="115"/>
      <c r="AAA29" s="115"/>
      <c r="AAB29" s="115"/>
      <c r="AAC29" s="115"/>
      <c r="AAD29" s="115"/>
      <c r="AAE29" s="115"/>
      <c r="AAF29" s="115"/>
      <c r="AAG29" s="115"/>
      <c r="AAH29" s="115"/>
      <c r="AAI29" s="115"/>
      <c r="AAJ29" s="115"/>
      <c r="AAK29" s="115"/>
      <c r="AAL29" s="115"/>
      <c r="AAM29" s="115"/>
      <c r="AAN29" s="115"/>
      <c r="AAO29" s="115"/>
      <c r="AAP29" s="115"/>
      <c r="AAQ29" s="115"/>
      <c r="AAR29" s="115"/>
      <c r="AAS29" s="115"/>
      <c r="AAT29" s="115"/>
      <c r="AAU29" s="115"/>
      <c r="AAV29" s="115"/>
      <c r="AAW29" s="115"/>
      <c r="AAX29" s="115"/>
      <c r="AAY29" s="115"/>
      <c r="AAZ29" s="115"/>
      <c r="ABA29" s="115"/>
      <c r="ABB29" s="115"/>
      <c r="ABC29" s="115"/>
      <c r="ABD29" s="115"/>
      <c r="ABE29" s="115"/>
      <c r="ABF29" s="115"/>
      <c r="ABG29" s="115"/>
      <c r="ABH29" s="115"/>
      <c r="ABI29" s="115"/>
      <c r="ABJ29" s="115"/>
      <c r="ABK29" s="115"/>
      <c r="ABL29" s="115"/>
      <c r="ABM29" s="115"/>
      <c r="ABN29" s="115"/>
      <c r="ABO29" s="115"/>
      <c r="ABP29" s="115"/>
      <c r="ABQ29" s="115"/>
      <c r="ABR29" s="115"/>
      <c r="ABS29" s="115"/>
      <c r="ABT29" s="115"/>
      <c r="ABU29" s="115"/>
      <c r="ABV29" s="115"/>
      <c r="ABW29" s="115"/>
      <c r="ABX29" s="115"/>
      <c r="ABY29" s="115"/>
      <c r="ABZ29" s="115"/>
      <c r="ACA29" s="115"/>
      <c r="ACB29" s="115"/>
      <c r="ACC29" s="115"/>
      <c r="ACD29" s="115"/>
      <c r="ACE29" s="115"/>
      <c r="ACF29" s="115"/>
      <c r="ACG29" s="115"/>
      <c r="ACH29" s="115"/>
      <c r="ACI29" s="115"/>
      <c r="ACJ29" s="115"/>
      <c r="ACK29" s="115"/>
      <c r="ACL29" s="115"/>
      <c r="ACM29" s="115"/>
      <c r="ACN29" s="115"/>
      <c r="ACO29" s="115"/>
      <c r="ACP29" s="115"/>
      <c r="ACQ29" s="115"/>
      <c r="ACR29" s="115"/>
      <c r="ACS29" s="115"/>
      <c r="ACT29" s="115"/>
      <c r="ACU29" s="115"/>
      <c r="ACV29" s="115"/>
      <c r="ACW29" s="115"/>
      <c r="ACX29" s="115"/>
      <c r="ACY29" s="115"/>
      <c r="ACZ29" s="115"/>
      <c r="ADA29" s="115"/>
      <c r="ADB29" s="115"/>
      <c r="ADC29" s="115"/>
      <c r="ADD29" s="115"/>
      <c r="ADE29" s="115"/>
      <c r="ADF29" s="115"/>
      <c r="ADG29" s="115"/>
      <c r="ADH29" s="115"/>
      <c r="ADI29" s="115"/>
      <c r="ADJ29" s="115"/>
      <c r="ADK29" s="115"/>
      <c r="ADL29" s="115"/>
      <c r="ADM29" s="115"/>
      <c r="ADN29" s="115"/>
      <c r="ADO29" s="115"/>
      <c r="ADP29" s="115"/>
      <c r="ADQ29" s="115"/>
      <c r="ADR29" s="115"/>
      <c r="ADS29" s="115"/>
      <c r="ADT29" s="115"/>
      <c r="ADU29" s="115"/>
      <c r="ADV29" s="115"/>
      <c r="ADW29" s="115"/>
      <c r="ADX29" s="115"/>
      <c r="ADY29" s="115"/>
      <c r="ADZ29" s="115"/>
      <c r="AEA29" s="115"/>
      <c r="AEB29" s="115"/>
      <c r="AEC29" s="115"/>
      <c r="AED29" s="115"/>
      <c r="AEE29" s="115"/>
      <c r="AEF29" s="115"/>
      <c r="AEG29" s="115"/>
      <c r="AEH29" s="115"/>
      <c r="AEI29" s="115"/>
      <c r="AEJ29" s="115"/>
      <c r="AEK29" s="115"/>
      <c r="AEL29" s="115"/>
      <c r="AEM29" s="115"/>
      <c r="AEN29" s="115"/>
      <c r="AEO29" s="115"/>
      <c r="AEP29" s="115"/>
      <c r="AEQ29" s="115"/>
      <c r="AER29" s="115"/>
      <c r="AES29" s="115"/>
      <c r="AET29" s="115"/>
      <c r="AEU29" s="115"/>
      <c r="AEV29" s="115"/>
      <c r="AEW29" s="115"/>
      <c r="AEX29" s="115"/>
      <c r="AEY29" s="115"/>
      <c r="AEZ29" s="115"/>
      <c r="AFA29" s="115"/>
      <c r="AFB29" s="115"/>
      <c r="AFC29" s="115"/>
      <c r="AFD29" s="115"/>
      <c r="AFE29" s="115"/>
      <c r="AFF29" s="115"/>
      <c r="AFG29" s="115"/>
      <c r="AFH29" s="115"/>
      <c r="AFI29" s="115"/>
      <c r="AFJ29" s="115"/>
      <c r="AFK29" s="115"/>
      <c r="AFL29" s="115"/>
      <c r="AFM29" s="115"/>
      <c r="AFN29" s="115"/>
      <c r="AFO29" s="115"/>
      <c r="AFP29" s="115"/>
      <c r="AFQ29" s="115"/>
      <c r="AFR29" s="115"/>
      <c r="AFS29" s="115"/>
      <c r="AFT29" s="115"/>
      <c r="AFU29" s="115"/>
      <c r="AFV29" s="115"/>
      <c r="AFW29" s="115"/>
      <c r="AFX29" s="115"/>
      <c r="AFY29" s="115"/>
      <c r="AFZ29" s="115"/>
      <c r="AGA29" s="115"/>
      <c r="AGB29" s="115"/>
      <c r="AGC29" s="115"/>
      <c r="AGD29" s="115"/>
      <c r="AGE29" s="115"/>
      <c r="AGF29" s="115"/>
      <c r="AGG29" s="115"/>
      <c r="AGH29" s="115"/>
      <c r="AGI29" s="115"/>
      <c r="AGJ29" s="115"/>
      <c r="AGK29" s="115"/>
      <c r="AGL29" s="115"/>
      <c r="AGM29" s="115"/>
      <c r="AGN29" s="115"/>
      <c r="AGO29" s="115"/>
      <c r="AGP29" s="115"/>
      <c r="AGQ29" s="115"/>
      <c r="AGR29" s="115"/>
      <c r="AGS29" s="115"/>
      <c r="AGT29" s="115"/>
      <c r="AGU29" s="115"/>
      <c r="AGV29" s="115"/>
      <c r="AGW29" s="115"/>
      <c r="AGX29" s="115"/>
      <c r="AGY29" s="115"/>
      <c r="AGZ29" s="115"/>
      <c r="AHA29" s="115"/>
      <c r="AHB29" s="115"/>
      <c r="AHC29" s="115"/>
      <c r="AHD29" s="115"/>
      <c r="AHE29" s="115"/>
      <c r="AHF29" s="115"/>
      <c r="AHG29" s="115"/>
      <c r="AHH29" s="115"/>
      <c r="AHI29" s="115"/>
      <c r="AHJ29" s="115"/>
      <c r="AHK29" s="115"/>
      <c r="AHL29" s="115"/>
      <c r="AHM29" s="115"/>
      <c r="AHN29" s="115"/>
      <c r="AHO29" s="115"/>
      <c r="AHP29" s="115"/>
      <c r="AHQ29" s="115"/>
      <c r="AHR29" s="115"/>
      <c r="AHS29" s="115"/>
      <c r="AHT29" s="115"/>
      <c r="AHU29" s="115"/>
      <c r="AHV29" s="115"/>
      <c r="AHW29" s="115"/>
      <c r="AHX29" s="115"/>
      <c r="AHY29" s="115"/>
      <c r="AHZ29" s="115"/>
      <c r="AIA29" s="115"/>
      <c r="AIB29" s="115"/>
      <c r="AIC29" s="115"/>
      <c r="AID29" s="115"/>
      <c r="AIE29" s="115"/>
      <c r="AIF29" s="115"/>
      <c r="AIG29" s="115"/>
      <c r="AIH29" s="115"/>
      <c r="AII29" s="115"/>
      <c r="AIJ29" s="115"/>
      <c r="AIK29" s="115"/>
      <c r="AIL29" s="115"/>
      <c r="AIM29" s="115"/>
      <c r="AIN29" s="115"/>
      <c r="AIO29" s="115"/>
      <c r="AIP29" s="115"/>
      <c r="AIQ29" s="115"/>
      <c r="AIR29" s="115"/>
      <c r="AIS29" s="115"/>
      <c r="AIT29" s="115"/>
      <c r="AIU29" s="115"/>
      <c r="AIV29" s="115"/>
      <c r="AIW29" s="115"/>
      <c r="AIX29" s="115"/>
      <c r="AIY29" s="115"/>
      <c r="AIZ29" s="115"/>
      <c r="AJA29" s="115"/>
      <c r="AJB29" s="115"/>
      <c r="AJC29" s="115"/>
      <c r="AJD29" s="115"/>
      <c r="AJE29" s="115"/>
      <c r="AJF29" s="115"/>
      <c r="AJG29" s="115"/>
      <c r="AJH29" s="115"/>
      <c r="AJI29" s="115"/>
      <c r="AJJ29" s="115"/>
      <c r="AJK29" s="115"/>
      <c r="AJL29" s="115"/>
      <c r="AJM29" s="115"/>
      <c r="AJN29" s="115"/>
      <c r="AJO29" s="115"/>
      <c r="AJP29" s="115"/>
      <c r="AJQ29" s="115"/>
      <c r="AJR29" s="115"/>
      <c r="AJS29" s="115"/>
      <c r="AJT29" s="115"/>
      <c r="AJU29" s="115"/>
      <c r="AJV29" s="115"/>
      <c r="AJW29" s="115"/>
      <c r="AJX29" s="115"/>
      <c r="AJY29" s="115"/>
      <c r="AJZ29" s="115"/>
      <c r="AKA29" s="115"/>
      <c r="AKB29" s="115"/>
      <c r="AKC29" s="115"/>
      <c r="AKD29" s="115"/>
      <c r="AKE29" s="115"/>
      <c r="AKF29" s="115"/>
      <c r="AKG29" s="115"/>
      <c r="AKH29" s="115"/>
      <c r="AKI29" s="115"/>
      <c r="AKJ29" s="115"/>
      <c r="AKK29" s="115"/>
      <c r="AKL29" s="115"/>
      <c r="AKM29" s="115"/>
      <c r="AKN29" s="115"/>
      <c r="AKO29" s="115"/>
      <c r="AKP29" s="115"/>
      <c r="AKQ29" s="115"/>
      <c r="AKR29" s="115"/>
      <c r="AKS29" s="115"/>
      <c r="AKT29" s="115"/>
      <c r="AKU29" s="115"/>
      <c r="AKV29" s="115"/>
      <c r="AKW29" s="115"/>
      <c r="AKX29" s="115"/>
      <c r="AKY29" s="115"/>
      <c r="AKZ29" s="115"/>
      <c r="ALA29" s="115"/>
      <c r="ALB29" s="115"/>
      <c r="ALC29" s="115"/>
      <c r="ALD29" s="115"/>
      <c r="ALE29" s="115"/>
      <c r="ALF29" s="115"/>
      <c r="ALG29" s="115"/>
      <c r="ALH29" s="115"/>
      <c r="ALI29" s="115"/>
      <c r="ALJ29" s="115"/>
      <c r="ALK29" s="115"/>
      <c r="ALL29" s="115"/>
      <c r="ALM29" s="115"/>
      <c r="ALN29" s="115"/>
      <c r="ALO29" s="115"/>
      <c r="ALP29" s="115"/>
      <c r="ALQ29" s="115"/>
      <c r="ALR29" s="115"/>
      <c r="ALS29" s="115"/>
      <c r="ALT29" s="115"/>
      <c r="ALU29" s="115"/>
      <c r="ALV29" s="115"/>
      <c r="ALW29" s="115"/>
      <c r="ALX29" s="115"/>
      <c r="ALY29" s="115"/>
      <c r="ALZ29" s="115"/>
      <c r="AMA29" s="115"/>
      <c r="AMB29" s="115"/>
      <c r="AMC29" s="115"/>
      <c r="AMD29" s="115"/>
      <c r="AME29" s="115"/>
      <c r="AMF29" s="115"/>
      <c r="AMG29" s="115"/>
      <c r="AMH29" s="115"/>
      <c r="AMI29" s="115"/>
      <c r="AMJ29" s="115"/>
      <c r="AMK29" s="115"/>
      <c r="AML29" s="115"/>
      <c r="AMM29" s="115"/>
      <c r="AMN29" s="115"/>
      <c r="AMO29" s="115"/>
      <c r="AMP29" s="115"/>
      <c r="AMQ29" s="115"/>
      <c r="AMR29" s="115"/>
      <c r="AMS29" s="115"/>
      <c r="AMT29" s="115"/>
      <c r="AMU29" s="115"/>
      <c r="AMV29" s="115"/>
      <c r="AMW29" s="115"/>
      <c r="AMX29" s="115"/>
      <c r="AMY29" s="115"/>
      <c r="AMZ29" s="115"/>
      <c r="ANA29" s="115"/>
      <c r="ANB29" s="115"/>
      <c r="ANC29" s="115"/>
      <c r="AND29" s="115"/>
      <c r="ANE29" s="115"/>
      <c r="ANF29" s="115"/>
      <c r="ANG29" s="115"/>
      <c r="ANH29" s="115"/>
      <c r="ANI29" s="115"/>
      <c r="ANJ29" s="115"/>
      <c r="ANK29" s="115"/>
      <c r="ANL29" s="115"/>
      <c r="ANM29" s="115"/>
      <c r="ANN29" s="115"/>
      <c r="ANO29" s="115"/>
      <c r="ANP29" s="115"/>
      <c r="ANQ29" s="115"/>
      <c r="ANR29" s="115"/>
      <c r="ANS29" s="115"/>
      <c r="ANT29" s="115"/>
      <c r="ANU29" s="115"/>
      <c r="ANV29" s="115"/>
      <c r="ANW29" s="115"/>
      <c r="ANX29" s="115"/>
      <c r="ANY29" s="115"/>
      <c r="ANZ29" s="115"/>
      <c r="AOA29" s="115"/>
      <c r="AOB29" s="115"/>
      <c r="AOC29" s="115"/>
      <c r="AOD29" s="115"/>
      <c r="AOE29" s="115"/>
      <c r="AOF29" s="115"/>
      <c r="AOG29" s="115"/>
      <c r="AOH29" s="115"/>
      <c r="AOI29" s="115"/>
      <c r="AOJ29" s="115"/>
      <c r="AOK29" s="115"/>
      <c r="AOL29" s="115"/>
      <c r="AOM29" s="115"/>
      <c r="AON29" s="115"/>
      <c r="AOO29" s="115"/>
      <c r="AOP29" s="115"/>
      <c r="AOQ29" s="115"/>
      <c r="AOR29" s="115"/>
      <c r="AOS29" s="115"/>
      <c r="AOT29" s="115"/>
      <c r="AOU29" s="115"/>
      <c r="AOV29" s="115"/>
      <c r="AOW29" s="115"/>
      <c r="AOX29" s="115"/>
      <c r="AOY29" s="115"/>
      <c r="AOZ29" s="115"/>
      <c r="APA29" s="115"/>
      <c r="APB29" s="115"/>
      <c r="APC29" s="115"/>
      <c r="APD29" s="115"/>
      <c r="APE29" s="115"/>
      <c r="APF29" s="115"/>
      <c r="APG29" s="115"/>
      <c r="APH29" s="115"/>
      <c r="API29" s="115"/>
      <c r="APJ29" s="115"/>
      <c r="APK29" s="115"/>
      <c r="APL29" s="115"/>
      <c r="APM29" s="115"/>
      <c r="APN29" s="115"/>
      <c r="APO29" s="115"/>
      <c r="APP29" s="115"/>
      <c r="APQ29" s="115"/>
      <c r="APR29" s="115"/>
      <c r="APS29" s="115"/>
      <c r="APT29" s="115"/>
      <c r="APU29" s="115"/>
      <c r="APV29" s="115"/>
      <c r="APW29" s="115"/>
      <c r="APX29" s="115"/>
      <c r="APY29" s="115"/>
      <c r="APZ29" s="115"/>
      <c r="AQA29" s="115"/>
      <c r="AQB29" s="115"/>
      <c r="AQC29" s="115"/>
      <c r="AQD29" s="115"/>
      <c r="AQE29" s="115"/>
      <c r="AQF29" s="115"/>
      <c r="AQG29" s="115"/>
      <c r="AQH29" s="115"/>
      <c r="AQI29" s="115"/>
      <c r="AQJ29" s="115"/>
      <c r="AQK29" s="115"/>
      <c r="AQL29" s="115"/>
      <c r="AQM29" s="115"/>
      <c r="AQN29" s="115"/>
      <c r="AQO29" s="115"/>
      <c r="AQP29" s="115"/>
      <c r="AQQ29" s="115"/>
      <c r="AQR29" s="115"/>
      <c r="AQS29" s="115"/>
      <c r="AQT29" s="115"/>
      <c r="AQU29" s="115"/>
      <c r="AQV29" s="115"/>
      <c r="AQW29" s="115"/>
      <c r="AQX29" s="115"/>
      <c r="AQY29" s="115"/>
      <c r="AQZ29" s="115"/>
      <c r="ARA29" s="115"/>
      <c r="ARB29" s="115"/>
      <c r="ARC29" s="115"/>
      <c r="ARD29" s="115"/>
      <c r="ARE29" s="115"/>
      <c r="ARF29" s="115"/>
      <c r="ARG29" s="115"/>
      <c r="ARH29" s="115"/>
      <c r="ARI29" s="115"/>
      <c r="ARJ29" s="115"/>
      <c r="ARK29" s="115"/>
      <c r="ARL29" s="115"/>
      <c r="ARM29" s="115"/>
      <c r="ARN29" s="115"/>
      <c r="ARO29" s="115"/>
      <c r="ARP29" s="115"/>
      <c r="ARQ29" s="115"/>
      <c r="ARR29" s="115"/>
      <c r="ARS29" s="115"/>
      <c r="ART29" s="115"/>
      <c r="ARU29" s="115"/>
      <c r="ARV29" s="115"/>
      <c r="ARW29" s="115"/>
      <c r="ARX29" s="115"/>
      <c r="ARY29" s="115"/>
      <c r="ARZ29" s="115"/>
      <c r="ASA29" s="115"/>
      <c r="ASB29" s="115"/>
      <c r="ASC29" s="115"/>
      <c r="ASD29" s="115"/>
      <c r="ASE29" s="115"/>
      <c r="ASF29" s="115"/>
      <c r="ASG29" s="115"/>
      <c r="ASH29" s="115"/>
      <c r="ASI29" s="115"/>
      <c r="ASJ29" s="115"/>
      <c r="ASK29" s="115"/>
      <c r="ASL29" s="115"/>
      <c r="ASM29" s="115"/>
      <c r="ASN29" s="115"/>
      <c r="ASO29" s="115"/>
      <c r="ASP29" s="115"/>
      <c r="ASQ29" s="115"/>
      <c r="ASR29" s="115"/>
      <c r="ASS29" s="115"/>
      <c r="AST29" s="115"/>
      <c r="ASU29" s="115"/>
      <c r="ASV29" s="115"/>
      <c r="ASW29" s="115"/>
      <c r="ASX29" s="115"/>
      <c r="ASY29" s="115"/>
      <c r="ASZ29" s="115"/>
      <c r="ATA29" s="115"/>
      <c r="ATB29" s="115"/>
      <c r="ATC29" s="115"/>
      <c r="ATD29" s="115"/>
      <c r="ATE29" s="115"/>
      <c r="ATF29" s="115"/>
      <c r="ATG29" s="115"/>
      <c r="ATH29" s="115"/>
      <c r="ATI29" s="115"/>
      <c r="ATJ29" s="115"/>
      <c r="ATK29" s="115"/>
      <c r="ATL29" s="115"/>
      <c r="ATM29" s="115"/>
      <c r="ATN29" s="115"/>
      <c r="ATO29" s="115"/>
      <c r="ATP29" s="115"/>
      <c r="ATQ29" s="115"/>
      <c r="ATR29" s="115"/>
      <c r="ATS29" s="115"/>
      <c r="ATT29" s="115"/>
      <c r="ATU29" s="115"/>
      <c r="ATV29" s="115"/>
      <c r="ATW29" s="115"/>
      <c r="ATX29" s="115"/>
      <c r="ATY29" s="115"/>
      <c r="ATZ29" s="115"/>
      <c r="AUA29" s="115"/>
      <c r="AUB29" s="115"/>
      <c r="AUC29" s="115"/>
      <c r="AUD29" s="115"/>
      <c r="AUE29" s="115"/>
      <c r="AUF29" s="115"/>
      <c r="AUG29" s="115"/>
      <c r="AUH29" s="115"/>
      <c r="AUI29" s="115"/>
      <c r="AUJ29" s="115"/>
      <c r="AUK29" s="115"/>
      <c r="AUL29" s="115"/>
      <c r="AUM29" s="115"/>
      <c r="AUN29" s="115"/>
      <c r="AUO29" s="115"/>
      <c r="AUP29" s="115"/>
      <c r="AUQ29" s="115"/>
      <c r="AUR29" s="115"/>
      <c r="AUS29" s="115"/>
      <c r="AUT29" s="115"/>
      <c r="AUU29" s="115"/>
      <c r="AUV29" s="115"/>
      <c r="AUW29" s="115"/>
      <c r="AUX29" s="115"/>
      <c r="AUY29" s="115"/>
      <c r="AUZ29" s="115"/>
      <c r="AVA29" s="115"/>
      <c r="AVB29" s="115"/>
      <c r="AVC29" s="115"/>
      <c r="AVD29" s="115"/>
      <c r="AVE29" s="115"/>
      <c r="AVF29" s="115"/>
      <c r="AVG29" s="115"/>
      <c r="AVH29" s="115"/>
      <c r="AVI29" s="115"/>
      <c r="AVJ29" s="115"/>
      <c r="AVK29" s="115"/>
      <c r="AVL29" s="115"/>
      <c r="AVM29" s="115"/>
      <c r="AVN29" s="115"/>
      <c r="AVO29" s="115"/>
      <c r="AVP29" s="115"/>
      <c r="AVQ29" s="115"/>
      <c r="AVR29" s="115"/>
      <c r="AVS29" s="115"/>
      <c r="AVT29" s="115"/>
      <c r="AVU29" s="115"/>
    </row>
    <row r="30" spans="1:1269" s="332" customFormat="1" ht="13.5" customHeight="1" x14ac:dyDescent="0.2">
      <c r="A30" s="115"/>
      <c r="B30" s="23" t="s">
        <v>203</v>
      </c>
      <c r="C30" s="314" t="s">
        <v>264</v>
      </c>
      <c r="D30" s="136">
        <f>IF(ISNA(VLOOKUP($B30,Batting!$B$6:$D$40,3,FALSE)),0,(VLOOKUP($B30,Batting!$B$6:$D$40,3,FALSE)))</f>
        <v>3</v>
      </c>
      <c r="E30" s="69">
        <f t="shared" si="26"/>
        <v>3</v>
      </c>
      <c r="F30" s="138">
        <f t="shared" si="27"/>
        <v>12</v>
      </c>
      <c r="G30" s="137">
        <f t="shared" si="28"/>
        <v>0</v>
      </c>
      <c r="H30" s="137">
        <f t="shared" si="29"/>
        <v>74</v>
      </c>
      <c r="I30" s="137">
        <f t="shared" si="30"/>
        <v>0</v>
      </c>
      <c r="J30" s="138" t="str">
        <f t="shared" si="31"/>
        <v>-</v>
      </c>
      <c r="K30" s="138">
        <f t="shared" si="32"/>
        <v>6.166666666666667</v>
      </c>
      <c r="L30" s="139" t="str">
        <f t="shared" si="33"/>
        <v>-</v>
      </c>
      <c r="M30" s="140"/>
      <c r="N30" s="84">
        <v>5</v>
      </c>
      <c r="O30" s="69">
        <v>0</v>
      </c>
      <c r="P30" s="69">
        <v>26</v>
      </c>
      <c r="Q30" s="69">
        <v>0</v>
      </c>
      <c r="R30" s="91"/>
      <c r="S30" s="141">
        <f t="shared" si="34"/>
        <v>-14.8</v>
      </c>
      <c r="T30" s="140"/>
      <c r="U30" s="73">
        <f t="shared" si="35"/>
        <v>4.47887323943662</v>
      </c>
      <c r="V30" s="73">
        <f t="shared" si="36"/>
        <v>13.947368421052632</v>
      </c>
      <c r="W30" s="74">
        <f t="shared" si="37"/>
        <v>5</v>
      </c>
      <c r="X30" s="102"/>
      <c r="Y30" s="84"/>
      <c r="Z30" s="69"/>
      <c r="AA30" s="69"/>
      <c r="AB30" s="69"/>
      <c r="AC30" s="142"/>
      <c r="AD30" s="84"/>
      <c r="AE30" s="69"/>
      <c r="AF30" s="69"/>
      <c r="AG30" s="69"/>
      <c r="AH30" s="143"/>
      <c r="AI30" s="84">
        <v>4</v>
      </c>
      <c r="AJ30" s="69">
        <v>0</v>
      </c>
      <c r="AK30" s="69">
        <v>25</v>
      </c>
      <c r="AL30" s="69">
        <v>0</v>
      </c>
      <c r="AM30" s="82"/>
      <c r="AN30" s="84"/>
      <c r="AO30" s="69"/>
      <c r="AP30" s="69"/>
      <c r="AQ30" s="69"/>
      <c r="AR30" s="82"/>
      <c r="AS30" s="84"/>
      <c r="AT30" s="69"/>
      <c r="AU30" s="69"/>
      <c r="AV30" s="69"/>
      <c r="AW30" s="82"/>
      <c r="AX30" s="84">
        <v>3</v>
      </c>
      <c r="AY30" s="69">
        <v>0</v>
      </c>
      <c r="AZ30" s="69">
        <v>23</v>
      </c>
      <c r="BA30" s="69">
        <v>0</v>
      </c>
      <c r="BB30" s="82"/>
      <c r="BC30" s="73"/>
      <c r="BD30" s="69"/>
      <c r="BE30" s="69"/>
      <c r="BF30" s="69"/>
      <c r="BG30" s="82"/>
      <c r="BH30" s="84"/>
      <c r="BI30" s="69"/>
      <c r="BJ30" s="69"/>
      <c r="BK30" s="69"/>
      <c r="BL30" s="132"/>
      <c r="BM30" s="84">
        <v>5</v>
      </c>
      <c r="BN30" s="69">
        <v>0</v>
      </c>
      <c r="BO30" s="69">
        <v>26</v>
      </c>
      <c r="BP30" s="69">
        <v>0</v>
      </c>
      <c r="BQ30" s="132"/>
      <c r="BR30" s="84"/>
      <c r="BS30" s="69"/>
      <c r="BT30" s="69"/>
      <c r="BU30" s="69"/>
      <c r="BV30" s="132"/>
      <c r="BW30" s="84"/>
      <c r="BX30" s="69"/>
      <c r="BY30" s="69"/>
      <c r="BZ30" s="69"/>
      <c r="CA30" s="132"/>
      <c r="CB30" s="84"/>
      <c r="CC30" s="69"/>
      <c r="CD30" s="69"/>
      <c r="CE30" s="69"/>
      <c r="CF30" s="132"/>
      <c r="CG30" s="73"/>
      <c r="CH30" s="69"/>
      <c r="CI30" s="69"/>
      <c r="CJ30" s="69"/>
      <c r="CK30" s="132"/>
      <c r="CL30" s="84"/>
      <c r="CM30" s="69"/>
      <c r="CN30" s="69"/>
      <c r="CO30" s="69"/>
      <c r="CP30" s="132"/>
      <c r="CQ30" s="84"/>
      <c r="CR30" s="69"/>
      <c r="CS30" s="69"/>
      <c r="CT30" s="137"/>
      <c r="CU30" s="282"/>
      <c r="CV30" s="84"/>
      <c r="CW30" s="69"/>
      <c r="CX30" s="69"/>
      <c r="CY30" s="69"/>
      <c r="CZ30" s="132"/>
      <c r="DA30" s="84"/>
      <c r="DB30" s="69"/>
      <c r="DC30" s="69"/>
      <c r="DD30" s="69"/>
      <c r="DE30" s="142"/>
      <c r="DF30" s="84"/>
      <c r="DG30" s="69"/>
      <c r="DH30" s="69"/>
      <c r="DI30" s="69"/>
      <c r="DJ30" s="142"/>
      <c r="DK30" s="84"/>
      <c r="DL30" s="137"/>
      <c r="DM30" s="137"/>
      <c r="DN30" s="137"/>
      <c r="DO30" s="142"/>
      <c r="DP30" s="84"/>
      <c r="DQ30" s="69"/>
      <c r="DR30" s="69"/>
      <c r="DS30" s="69"/>
      <c r="DT30" s="142"/>
      <c r="DU30" s="282"/>
      <c r="DV30" s="85"/>
      <c r="DW30" s="85"/>
      <c r="DX30" s="85"/>
      <c r="DY30" s="142"/>
      <c r="DZ30" s="282"/>
      <c r="EA30" s="85"/>
      <c r="EB30" s="85"/>
      <c r="EC30" s="85"/>
      <c r="ED30" s="133"/>
      <c r="EE30" s="125"/>
      <c r="EF30" s="125"/>
      <c r="EG30" s="125"/>
      <c r="EH30" s="125"/>
      <c r="EI30" s="133"/>
      <c r="EJ30" s="125"/>
      <c r="EK30" s="125"/>
      <c r="EL30" s="125"/>
      <c r="EM30" s="125"/>
      <c r="EN30" s="133"/>
      <c r="EO30" s="125"/>
      <c r="EP30" s="125"/>
      <c r="EQ30" s="125"/>
      <c r="ER30" s="125"/>
      <c r="ES30" s="133"/>
      <c r="ET30" s="125"/>
      <c r="EU30" s="125"/>
      <c r="EV30" s="125"/>
      <c r="EW30" s="125"/>
      <c r="EX30" s="115"/>
      <c r="EY30" s="115"/>
      <c r="EZ30" s="115"/>
      <c r="FA30" s="115"/>
      <c r="FB30" s="136">
        <v>8</v>
      </c>
      <c r="FC30" s="73">
        <v>47.166666666666664</v>
      </c>
      <c r="FD30" s="136">
        <v>7</v>
      </c>
      <c r="FE30" s="136">
        <v>191</v>
      </c>
      <c r="FF30" s="136">
        <v>19</v>
      </c>
      <c r="FG30" s="138">
        <f>IF(FF30=0,"-",FC30/FF30)</f>
        <v>2.4824561403508771</v>
      </c>
      <c r="FH30" s="138">
        <f>IF(FC30=0,"-",FE30/FC30)</f>
        <v>4.0494699646643113</v>
      </c>
      <c r="FI30" s="139">
        <f>IF(FF30=0,"-",FE30/FF30)</f>
        <v>10.052631578947368</v>
      </c>
      <c r="FJ30" s="40"/>
      <c r="FK30" s="88"/>
      <c r="FL30" s="264"/>
      <c r="FM30" s="264"/>
      <c r="FN30" s="264"/>
      <c r="FO30" s="264"/>
      <c r="FP30" s="264"/>
      <c r="FQ30" s="264"/>
      <c r="FR30" s="264"/>
      <c r="FS30" s="264"/>
      <c r="FT30" s="264"/>
      <c r="FU30" s="44"/>
      <c r="FV30" s="44"/>
      <c r="FW30" s="44"/>
      <c r="FX30" s="44"/>
      <c r="FY30" s="44"/>
      <c r="FZ30" s="44"/>
      <c r="GA30" s="44"/>
      <c r="GB30" s="44"/>
      <c r="GC30" s="44"/>
      <c r="GD30" s="44"/>
      <c r="GE30" s="115"/>
      <c r="GF30" s="115"/>
      <c r="GG30" s="115"/>
      <c r="GH30" s="115"/>
      <c r="GI30" s="115"/>
      <c r="GJ30" s="115"/>
      <c r="GK30" s="115"/>
      <c r="GL30" s="115"/>
      <c r="GM30" s="115"/>
      <c r="GN30" s="115"/>
      <c r="GO30" s="115"/>
      <c r="GP30" s="115"/>
      <c r="GQ30" s="115"/>
      <c r="GR30" s="115"/>
      <c r="GS30" s="115"/>
      <c r="GT30" s="115"/>
      <c r="GU30" s="115"/>
      <c r="GV30" s="115"/>
      <c r="GW30" s="115"/>
      <c r="GX30" s="115"/>
      <c r="GY30" s="115"/>
      <c r="GZ30" s="115"/>
      <c r="HA30" s="115"/>
      <c r="HB30" s="115"/>
      <c r="HC30" s="115"/>
      <c r="HD30" s="115"/>
      <c r="HE30" s="115"/>
      <c r="HF30" s="115"/>
      <c r="HG30" s="115"/>
      <c r="HH30" s="115"/>
      <c r="HI30" s="115"/>
      <c r="HJ30" s="115"/>
      <c r="HK30" s="115"/>
      <c r="HL30" s="115"/>
      <c r="HM30" s="115"/>
      <c r="HN30" s="115"/>
      <c r="HO30" s="115"/>
      <c r="HP30" s="115"/>
      <c r="HQ30" s="115"/>
      <c r="HR30" s="115"/>
      <c r="HS30" s="115"/>
      <c r="HT30" s="115"/>
      <c r="HU30" s="115"/>
      <c r="HV30" s="115"/>
      <c r="HW30" s="115"/>
      <c r="HX30" s="115"/>
      <c r="HY30" s="115"/>
      <c r="HZ30" s="115"/>
      <c r="IA30" s="115"/>
      <c r="IB30" s="115"/>
      <c r="IC30" s="115"/>
      <c r="ID30" s="115"/>
      <c r="IE30" s="115"/>
      <c r="IF30" s="115"/>
      <c r="IG30" s="115"/>
      <c r="IH30" s="115"/>
      <c r="II30" s="115"/>
      <c r="IJ30" s="115"/>
      <c r="IK30" s="115"/>
      <c r="IL30" s="115"/>
      <c r="IM30" s="115"/>
      <c r="IN30" s="115"/>
      <c r="IO30" s="115"/>
      <c r="IP30" s="115"/>
      <c r="IQ30" s="115"/>
      <c r="IR30" s="115"/>
      <c r="IS30" s="115"/>
      <c r="IT30" s="115"/>
      <c r="IU30" s="115"/>
      <c r="IV30" s="115"/>
      <c r="IW30" s="115"/>
      <c r="IX30" s="115"/>
      <c r="IY30" s="115"/>
      <c r="IZ30" s="115"/>
      <c r="JA30" s="115"/>
      <c r="JB30" s="115"/>
      <c r="JC30" s="115"/>
      <c r="JD30" s="115"/>
      <c r="JE30" s="115"/>
      <c r="JF30" s="115"/>
      <c r="JG30" s="115"/>
      <c r="JH30" s="115"/>
      <c r="JI30" s="115"/>
      <c r="JJ30" s="115"/>
      <c r="JK30" s="115"/>
      <c r="JL30" s="115"/>
      <c r="JM30" s="115"/>
      <c r="JN30" s="115"/>
      <c r="JO30" s="115"/>
      <c r="JP30" s="115"/>
      <c r="JQ30" s="115"/>
      <c r="JR30" s="115"/>
      <c r="JS30" s="115"/>
      <c r="JT30" s="115"/>
      <c r="JU30" s="115"/>
      <c r="JV30" s="115"/>
      <c r="JW30" s="115"/>
      <c r="JX30" s="115"/>
      <c r="JY30" s="115"/>
      <c r="JZ30" s="115"/>
      <c r="KA30" s="115"/>
      <c r="KB30" s="115"/>
      <c r="KC30" s="115"/>
      <c r="KD30" s="115"/>
      <c r="KE30" s="115"/>
      <c r="KF30" s="115"/>
      <c r="KG30" s="115"/>
      <c r="KH30" s="115"/>
      <c r="KI30" s="115"/>
      <c r="KJ30" s="115"/>
      <c r="KK30" s="115"/>
      <c r="KL30" s="115"/>
      <c r="KM30" s="115"/>
      <c r="KN30" s="115"/>
      <c r="KO30" s="115"/>
      <c r="KP30" s="115"/>
      <c r="KQ30" s="115"/>
      <c r="KR30" s="115"/>
      <c r="KS30" s="115"/>
      <c r="KT30" s="115"/>
      <c r="KU30" s="115"/>
      <c r="KV30" s="115"/>
      <c r="KW30" s="115"/>
      <c r="KX30" s="115"/>
      <c r="KY30" s="115"/>
      <c r="KZ30" s="115"/>
      <c r="LA30" s="115"/>
      <c r="LB30" s="115"/>
      <c r="LC30" s="115"/>
      <c r="LD30" s="115"/>
      <c r="LE30" s="115"/>
      <c r="LF30" s="115"/>
      <c r="LG30" s="115"/>
      <c r="LH30" s="115"/>
      <c r="LI30" s="115"/>
      <c r="LJ30" s="115"/>
      <c r="LK30" s="115"/>
      <c r="LL30" s="115"/>
      <c r="LM30" s="115"/>
      <c r="LN30" s="115"/>
      <c r="LO30" s="115"/>
      <c r="LP30" s="115"/>
      <c r="LQ30" s="115"/>
      <c r="LR30" s="115"/>
      <c r="LS30" s="115"/>
      <c r="LT30" s="115"/>
      <c r="LU30" s="115"/>
      <c r="LV30" s="115"/>
      <c r="LW30" s="115"/>
      <c r="LX30" s="115"/>
      <c r="LY30" s="115"/>
      <c r="LZ30" s="115"/>
      <c r="MA30" s="115"/>
      <c r="MB30" s="115"/>
      <c r="MC30" s="115"/>
      <c r="MD30" s="115"/>
      <c r="ME30" s="115"/>
      <c r="MF30" s="115"/>
      <c r="MG30" s="115"/>
      <c r="MH30" s="115"/>
      <c r="MI30" s="115"/>
      <c r="MJ30" s="115"/>
      <c r="MK30" s="115"/>
      <c r="ML30" s="115"/>
      <c r="MM30" s="115"/>
      <c r="MN30" s="115"/>
      <c r="MO30" s="115"/>
      <c r="MP30" s="115"/>
      <c r="MQ30" s="115"/>
      <c r="MR30" s="115"/>
      <c r="MS30" s="115"/>
      <c r="MT30" s="115"/>
      <c r="MU30" s="115"/>
      <c r="MV30" s="115"/>
      <c r="MW30" s="115"/>
      <c r="MX30" s="115"/>
      <c r="MY30" s="115"/>
      <c r="MZ30" s="115"/>
      <c r="NA30" s="115"/>
      <c r="NB30" s="115"/>
      <c r="NC30" s="115"/>
      <c r="ND30" s="115"/>
      <c r="NE30" s="115"/>
      <c r="NF30" s="115"/>
      <c r="NG30" s="115"/>
      <c r="NH30" s="115"/>
      <c r="NI30" s="115"/>
      <c r="NJ30" s="115"/>
      <c r="NK30" s="115"/>
      <c r="NL30" s="115"/>
      <c r="NM30" s="115"/>
      <c r="NN30" s="115"/>
      <c r="NO30" s="115"/>
      <c r="NP30" s="115"/>
      <c r="NQ30" s="115"/>
      <c r="NR30" s="115"/>
      <c r="NS30" s="115"/>
      <c r="NT30" s="115"/>
      <c r="NU30" s="115"/>
      <c r="NV30" s="115"/>
      <c r="NW30" s="115"/>
      <c r="NX30" s="115"/>
      <c r="NY30" s="115"/>
      <c r="NZ30" s="115"/>
      <c r="OA30" s="115"/>
      <c r="OB30" s="115"/>
      <c r="OC30" s="115"/>
      <c r="OD30" s="115"/>
      <c r="OE30" s="115"/>
      <c r="OF30" s="115"/>
      <c r="OG30" s="115"/>
      <c r="OH30" s="115"/>
      <c r="OI30" s="115"/>
      <c r="OJ30" s="115"/>
      <c r="OK30" s="115"/>
      <c r="OL30" s="115"/>
      <c r="OM30" s="115"/>
      <c r="ON30" s="115"/>
      <c r="OO30" s="115"/>
      <c r="OP30" s="115"/>
      <c r="OQ30" s="115"/>
      <c r="OR30" s="115"/>
      <c r="OS30" s="115"/>
      <c r="OT30" s="115"/>
      <c r="OU30" s="115"/>
      <c r="OV30" s="115"/>
      <c r="OW30" s="115"/>
      <c r="OX30" s="115"/>
      <c r="OY30" s="115"/>
      <c r="OZ30" s="115"/>
      <c r="PA30" s="115"/>
      <c r="PB30" s="115"/>
      <c r="PC30" s="115"/>
      <c r="PD30" s="115"/>
      <c r="PE30" s="115"/>
      <c r="PF30" s="115"/>
      <c r="PG30" s="115"/>
      <c r="PH30" s="115"/>
      <c r="PI30" s="115"/>
      <c r="PJ30" s="115"/>
      <c r="PK30" s="115"/>
      <c r="PL30" s="115"/>
      <c r="PM30" s="115"/>
      <c r="PN30" s="115"/>
      <c r="PO30" s="115"/>
      <c r="PP30" s="115"/>
      <c r="PQ30" s="115"/>
      <c r="PR30" s="115"/>
      <c r="PS30" s="115"/>
      <c r="PT30" s="115"/>
      <c r="PU30" s="115"/>
      <c r="PV30" s="115"/>
      <c r="PW30" s="115"/>
      <c r="PX30" s="115"/>
      <c r="PY30" s="115"/>
      <c r="PZ30" s="115"/>
      <c r="QA30" s="115"/>
      <c r="QB30" s="115"/>
      <c r="QC30" s="115"/>
      <c r="QD30" s="115"/>
      <c r="QE30" s="115"/>
      <c r="QF30" s="115"/>
      <c r="QG30" s="115"/>
      <c r="QH30" s="115"/>
      <c r="QI30" s="115"/>
      <c r="QJ30" s="115"/>
      <c r="QK30" s="115"/>
      <c r="QL30" s="115"/>
      <c r="QM30" s="115"/>
      <c r="QN30" s="115"/>
      <c r="QO30" s="115"/>
      <c r="QP30" s="115"/>
      <c r="QQ30" s="115"/>
      <c r="QR30" s="115"/>
      <c r="QS30" s="115"/>
      <c r="QT30" s="115"/>
      <c r="QU30" s="115"/>
      <c r="QV30" s="115"/>
      <c r="QW30" s="115"/>
      <c r="QX30" s="115"/>
      <c r="QY30" s="115"/>
      <c r="QZ30" s="115"/>
      <c r="RA30" s="115"/>
      <c r="RB30" s="115"/>
      <c r="RC30" s="115"/>
      <c r="RD30" s="115"/>
      <c r="RE30" s="115"/>
      <c r="RF30" s="115"/>
      <c r="RG30" s="115"/>
      <c r="RH30" s="115"/>
      <c r="RI30" s="115"/>
      <c r="RJ30" s="115"/>
      <c r="RK30" s="115"/>
      <c r="RL30" s="115"/>
      <c r="RM30" s="115"/>
      <c r="RN30" s="115"/>
      <c r="RO30" s="115"/>
      <c r="RP30" s="115"/>
      <c r="RQ30" s="115"/>
      <c r="RR30" s="115"/>
      <c r="RS30" s="115"/>
      <c r="RT30" s="115"/>
      <c r="RU30" s="115"/>
      <c r="RV30" s="115"/>
      <c r="RW30" s="115"/>
      <c r="RX30" s="115"/>
      <c r="RY30" s="115"/>
      <c r="RZ30" s="115"/>
      <c r="SA30" s="115"/>
      <c r="SB30" s="115"/>
      <c r="SC30" s="115"/>
      <c r="SD30" s="115"/>
      <c r="SE30" s="115"/>
      <c r="SF30" s="115"/>
      <c r="SG30" s="115"/>
      <c r="SH30" s="115"/>
      <c r="SI30" s="115"/>
      <c r="SJ30" s="115"/>
      <c r="SK30" s="115"/>
      <c r="SL30" s="115"/>
      <c r="SM30" s="115"/>
      <c r="SN30" s="115"/>
      <c r="SO30" s="115"/>
      <c r="SP30" s="115"/>
      <c r="SQ30" s="115"/>
      <c r="SR30" s="115"/>
      <c r="SS30" s="115"/>
      <c r="ST30" s="115"/>
      <c r="SU30" s="115"/>
      <c r="SV30" s="115"/>
      <c r="SW30" s="115"/>
      <c r="SX30" s="115"/>
      <c r="SY30" s="115"/>
      <c r="SZ30" s="115"/>
      <c r="TA30" s="115"/>
      <c r="TB30" s="115"/>
      <c r="TC30" s="115"/>
      <c r="TD30" s="115"/>
      <c r="TE30" s="115"/>
      <c r="TF30" s="115"/>
      <c r="TG30" s="115"/>
      <c r="TH30" s="115"/>
      <c r="TI30" s="115"/>
      <c r="TJ30" s="115"/>
      <c r="TK30" s="115"/>
      <c r="TL30" s="115"/>
      <c r="TM30" s="115"/>
      <c r="TN30" s="115"/>
      <c r="TO30" s="115"/>
      <c r="TP30" s="115"/>
      <c r="TQ30" s="115"/>
      <c r="TR30" s="115"/>
      <c r="TS30" s="115"/>
      <c r="TT30" s="115"/>
      <c r="TU30" s="115"/>
      <c r="TV30" s="115"/>
      <c r="TW30" s="115"/>
      <c r="TX30" s="115"/>
      <c r="TY30" s="115"/>
      <c r="TZ30" s="115"/>
      <c r="UA30" s="115"/>
      <c r="UB30" s="115"/>
      <c r="UC30" s="115"/>
      <c r="UD30" s="115"/>
      <c r="UE30" s="115"/>
      <c r="UF30" s="115"/>
      <c r="UG30" s="115"/>
      <c r="UH30" s="115"/>
      <c r="UI30" s="115"/>
      <c r="UJ30" s="115"/>
      <c r="UK30" s="115"/>
      <c r="UL30" s="115"/>
      <c r="UM30" s="115"/>
      <c r="UN30" s="115"/>
      <c r="UO30" s="115"/>
      <c r="UP30" s="115"/>
      <c r="UQ30" s="115"/>
      <c r="UR30" s="115"/>
      <c r="US30" s="115"/>
      <c r="UT30" s="115"/>
      <c r="UU30" s="115"/>
      <c r="UV30" s="115"/>
      <c r="UW30" s="115"/>
      <c r="UX30" s="115"/>
      <c r="UY30" s="115"/>
      <c r="UZ30" s="115"/>
      <c r="VA30" s="115"/>
      <c r="VB30" s="115"/>
      <c r="VC30" s="115"/>
      <c r="VD30" s="115"/>
      <c r="VE30" s="115"/>
      <c r="VF30" s="115"/>
      <c r="VG30" s="115"/>
      <c r="VH30" s="115"/>
      <c r="VI30" s="115"/>
      <c r="VJ30" s="115"/>
      <c r="VK30" s="115"/>
      <c r="VL30" s="115"/>
      <c r="VM30" s="115"/>
      <c r="VN30" s="115"/>
      <c r="VO30" s="115"/>
      <c r="VP30" s="115"/>
      <c r="VQ30" s="115"/>
      <c r="VR30" s="115"/>
      <c r="VS30" s="115"/>
      <c r="VT30" s="115"/>
      <c r="VU30" s="115"/>
      <c r="VV30" s="115"/>
      <c r="VW30" s="115"/>
      <c r="VX30" s="115"/>
      <c r="VY30" s="115"/>
      <c r="VZ30" s="115"/>
      <c r="WA30" s="115"/>
      <c r="WB30" s="115"/>
      <c r="WC30" s="115"/>
      <c r="WD30" s="115"/>
      <c r="WE30" s="115"/>
      <c r="WF30" s="115"/>
      <c r="WG30" s="115"/>
      <c r="WH30" s="115"/>
      <c r="WI30" s="115"/>
      <c r="WJ30" s="115"/>
      <c r="WK30" s="115"/>
      <c r="WL30" s="115"/>
      <c r="WM30" s="115"/>
      <c r="WN30" s="115"/>
      <c r="WO30" s="115"/>
      <c r="WP30" s="115"/>
      <c r="WQ30" s="115"/>
      <c r="WR30" s="115"/>
      <c r="WS30" s="115"/>
      <c r="WT30" s="115"/>
      <c r="WU30" s="115"/>
      <c r="WV30" s="115"/>
      <c r="WW30" s="115"/>
      <c r="WX30" s="115"/>
      <c r="WY30" s="115"/>
      <c r="WZ30" s="115"/>
      <c r="XA30" s="115"/>
      <c r="XB30" s="115"/>
      <c r="XC30" s="115"/>
      <c r="XD30" s="115"/>
      <c r="XE30" s="115"/>
      <c r="XF30" s="115"/>
      <c r="XG30" s="115"/>
      <c r="XH30" s="115"/>
      <c r="XI30" s="115"/>
      <c r="XJ30" s="115"/>
      <c r="XK30" s="115"/>
      <c r="XL30" s="115"/>
      <c r="XM30" s="115"/>
      <c r="XN30" s="115"/>
      <c r="XO30" s="115"/>
      <c r="XP30" s="115"/>
      <c r="XQ30" s="115"/>
      <c r="XR30" s="115"/>
      <c r="XS30" s="115"/>
      <c r="XT30" s="115"/>
      <c r="XU30" s="115"/>
      <c r="XV30" s="115"/>
      <c r="XW30" s="115"/>
      <c r="XX30" s="115"/>
      <c r="XY30" s="115"/>
      <c r="XZ30" s="115"/>
      <c r="YA30" s="115"/>
      <c r="YB30" s="115"/>
      <c r="YC30" s="115"/>
      <c r="YD30" s="115"/>
      <c r="YE30" s="115"/>
      <c r="YF30" s="115"/>
      <c r="YG30" s="115"/>
      <c r="YH30" s="115"/>
      <c r="YI30" s="115"/>
      <c r="YJ30" s="115"/>
      <c r="YK30" s="115"/>
      <c r="YL30" s="115"/>
      <c r="YM30" s="115"/>
      <c r="YN30" s="115"/>
      <c r="YO30" s="115"/>
      <c r="YP30" s="115"/>
      <c r="YQ30" s="115"/>
      <c r="YR30" s="115"/>
      <c r="YS30" s="115"/>
      <c r="YT30" s="115"/>
      <c r="YU30" s="115"/>
      <c r="YV30" s="115"/>
      <c r="YW30" s="115"/>
      <c r="YX30" s="115"/>
      <c r="YY30" s="115"/>
      <c r="YZ30" s="115"/>
      <c r="ZA30" s="115"/>
      <c r="ZB30" s="115"/>
      <c r="ZC30" s="115"/>
      <c r="ZD30" s="115"/>
      <c r="ZE30" s="115"/>
      <c r="ZF30" s="115"/>
      <c r="ZG30" s="115"/>
      <c r="ZH30" s="115"/>
      <c r="ZI30" s="115"/>
      <c r="ZJ30" s="115"/>
      <c r="ZK30" s="115"/>
      <c r="ZL30" s="115"/>
      <c r="ZM30" s="115"/>
      <c r="ZN30" s="115"/>
      <c r="ZO30" s="115"/>
      <c r="ZP30" s="115"/>
      <c r="ZQ30" s="115"/>
      <c r="ZR30" s="115"/>
      <c r="ZS30" s="115"/>
      <c r="ZT30" s="115"/>
      <c r="ZU30" s="115"/>
      <c r="ZV30" s="115"/>
      <c r="ZW30" s="115"/>
      <c r="ZX30" s="115"/>
      <c r="ZY30" s="115"/>
      <c r="ZZ30" s="115"/>
      <c r="AAA30" s="115"/>
      <c r="AAB30" s="115"/>
      <c r="AAC30" s="115"/>
      <c r="AAD30" s="115"/>
      <c r="AAE30" s="115"/>
      <c r="AAF30" s="115"/>
      <c r="AAG30" s="115"/>
      <c r="AAH30" s="115"/>
      <c r="AAI30" s="115"/>
      <c r="AAJ30" s="115"/>
      <c r="AAK30" s="115"/>
      <c r="AAL30" s="115"/>
      <c r="AAM30" s="115"/>
      <c r="AAN30" s="115"/>
      <c r="AAO30" s="115"/>
      <c r="AAP30" s="115"/>
      <c r="AAQ30" s="115"/>
      <c r="AAR30" s="115"/>
      <c r="AAS30" s="115"/>
      <c r="AAT30" s="115"/>
      <c r="AAU30" s="115"/>
      <c r="AAV30" s="115"/>
      <c r="AAW30" s="115"/>
      <c r="AAX30" s="115"/>
      <c r="AAY30" s="115"/>
      <c r="AAZ30" s="115"/>
      <c r="ABA30" s="115"/>
      <c r="ABB30" s="115"/>
      <c r="ABC30" s="115"/>
      <c r="ABD30" s="115"/>
      <c r="ABE30" s="115"/>
      <c r="ABF30" s="115"/>
      <c r="ABG30" s="115"/>
      <c r="ABH30" s="115"/>
      <c r="ABI30" s="115"/>
      <c r="ABJ30" s="115"/>
      <c r="ABK30" s="115"/>
      <c r="ABL30" s="115"/>
      <c r="ABM30" s="115"/>
      <c r="ABN30" s="115"/>
      <c r="ABO30" s="115"/>
      <c r="ABP30" s="115"/>
      <c r="ABQ30" s="115"/>
      <c r="ABR30" s="115"/>
      <c r="ABS30" s="115"/>
      <c r="ABT30" s="115"/>
      <c r="ABU30" s="115"/>
      <c r="ABV30" s="115"/>
      <c r="ABW30" s="115"/>
      <c r="ABX30" s="115"/>
      <c r="ABY30" s="115"/>
      <c r="ABZ30" s="115"/>
      <c r="ACA30" s="115"/>
      <c r="ACB30" s="115"/>
      <c r="ACC30" s="115"/>
      <c r="ACD30" s="115"/>
      <c r="ACE30" s="115"/>
      <c r="ACF30" s="115"/>
      <c r="ACG30" s="115"/>
      <c r="ACH30" s="115"/>
      <c r="ACI30" s="115"/>
      <c r="ACJ30" s="115"/>
      <c r="ACK30" s="115"/>
      <c r="ACL30" s="115"/>
      <c r="ACM30" s="115"/>
      <c r="ACN30" s="115"/>
      <c r="ACO30" s="115"/>
      <c r="ACP30" s="115"/>
      <c r="ACQ30" s="115"/>
      <c r="ACR30" s="115"/>
      <c r="ACS30" s="115"/>
      <c r="ACT30" s="115"/>
      <c r="ACU30" s="115"/>
      <c r="ACV30" s="115"/>
      <c r="ACW30" s="115"/>
      <c r="ACX30" s="115"/>
      <c r="ACY30" s="115"/>
      <c r="ACZ30" s="115"/>
      <c r="ADA30" s="115"/>
      <c r="ADB30" s="115"/>
      <c r="ADC30" s="115"/>
      <c r="ADD30" s="115"/>
      <c r="ADE30" s="115"/>
      <c r="ADF30" s="115"/>
      <c r="ADG30" s="115"/>
      <c r="ADH30" s="115"/>
      <c r="ADI30" s="115"/>
      <c r="ADJ30" s="115"/>
      <c r="ADK30" s="115"/>
      <c r="ADL30" s="115"/>
      <c r="ADM30" s="115"/>
      <c r="ADN30" s="115"/>
      <c r="ADO30" s="115"/>
      <c r="ADP30" s="115"/>
      <c r="ADQ30" s="115"/>
      <c r="ADR30" s="115"/>
      <c r="ADS30" s="115"/>
      <c r="ADT30" s="115"/>
      <c r="ADU30" s="115"/>
      <c r="ADV30" s="115"/>
      <c r="ADW30" s="115"/>
      <c r="ADX30" s="115"/>
      <c r="ADY30" s="115"/>
      <c r="ADZ30" s="115"/>
      <c r="AEA30" s="115"/>
      <c r="AEB30" s="115"/>
      <c r="AEC30" s="115"/>
      <c r="AED30" s="115"/>
      <c r="AEE30" s="115"/>
      <c r="AEF30" s="115"/>
      <c r="AEG30" s="115"/>
      <c r="AEH30" s="115"/>
      <c r="AEI30" s="115"/>
      <c r="AEJ30" s="115"/>
      <c r="AEK30" s="115"/>
      <c r="AEL30" s="115"/>
      <c r="AEM30" s="115"/>
      <c r="AEN30" s="115"/>
      <c r="AEO30" s="115"/>
      <c r="AEP30" s="115"/>
      <c r="AEQ30" s="115"/>
      <c r="AER30" s="115"/>
      <c r="AES30" s="115"/>
      <c r="AET30" s="115"/>
      <c r="AEU30" s="115"/>
      <c r="AEV30" s="115"/>
      <c r="AEW30" s="115"/>
      <c r="AEX30" s="115"/>
      <c r="AEY30" s="115"/>
      <c r="AEZ30" s="115"/>
      <c r="AFA30" s="115"/>
      <c r="AFB30" s="115"/>
      <c r="AFC30" s="115"/>
      <c r="AFD30" s="115"/>
      <c r="AFE30" s="115"/>
      <c r="AFF30" s="115"/>
      <c r="AFG30" s="115"/>
      <c r="AFH30" s="115"/>
      <c r="AFI30" s="115"/>
      <c r="AFJ30" s="115"/>
      <c r="AFK30" s="115"/>
      <c r="AFL30" s="115"/>
      <c r="AFM30" s="115"/>
      <c r="AFN30" s="115"/>
      <c r="AFO30" s="115"/>
      <c r="AFP30" s="115"/>
      <c r="AFQ30" s="115"/>
      <c r="AFR30" s="115"/>
      <c r="AFS30" s="115"/>
      <c r="AFT30" s="115"/>
      <c r="AFU30" s="115"/>
      <c r="AFV30" s="115"/>
      <c r="AFW30" s="115"/>
      <c r="AFX30" s="115"/>
      <c r="AFY30" s="115"/>
      <c r="AFZ30" s="115"/>
      <c r="AGA30" s="115"/>
      <c r="AGB30" s="115"/>
      <c r="AGC30" s="115"/>
      <c r="AGD30" s="115"/>
      <c r="AGE30" s="115"/>
      <c r="AGF30" s="115"/>
      <c r="AGG30" s="115"/>
      <c r="AGH30" s="115"/>
      <c r="AGI30" s="115"/>
      <c r="AGJ30" s="115"/>
      <c r="AGK30" s="115"/>
      <c r="AGL30" s="115"/>
      <c r="AGM30" s="115"/>
      <c r="AGN30" s="115"/>
      <c r="AGO30" s="115"/>
      <c r="AGP30" s="115"/>
      <c r="AGQ30" s="115"/>
      <c r="AGR30" s="115"/>
      <c r="AGS30" s="115"/>
      <c r="AGT30" s="115"/>
      <c r="AGU30" s="115"/>
      <c r="AGV30" s="115"/>
      <c r="AGW30" s="115"/>
      <c r="AGX30" s="115"/>
      <c r="AGY30" s="115"/>
      <c r="AGZ30" s="115"/>
      <c r="AHA30" s="115"/>
      <c r="AHB30" s="115"/>
      <c r="AHC30" s="115"/>
      <c r="AHD30" s="115"/>
      <c r="AHE30" s="115"/>
      <c r="AHF30" s="115"/>
      <c r="AHG30" s="115"/>
      <c r="AHH30" s="115"/>
      <c r="AHI30" s="115"/>
      <c r="AHJ30" s="115"/>
      <c r="AHK30" s="115"/>
      <c r="AHL30" s="115"/>
      <c r="AHM30" s="115"/>
      <c r="AHN30" s="115"/>
      <c r="AHO30" s="115"/>
      <c r="AHP30" s="115"/>
      <c r="AHQ30" s="115"/>
      <c r="AHR30" s="115"/>
      <c r="AHS30" s="115"/>
      <c r="AHT30" s="115"/>
      <c r="AHU30" s="115"/>
      <c r="AHV30" s="115"/>
      <c r="AHW30" s="115"/>
      <c r="AHX30" s="115"/>
      <c r="AHY30" s="115"/>
      <c r="AHZ30" s="115"/>
      <c r="AIA30" s="115"/>
      <c r="AIB30" s="115"/>
      <c r="AIC30" s="115"/>
      <c r="AID30" s="115"/>
      <c r="AIE30" s="115"/>
      <c r="AIF30" s="115"/>
      <c r="AIG30" s="115"/>
      <c r="AIH30" s="115"/>
      <c r="AII30" s="115"/>
      <c r="AIJ30" s="115"/>
      <c r="AIK30" s="115"/>
      <c r="AIL30" s="115"/>
      <c r="AIM30" s="115"/>
      <c r="AIN30" s="115"/>
      <c r="AIO30" s="115"/>
      <c r="AIP30" s="115"/>
      <c r="AIQ30" s="115"/>
      <c r="AIR30" s="115"/>
      <c r="AIS30" s="115"/>
      <c r="AIT30" s="115"/>
      <c r="AIU30" s="115"/>
      <c r="AIV30" s="115"/>
      <c r="AIW30" s="115"/>
      <c r="AIX30" s="115"/>
      <c r="AIY30" s="115"/>
      <c r="AIZ30" s="115"/>
      <c r="AJA30" s="115"/>
      <c r="AJB30" s="115"/>
      <c r="AJC30" s="115"/>
      <c r="AJD30" s="115"/>
      <c r="AJE30" s="115"/>
      <c r="AJF30" s="115"/>
      <c r="AJG30" s="115"/>
      <c r="AJH30" s="115"/>
      <c r="AJI30" s="115"/>
      <c r="AJJ30" s="115"/>
      <c r="AJK30" s="115"/>
      <c r="AJL30" s="115"/>
      <c r="AJM30" s="115"/>
      <c r="AJN30" s="115"/>
      <c r="AJO30" s="115"/>
      <c r="AJP30" s="115"/>
      <c r="AJQ30" s="115"/>
      <c r="AJR30" s="115"/>
      <c r="AJS30" s="115"/>
      <c r="AJT30" s="115"/>
      <c r="AJU30" s="115"/>
      <c r="AJV30" s="115"/>
      <c r="AJW30" s="115"/>
      <c r="AJX30" s="115"/>
      <c r="AJY30" s="115"/>
      <c r="AJZ30" s="115"/>
      <c r="AKA30" s="115"/>
      <c r="AKB30" s="115"/>
      <c r="AKC30" s="115"/>
      <c r="AKD30" s="115"/>
      <c r="AKE30" s="115"/>
      <c r="AKF30" s="115"/>
      <c r="AKG30" s="115"/>
      <c r="AKH30" s="115"/>
      <c r="AKI30" s="115"/>
      <c r="AKJ30" s="115"/>
      <c r="AKK30" s="115"/>
      <c r="AKL30" s="115"/>
      <c r="AKM30" s="115"/>
      <c r="AKN30" s="115"/>
      <c r="AKO30" s="115"/>
      <c r="AKP30" s="115"/>
      <c r="AKQ30" s="115"/>
      <c r="AKR30" s="115"/>
      <c r="AKS30" s="115"/>
      <c r="AKT30" s="115"/>
      <c r="AKU30" s="115"/>
      <c r="AKV30" s="115"/>
      <c r="AKW30" s="115"/>
      <c r="AKX30" s="115"/>
      <c r="AKY30" s="115"/>
      <c r="AKZ30" s="115"/>
      <c r="ALA30" s="115"/>
      <c r="ALB30" s="115"/>
      <c r="ALC30" s="115"/>
      <c r="ALD30" s="115"/>
      <c r="ALE30" s="115"/>
      <c r="ALF30" s="115"/>
      <c r="ALG30" s="115"/>
      <c r="ALH30" s="115"/>
      <c r="ALI30" s="115"/>
      <c r="ALJ30" s="115"/>
      <c r="ALK30" s="115"/>
      <c r="ALL30" s="115"/>
      <c r="ALM30" s="115"/>
      <c r="ALN30" s="115"/>
      <c r="ALO30" s="115"/>
      <c r="ALP30" s="115"/>
      <c r="ALQ30" s="115"/>
      <c r="ALR30" s="115"/>
      <c r="ALS30" s="115"/>
      <c r="ALT30" s="115"/>
      <c r="ALU30" s="115"/>
      <c r="ALV30" s="115"/>
      <c r="ALW30" s="115"/>
      <c r="ALX30" s="115"/>
      <c r="ALY30" s="115"/>
      <c r="ALZ30" s="115"/>
      <c r="AMA30" s="115"/>
      <c r="AMB30" s="115"/>
      <c r="AMC30" s="115"/>
      <c r="AMD30" s="115"/>
      <c r="AME30" s="115"/>
      <c r="AMF30" s="115"/>
      <c r="AMG30" s="115"/>
      <c r="AMH30" s="115"/>
      <c r="AMI30" s="115"/>
      <c r="AMJ30" s="115"/>
      <c r="AMK30" s="115"/>
      <c r="AML30" s="115"/>
      <c r="AMM30" s="115"/>
      <c r="AMN30" s="115"/>
      <c r="AMO30" s="115"/>
      <c r="AMP30" s="115"/>
      <c r="AMQ30" s="115"/>
      <c r="AMR30" s="115"/>
      <c r="AMS30" s="115"/>
      <c r="AMT30" s="115"/>
      <c r="AMU30" s="115"/>
      <c r="AMV30" s="115"/>
      <c r="AMW30" s="115"/>
      <c r="AMX30" s="115"/>
      <c r="AMY30" s="115"/>
      <c r="AMZ30" s="115"/>
      <c r="ANA30" s="115"/>
      <c r="ANB30" s="115"/>
      <c r="ANC30" s="115"/>
      <c r="AND30" s="115"/>
      <c r="ANE30" s="115"/>
      <c r="ANF30" s="115"/>
      <c r="ANG30" s="115"/>
      <c r="ANH30" s="115"/>
      <c r="ANI30" s="115"/>
      <c r="ANJ30" s="115"/>
      <c r="ANK30" s="115"/>
      <c r="ANL30" s="115"/>
      <c r="ANM30" s="115"/>
      <c r="ANN30" s="115"/>
      <c r="ANO30" s="115"/>
      <c r="ANP30" s="115"/>
      <c r="ANQ30" s="115"/>
      <c r="ANR30" s="115"/>
      <c r="ANS30" s="115"/>
      <c r="ANT30" s="115"/>
      <c r="ANU30" s="115"/>
      <c r="ANV30" s="115"/>
      <c r="ANW30" s="115"/>
      <c r="ANX30" s="115"/>
      <c r="ANY30" s="115"/>
      <c r="ANZ30" s="115"/>
      <c r="AOA30" s="115"/>
      <c r="AOB30" s="115"/>
      <c r="AOC30" s="115"/>
      <c r="AOD30" s="115"/>
      <c r="AOE30" s="115"/>
      <c r="AOF30" s="115"/>
      <c r="AOG30" s="115"/>
      <c r="AOH30" s="115"/>
      <c r="AOI30" s="115"/>
      <c r="AOJ30" s="115"/>
      <c r="AOK30" s="115"/>
      <c r="AOL30" s="115"/>
      <c r="AOM30" s="115"/>
      <c r="AON30" s="115"/>
      <c r="AOO30" s="115"/>
      <c r="AOP30" s="115"/>
      <c r="AOQ30" s="115"/>
      <c r="AOR30" s="115"/>
      <c r="AOS30" s="115"/>
      <c r="AOT30" s="115"/>
      <c r="AOU30" s="115"/>
      <c r="AOV30" s="115"/>
      <c r="AOW30" s="115"/>
      <c r="AOX30" s="115"/>
      <c r="AOY30" s="115"/>
      <c r="AOZ30" s="115"/>
      <c r="APA30" s="115"/>
      <c r="APB30" s="115"/>
      <c r="APC30" s="115"/>
      <c r="APD30" s="115"/>
      <c r="APE30" s="115"/>
      <c r="APF30" s="115"/>
      <c r="APG30" s="115"/>
      <c r="APH30" s="115"/>
      <c r="API30" s="115"/>
      <c r="APJ30" s="115"/>
      <c r="APK30" s="115"/>
      <c r="APL30" s="115"/>
      <c r="APM30" s="115"/>
      <c r="APN30" s="115"/>
      <c r="APO30" s="115"/>
      <c r="APP30" s="115"/>
      <c r="APQ30" s="115"/>
      <c r="APR30" s="115"/>
      <c r="APS30" s="115"/>
      <c r="APT30" s="115"/>
      <c r="APU30" s="115"/>
      <c r="APV30" s="115"/>
      <c r="APW30" s="115"/>
      <c r="APX30" s="115"/>
      <c r="APY30" s="115"/>
      <c r="APZ30" s="115"/>
      <c r="AQA30" s="115"/>
      <c r="AQB30" s="115"/>
      <c r="AQC30" s="115"/>
      <c r="AQD30" s="115"/>
      <c r="AQE30" s="115"/>
      <c r="AQF30" s="115"/>
      <c r="AQG30" s="115"/>
      <c r="AQH30" s="115"/>
      <c r="AQI30" s="115"/>
      <c r="AQJ30" s="115"/>
      <c r="AQK30" s="115"/>
      <c r="AQL30" s="115"/>
      <c r="AQM30" s="115"/>
      <c r="AQN30" s="115"/>
      <c r="AQO30" s="115"/>
      <c r="AQP30" s="115"/>
      <c r="AQQ30" s="115"/>
      <c r="AQR30" s="115"/>
      <c r="AQS30" s="115"/>
      <c r="AQT30" s="115"/>
      <c r="AQU30" s="115"/>
      <c r="AQV30" s="115"/>
      <c r="AQW30" s="115"/>
      <c r="AQX30" s="115"/>
      <c r="AQY30" s="115"/>
      <c r="AQZ30" s="115"/>
      <c r="ARA30" s="115"/>
      <c r="ARB30" s="115"/>
      <c r="ARC30" s="115"/>
      <c r="ARD30" s="115"/>
      <c r="ARE30" s="115"/>
      <c r="ARF30" s="115"/>
      <c r="ARG30" s="115"/>
      <c r="ARH30" s="115"/>
      <c r="ARI30" s="115"/>
      <c r="ARJ30" s="115"/>
      <c r="ARK30" s="115"/>
      <c r="ARL30" s="115"/>
      <c r="ARM30" s="115"/>
      <c r="ARN30" s="115"/>
      <c r="ARO30" s="115"/>
      <c r="ARP30" s="115"/>
      <c r="ARQ30" s="115"/>
      <c r="ARR30" s="115"/>
      <c r="ARS30" s="115"/>
      <c r="ART30" s="115"/>
      <c r="ARU30" s="115"/>
      <c r="ARV30" s="115"/>
      <c r="ARW30" s="115"/>
      <c r="ARX30" s="115"/>
      <c r="ARY30" s="115"/>
      <c r="ARZ30" s="115"/>
      <c r="ASA30" s="115"/>
      <c r="ASB30" s="115"/>
      <c r="ASC30" s="115"/>
      <c r="ASD30" s="115"/>
      <c r="ASE30" s="115"/>
      <c r="ASF30" s="115"/>
      <c r="ASG30" s="115"/>
      <c r="ASH30" s="115"/>
      <c r="ASI30" s="115"/>
      <c r="ASJ30" s="115"/>
      <c r="ASK30" s="115"/>
      <c r="ASL30" s="115"/>
      <c r="ASM30" s="115"/>
      <c r="ASN30" s="115"/>
      <c r="ASO30" s="115"/>
      <c r="ASP30" s="115"/>
      <c r="ASQ30" s="115"/>
      <c r="ASR30" s="115"/>
      <c r="ASS30" s="115"/>
      <c r="AST30" s="115"/>
      <c r="ASU30" s="115"/>
      <c r="ASV30" s="115"/>
      <c r="ASW30" s="115"/>
      <c r="ASX30" s="115"/>
      <c r="ASY30" s="115"/>
      <c r="ASZ30" s="115"/>
      <c r="ATA30" s="115"/>
      <c r="ATB30" s="115"/>
      <c r="ATC30" s="115"/>
      <c r="ATD30" s="115"/>
      <c r="ATE30" s="115"/>
      <c r="ATF30" s="115"/>
      <c r="ATG30" s="115"/>
      <c r="ATH30" s="115"/>
      <c r="ATI30" s="115"/>
      <c r="ATJ30" s="115"/>
      <c r="ATK30" s="115"/>
      <c r="ATL30" s="115"/>
      <c r="ATM30" s="115"/>
      <c r="ATN30" s="115"/>
      <c r="ATO30" s="115"/>
      <c r="ATP30" s="115"/>
      <c r="ATQ30" s="115"/>
      <c r="ATR30" s="115"/>
      <c r="ATS30" s="115"/>
      <c r="ATT30" s="115"/>
      <c r="ATU30" s="115"/>
      <c r="ATV30" s="115"/>
      <c r="ATW30" s="115"/>
      <c r="ATX30" s="115"/>
      <c r="ATY30" s="115"/>
      <c r="ATZ30" s="115"/>
      <c r="AUA30" s="115"/>
      <c r="AUB30" s="115"/>
      <c r="AUC30" s="115"/>
      <c r="AUD30" s="115"/>
      <c r="AUE30" s="115"/>
      <c r="AUF30" s="115"/>
      <c r="AUG30" s="115"/>
      <c r="AUH30" s="115"/>
      <c r="AUI30" s="115"/>
      <c r="AUJ30" s="115"/>
      <c r="AUK30" s="115"/>
      <c r="AUL30" s="115"/>
      <c r="AUM30" s="115"/>
      <c r="AUN30" s="115"/>
      <c r="AUO30" s="115"/>
      <c r="AUP30" s="115"/>
      <c r="AUQ30" s="115"/>
      <c r="AUR30" s="115"/>
      <c r="AUS30" s="115"/>
      <c r="AUT30" s="115"/>
      <c r="AUU30" s="115"/>
      <c r="AUV30" s="115"/>
      <c r="AUW30" s="115"/>
      <c r="AUX30" s="115"/>
      <c r="AUY30" s="115"/>
      <c r="AUZ30" s="115"/>
      <c r="AVA30" s="115"/>
      <c r="AVB30" s="115"/>
      <c r="AVC30" s="115"/>
      <c r="AVD30" s="115"/>
      <c r="AVE30" s="115"/>
      <c r="AVF30" s="115"/>
      <c r="AVG30" s="115"/>
      <c r="AVH30" s="115"/>
      <c r="AVI30" s="115"/>
      <c r="AVJ30" s="115"/>
      <c r="AVK30" s="115"/>
      <c r="AVL30" s="115"/>
      <c r="AVM30" s="115"/>
      <c r="AVN30" s="115"/>
      <c r="AVO30" s="115"/>
      <c r="AVP30" s="115"/>
      <c r="AVQ30" s="115"/>
      <c r="AVR30" s="115"/>
      <c r="AVS30" s="115"/>
      <c r="AVT30" s="115"/>
      <c r="AVU30" s="115"/>
    </row>
    <row r="31" spans="1:1269" s="332" customFormat="1" ht="13.5" customHeight="1" x14ac:dyDescent="0.2">
      <c r="A31" s="115"/>
      <c r="B31" s="23" t="s">
        <v>399</v>
      </c>
      <c r="C31" s="135" t="s">
        <v>257</v>
      </c>
      <c r="D31" s="136">
        <f>IF(ISNA(VLOOKUP($B31,Batting!$B$6:$D$40,3,FALSE)),0,(VLOOKUP($B31,Batting!$B$6:$D$40,3,FALSE)))</f>
        <v>1</v>
      </c>
      <c r="E31" s="376">
        <f t="shared" si="26"/>
        <v>1</v>
      </c>
      <c r="F31" s="138">
        <f t="shared" si="27"/>
        <v>2</v>
      </c>
      <c r="G31" s="137">
        <f t="shared" si="28"/>
        <v>0</v>
      </c>
      <c r="H31" s="137">
        <f t="shared" si="29"/>
        <v>14</v>
      </c>
      <c r="I31" s="137">
        <f t="shared" si="30"/>
        <v>0</v>
      </c>
      <c r="J31" s="138" t="str">
        <f t="shared" si="31"/>
        <v>-</v>
      </c>
      <c r="K31" s="138">
        <f t="shared" si="32"/>
        <v>7</v>
      </c>
      <c r="L31" s="139" t="str">
        <f t="shared" si="33"/>
        <v>-</v>
      </c>
      <c r="M31" s="140"/>
      <c r="N31" s="84">
        <v>6</v>
      </c>
      <c r="O31" s="376">
        <v>0</v>
      </c>
      <c r="P31" s="376">
        <v>18</v>
      </c>
      <c r="Q31" s="376">
        <v>0</v>
      </c>
      <c r="R31" s="91"/>
      <c r="S31" s="141">
        <f t="shared" si="34"/>
        <v>-2.8</v>
      </c>
      <c r="T31" s="140"/>
      <c r="U31" s="73">
        <f t="shared" si="35"/>
        <v>7</v>
      </c>
      <c r="V31" s="73">
        <f t="shared" si="36"/>
        <v>14</v>
      </c>
      <c r="W31" s="74">
        <f t="shared" si="37"/>
        <v>0</v>
      </c>
      <c r="X31" s="102"/>
      <c r="Y31" s="84"/>
      <c r="Z31" s="376"/>
      <c r="AA31" s="376"/>
      <c r="AB31" s="376"/>
      <c r="AC31" s="142"/>
      <c r="AD31" s="84"/>
      <c r="AE31" s="376"/>
      <c r="AF31" s="376"/>
      <c r="AG31" s="376"/>
      <c r="AH31" s="143"/>
      <c r="AI31" s="84"/>
      <c r="AJ31" s="376"/>
      <c r="AK31" s="376"/>
      <c r="AL31" s="376"/>
      <c r="AM31" s="82"/>
      <c r="AN31" s="84"/>
      <c r="AO31" s="376"/>
      <c r="AP31" s="376"/>
      <c r="AQ31" s="376"/>
      <c r="AR31" s="82"/>
      <c r="AS31" s="84"/>
      <c r="AT31" s="376"/>
      <c r="AU31" s="376"/>
      <c r="AV31" s="376"/>
      <c r="AW31" s="82"/>
      <c r="AX31" s="84"/>
      <c r="AY31" s="376"/>
      <c r="AZ31" s="376"/>
      <c r="BA31" s="376"/>
      <c r="BB31" s="82"/>
      <c r="BC31" s="73"/>
      <c r="BD31" s="376"/>
      <c r="BE31" s="376"/>
      <c r="BF31" s="376"/>
      <c r="BG31" s="82"/>
      <c r="BH31" s="84"/>
      <c r="BI31" s="376"/>
      <c r="BJ31" s="376"/>
      <c r="BK31" s="376"/>
      <c r="BL31" s="132"/>
      <c r="BM31" s="84"/>
      <c r="BN31" s="376"/>
      <c r="BO31" s="376"/>
      <c r="BP31" s="376"/>
      <c r="BQ31" s="132"/>
      <c r="BR31" s="84"/>
      <c r="BS31" s="376"/>
      <c r="BT31" s="376"/>
      <c r="BU31" s="376"/>
      <c r="BV31" s="132"/>
      <c r="BW31" s="84"/>
      <c r="BX31" s="376"/>
      <c r="BY31" s="376"/>
      <c r="BZ31" s="376"/>
      <c r="CA31" s="132"/>
      <c r="CB31" s="84"/>
      <c r="CC31" s="376"/>
      <c r="CD31" s="376"/>
      <c r="CE31" s="376"/>
      <c r="CF31" s="132"/>
      <c r="CG31" s="84"/>
      <c r="CH31" s="376"/>
      <c r="CI31" s="376"/>
      <c r="CJ31" s="376"/>
      <c r="CK31" s="132"/>
      <c r="CL31" s="84">
        <v>2</v>
      </c>
      <c r="CM31" s="376">
        <v>0</v>
      </c>
      <c r="CN31" s="376">
        <v>14</v>
      </c>
      <c r="CO31" s="376">
        <v>0</v>
      </c>
      <c r="CP31" s="132"/>
      <c r="CQ31" s="84"/>
      <c r="CR31" s="376"/>
      <c r="CS31" s="376"/>
      <c r="CT31" s="137"/>
      <c r="CU31" s="282"/>
      <c r="CV31" s="84"/>
      <c r="CW31" s="376"/>
      <c r="CX31" s="376"/>
      <c r="CY31" s="376"/>
      <c r="CZ31" s="132"/>
      <c r="DA31" s="84"/>
      <c r="DB31" s="376"/>
      <c r="DC31" s="376"/>
      <c r="DD31" s="376"/>
      <c r="DE31" s="142"/>
      <c r="DF31" s="84"/>
      <c r="DG31" s="376"/>
      <c r="DH31" s="376"/>
      <c r="DI31" s="376"/>
      <c r="DJ31" s="142"/>
      <c r="DK31" s="84"/>
      <c r="DL31" s="137"/>
      <c r="DM31" s="137"/>
      <c r="DN31" s="137"/>
      <c r="DO31" s="142"/>
      <c r="DP31" s="84"/>
      <c r="DQ31" s="376"/>
      <c r="DR31" s="376"/>
      <c r="DS31" s="376"/>
      <c r="DT31" s="142"/>
      <c r="DU31" s="282"/>
      <c r="DV31" s="85"/>
      <c r="DW31" s="85"/>
      <c r="DX31" s="85"/>
      <c r="DY31" s="142"/>
      <c r="DZ31" s="282"/>
      <c r="EA31" s="85"/>
      <c r="EB31" s="85"/>
      <c r="EC31" s="85"/>
      <c r="ED31" s="133"/>
      <c r="EE31" s="125"/>
      <c r="EF31" s="125"/>
      <c r="EG31" s="125"/>
      <c r="EH31" s="125"/>
      <c r="EI31" s="133"/>
      <c r="EJ31" s="125"/>
      <c r="EK31" s="125"/>
      <c r="EL31" s="125"/>
      <c r="EM31" s="125"/>
      <c r="EN31" s="133"/>
      <c r="EO31" s="125"/>
      <c r="EP31" s="125"/>
      <c r="EQ31" s="125"/>
      <c r="ER31" s="125"/>
      <c r="ES31" s="133"/>
      <c r="ET31" s="125"/>
      <c r="EU31" s="125"/>
      <c r="EV31" s="125"/>
      <c r="EW31" s="125"/>
      <c r="EX31" s="115"/>
      <c r="EY31" s="115"/>
      <c r="EZ31" s="115"/>
      <c r="FA31" s="115"/>
      <c r="FB31" s="136"/>
      <c r="FC31" s="73"/>
      <c r="FD31" s="136"/>
      <c r="FE31" s="136"/>
      <c r="FF31" s="136"/>
      <c r="FG31" s="138"/>
      <c r="FH31" s="138"/>
      <c r="FI31" s="139"/>
      <c r="FJ31" s="40"/>
      <c r="FK31" s="74"/>
      <c r="FL31" s="264"/>
      <c r="FM31" s="264"/>
      <c r="FN31" s="264"/>
      <c r="FO31" s="264"/>
      <c r="FP31" s="264"/>
      <c r="FQ31" s="264"/>
      <c r="FR31" s="264"/>
      <c r="FS31" s="264"/>
      <c r="FT31" s="264"/>
      <c r="FU31" s="44"/>
      <c r="FV31" s="44"/>
      <c r="FW31" s="44"/>
      <c r="FX31" s="44"/>
      <c r="FY31" s="44"/>
      <c r="FZ31" s="44"/>
      <c r="GA31" s="44"/>
      <c r="GB31" s="44"/>
      <c r="GC31" s="44"/>
      <c r="GD31" s="44"/>
      <c r="GE31" s="115"/>
      <c r="GF31" s="115"/>
      <c r="GG31" s="115"/>
      <c r="GH31" s="115"/>
      <c r="GI31" s="115"/>
      <c r="GJ31" s="115"/>
      <c r="GK31" s="115"/>
      <c r="GL31" s="115"/>
      <c r="GM31" s="115"/>
      <c r="GN31" s="115"/>
      <c r="GO31" s="115"/>
      <c r="GP31" s="115"/>
      <c r="GQ31" s="115"/>
      <c r="GR31" s="115"/>
      <c r="GS31" s="115"/>
      <c r="GT31" s="115"/>
      <c r="GU31" s="115"/>
      <c r="GV31" s="115"/>
      <c r="GW31" s="115"/>
      <c r="GX31" s="115"/>
      <c r="GY31" s="115"/>
      <c r="GZ31" s="115"/>
      <c r="HA31" s="115"/>
      <c r="HB31" s="115"/>
      <c r="HC31" s="115"/>
      <c r="HD31" s="115"/>
      <c r="HE31" s="115"/>
      <c r="HF31" s="115"/>
      <c r="HG31" s="115"/>
      <c r="HH31" s="115"/>
      <c r="HI31" s="115"/>
      <c r="HJ31" s="115"/>
      <c r="HK31" s="115"/>
      <c r="HL31" s="115"/>
      <c r="HM31" s="115"/>
      <c r="HN31" s="115"/>
      <c r="HO31" s="115"/>
      <c r="HP31" s="115"/>
      <c r="HQ31" s="115"/>
      <c r="HR31" s="115"/>
      <c r="HS31" s="115"/>
      <c r="HT31" s="115"/>
      <c r="HU31" s="115"/>
      <c r="HV31" s="115"/>
      <c r="HW31" s="115"/>
      <c r="HX31" s="115"/>
      <c r="HY31" s="115"/>
      <c r="HZ31" s="115"/>
      <c r="IA31" s="115"/>
      <c r="IB31" s="115"/>
      <c r="IC31" s="115"/>
      <c r="ID31" s="115"/>
      <c r="IE31" s="115"/>
      <c r="IF31" s="115"/>
      <c r="IG31" s="115"/>
      <c r="IH31" s="115"/>
      <c r="II31" s="115"/>
      <c r="IJ31" s="115"/>
      <c r="IK31" s="115"/>
      <c r="IL31" s="115"/>
      <c r="IM31" s="115"/>
      <c r="IN31" s="115"/>
      <c r="IO31" s="115"/>
      <c r="IP31" s="115"/>
      <c r="IQ31" s="115"/>
      <c r="IR31" s="115"/>
      <c r="IS31" s="115"/>
      <c r="IT31" s="115"/>
      <c r="IU31" s="115"/>
      <c r="IV31" s="115"/>
      <c r="IW31" s="115"/>
      <c r="IX31" s="115"/>
      <c r="IY31" s="115"/>
      <c r="IZ31" s="115"/>
      <c r="JA31" s="115"/>
      <c r="JB31" s="115"/>
      <c r="JC31" s="115"/>
      <c r="JD31" s="115"/>
      <c r="JE31" s="115"/>
      <c r="JF31" s="115"/>
      <c r="JG31" s="115"/>
      <c r="JH31" s="115"/>
      <c r="JI31" s="115"/>
      <c r="JJ31" s="115"/>
      <c r="JK31" s="115"/>
      <c r="JL31" s="115"/>
      <c r="JM31" s="115"/>
      <c r="JN31" s="115"/>
      <c r="JO31" s="115"/>
      <c r="JP31" s="115"/>
      <c r="JQ31" s="115"/>
      <c r="JR31" s="115"/>
      <c r="JS31" s="115"/>
      <c r="JT31" s="115"/>
      <c r="JU31" s="115"/>
      <c r="JV31" s="115"/>
      <c r="JW31" s="115"/>
      <c r="JX31" s="115"/>
      <c r="JY31" s="115"/>
      <c r="JZ31" s="115"/>
      <c r="KA31" s="115"/>
      <c r="KB31" s="115"/>
      <c r="KC31" s="115"/>
      <c r="KD31" s="115"/>
      <c r="KE31" s="115"/>
      <c r="KF31" s="115"/>
      <c r="KG31" s="115"/>
      <c r="KH31" s="115"/>
      <c r="KI31" s="115"/>
      <c r="KJ31" s="115"/>
      <c r="KK31" s="115"/>
      <c r="KL31" s="115"/>
      <c r="KM31" s="115"/>
      <c r="KN31" s="115"/>
      <c r="KO31" s="115"/>
      <c r="KP31" s="115"/>
      <c r="KQ31" s="115"/>
      <c r="KR31" s="115"/>
      <c r="KS31" s="115"/>
      <c r="KT31" s="115"/>
      <c r="KU31" s="115"/>
      <c r="KV31" s="115"/>
      <c r="KW31" s="115"/>
      <c r="KX31" s="115"/>
      <c r="KY31" s="115"/>
      <c r="KZ31" s="115"/>
      <c r="LA31" s="115"/>
      <c r="LB31" s="115"/>
      <c r="LC31" s="115"/>
      <c r="LD31" s="115"/>
      <c r="LE31" s="115"/>
      <c r="LF31" s="115"/>
      <c r="LG31" s="115"/>
      <c r="LH31" s="115"/>
      <c r="LI31" s="115"/>
      <c r="LJ31" s="115"/>
      <c r="LK31" s="115"/>
      <c r="LL31" s="115"/>
      <c r="LM31" s="115"/>
      <c r="LN31" s="115"/>
      <c r="LO31" s="115"/>
      <c r="LP31" s="115"/>
      <c r="LQ31" s="115"/>
      <c r="LR31" s="115"/>
      <c r="LS31" s="115"/>
      <c r="LT31" s="115"/>
      <c r="LU31" s="115"/>
      <c r="LV31" s="115"/>
      <c r="LW31" s="115"/>
      <c r="LX31" s="115"/>
      <c r="LY31" s="115"/>
      <c r="LZ31" s="115"/>
      <c r="MA31" s="115"/>
      <c r="MB31" s="115"/>
      <c r="MC31" s="115"/>
      <c r="MD31" s="115"/>
      <c r="ME31" s="115"/>
      <c r="MF31" s="115"/>
      <c r="MG31" s="115"/>
      <c r="MH31" s="115"/>
      <c r="MI31" s="115"/>
      <c r="MJ31" s="115"/>
      <c r="MK31" s="115"/>
      <c r="ML31" s="115"/>
      <c r="MM31" s="115"/>
      <c r="MN31" s="115"/>
      <c r="MO31" s="115"/>
      <c r="MP31" s="115"/>
      <c r="MQ31" s="115"/>
      <c r="MR31" s="115"/>
      <c r="MS31" s="115"/>
      <c r="MT31" s="115"/>
      <c r="MU31" s="115"/>
      <c r="MV31" s="115"/>
      <c r="MW31" s="115"/>
      <c r="MX31" s="115"/>
      <c r="MY31" s="115"/>
      <c r="MZ31" s="115"/>
      <c r="NA31" s="115"/>
      <c r="NB31" s="115"/>
      <c r="NC31" s="115"/>
      <c r="ND31" s="115"/>
      <c r="NE31" s="115"/>
      <c r="NF31" s="115"/>
      <c r="NG31" s="115"/>
      <c r="NH31" s="115"/>
      <c r="NI31" s="115"/>
      <c r="NJ31" s="115"/>
      <c r="NK31" s="115"/>
      <c r="NL31" s="115"/>
      <c r="NM31" s="115"/>
      <c r="NN31" s="115"/>
      <c r="NO31" s="115"/>
      <c r="NP31" s="115"/>
      <c r="NQ31" s="115"/>
      <c r="NR31" s="115"/>
      <c r="NS31" s="115"/>
      <c r="NT31" s="115"/>
      <c r="NU31" s="115"/>
      <c r="NV31" s="115"/>
      <c r="NW31" s="115"/>
      <c r="NX31" s="115"/>
      <c r="NY31" s="115"/>
      <c r="NZ31" s="115"/>
      <c r="OA31" s="115"/>
      <c r="OB31" s="115"/>
      <c r="OC31" s="115"/>
      <c r="OD31" s="115"/>
      <c r="OE31" s="115"/>
      <c r="OF31" s="115"/>
      <c r="OG31" s="115"/>
      <c r="OH31" s="115"/>
      <c r="OI31" s="115"/>
      <c r="OJ31" s="115"/>
      <c r="OK31" s="115"/>
      <c r="OL31" s="115"/>
      <c r="OM31" s="115"/>
      <c r="ON31" s="115"/>
      <c r="OO31" s="115"/>
      <c r="OP31" s="115"/>
      <c r="OQ31" s="115"/>
      <c r="OR31" s="115"/>
      <c r="OS31" s="115"/>
      <c r="OT31" s="115"/>
      <c r="OU31" s="115"/>
      <c r="OV31" s="115"/>
      <c r="OW31" s="115"/>
      <c r="OX31" s="115"/>
      <c r="OY31" s="115"/>
      <c r="OZ31" s="115"/>
      <c r="PA31" s="115"/>
      <c r="PB31" s="115"/>
      <c r="PC31" s="115"/>
      <c r="PD31" s="115"/>
      <c r="PE31" s="115"/>
      <c r="PF31" s="115"/>
      <c r="PG31" s="115"/>
      <c r="PH31" s="115"/>
      <c r="PI31" s="115"/>
      <c r="PJ31" s="115"/>
      <c r="PK31" s="115"/>
      <c r="PL31" s="115"/>
      <c r="PM31" s="115"/>
      <c r="PN31" s="115"/>
      <c r="PO31" s="115"/>
      <c r="PP31" s="115"/>
      <c r="PQ31" s="115"/>
      <c r="PR31" s="115"/>
      <c r="PS31" s="115"/>
      <c r="PT31" s="115"/>
      <c r="PU31" s="115"/>
      <c r="PV31" s="115"/>
      <c r="PW31" s="115"/>
      <c r="PX31" s="115"/>
      <c r="PY31" s="115"/>
      <c r="PZ31" s="115"/>
      <c r="QA31" s="115"/>
      <c r="QB31" s="115"/>
      <c r="QC31" s="115"/>
      <c r="QD31" s="115"/>
      <c r="QE31" s="115"/>
      <c r="QF31" s="115"/>
      <c r="QG31" s="115"/>
      <c r="QH31" s="115"/>
      <c r="QI31" s="115"/>
      <c r="QJ31" s="115"/>
      <c r="QK31" s="115"/>
      <c r="QL31" s="115"/>
      <c r="QM31" s="115"/>
      <c r="QN31" s="115"/>
      <c r="QO31" s="115"/>
      <c r="QP31" s="115"/>
      <c r="QQ31" s="115"/>
      <c r="QR31" s="115"/>
      <c r="QS31" s="115"/>
      <c r="QT31" s="115"/>
      <c r="QU31" s="115"/>
      <c r="QV31" s="115"/>
      <c r="QW31" s="115"/>
      <c r="QX31" s="115"/>
      <c r="QY31" s="115"/>
      <c r="QZ31" s="115"/>
      <c r="RA31" s="115"/>
      <c r="RB31" s="115"/>
      <c r="RC31" s="115"/>
      <c r="RD31" s="115"/>
      <c r="RE31" s="115"/>
      <c r="RF31" s="115"/>
      <c r="RG31" s="115"/>
      <c r="RH31" s="115"/>
      <c r="RI31" s="115"/>
      <c r="RJ31" s="115"/>
      <c r="RK31" s="115"/>
      <c r="RL31" s="115"/>
      <c r="RM31" s="115"/>
      <c r="RN31" s="115"/>
      <c r="RO31" s="115"/>
      <c r="RP31" s="115"/>
      <c r="RQ31" s="115"/>
      <c r="RR31" s="115"/>
      <c r="RS31" s="115"/>
      <c r="RT31" s="115"/>
      <c r="RU31" s="115"/>
      <c r="RV31" s="115"/>
      <c r="RW31" s="115"/>
      <c r="RX31" s="115"/>
      <c r="RY31" s="115"/>
      <c r="RZ31" s="115"/>
      <c r="SA31" s="115"/>
      <c r="SB31" s="115"/>
      <c r="SC31" s="115"/>
      <c r="SD31" s="115"/>
      <c r="SE31" s="115"/>
      <c r="SF31" s="115"/>
      <c r="SG31" s="115"/>
      <c r="SH31" s="115"/>
      <c r="SI31" s="115"/>
      <c r="SJ31" s="115"/>
      <c r="SK31" s="115"/>
      <c r="SL31" s="115"/>
      <c r="SM31" s="115"/>
      <c r="SN31" s="115"/>
      <c r="SO31" s="115"/>
      <c r="SP31" s="115"/>
      <c r="SQ31" s="115"/>
      <c r="SR31" s="115"/>
      <c r="SS31" s="115"/>
      <c r="ST31" s="115"/>
      <c r="SU31" s="115"/>
      <c r="SV31" s="115"/>
      <c r="SW31" s="115"/>
      <c r="SX31" s="115"/>
      <c r="SY31" s="115"/>
      <c r="SZ31" s="115"/>
      <c r="TA31" s="115"/>
      <c r="TB31" s="115"/>
      <c r="TC31" s="115"/>
      <c r="TD31" s="115"/>
      <c r="TE31" s="115"/>
      <c r="TF31" s="115"/>
      <c r="TG31" s="115"/>
      <c r="TH31" s="115"/>
      <c r="TI31" s="115"/>
      <c r="TJ31" s="115"/>
      <c r="TK31" s="115"/>
      <c r="TL31" s="115"/>
      <c r="TM31" s="115"/>
      <c r="TN31" s="115"/>
      <c r="TO31" s="115"/>
      <c r="TP31" s="115"/>
      <c r="TQ31" s="115"/>
      <c r="TR31" s="115"/>
      <c r="TS31" s="115"/>
      <c r="TT31" s="115"/>
      <c r="TU31" s="115"/>
      <c r="TV31" s="115"/>
      <c r="TW31" s="115"/>
      <c r="TX31" s="115"/>
      <c r="TY31" s="115"/>
      <c r="TZ31" s="115"/>
      <c r="UA31" s="115"/>
      <c r="UB31" s="115"/>
      <c r="UC31" s="115"/>
      <c r="UD31" s="115"/>
      <c r="UE31" s="115"/>
      <c r="UF31" s="115"/>
      <c r="UG31" s="115"/>
      <c r="UH31" s="115"/>
      <c r="UI31" s="115"/>
      <c r="UJ31" s="115"/>
      <c r="UK31" s="115"/>
      <c r="UL31" s="115"/>
      <c r="UM31" s="115"/>
      <c r="UN31" s="115"/>
      <c r="UO31" s="115"/>
      <c r="UP31" s="115"/>
      <c r="UQ31" s="115"/>
      <c r="UR31" s="115"/>
      <c r="US31" s="115"/>
      <c r="UT31" s="115"/>
      <c r="UU31" s="115"/>
      <c r="UV31" s="115"/>
      <c r="UW31" s="115"/>
      <c r="UX31" s="115"/>
      <c r="UY31" s="115"/>
      <c r="UZ31" s="115"/>
      <c r="VA31" s="115"/>
      <c r="VB31" s="115"/>
      <c r="VC31" s="115"/>
      <c r="VD31" s="115"/>
      <c r="VE31" s="115"/>
      <c r="VF31" s="115"/>
      <c r="VG31" s="115"/>
      <c r="VH31" s="115"/>
      <c r="VI31" s="115"/>
      <c r="VJ31" s="115"/>
      <c r="VK31" s="115"/>
      <c r="VL31" s="115"/>
      <c r="VM31" s="115"/>
      <c r="VN31" s="115"/>
      <c r="VO31" s="115"/>
      <c r="VP31" s="115"/>
      <c r="VQ31" s="115"/>
      <c r="VR31" s="115"/>
      <c r="VS31" s="115"/>
      <c r="VT31" s="115"/>
      <c r="VU31" s="115"/>
      <c r="VV31" s="115"/>
      <c r="VW31" s="115"/>
      <c r="VX31" s="115"/>
      <c r="VY31" s="115"/>
      <c r="VZ31" s="115"/>
      <c r="WA31" s="115"/>
      <c r="WB31" s="115"/>
      <c r="WC31" s="115"/>
      <c r="WD31" s="115"/>
      <c r="WE31" s="115"/>
      <c r="WF31" s="115"/>
      <c r="WG31" s="115"/>
      <c r="WH31" s="115"/>
      <c r="WI31" s="115"/>
      <c r="WJ31" s="115"/>
      <c r="WK31" s="115"/>
      <c r="WL31" s="115"/>
      <c r="WM31" s="115"/>
      <c r="WN31" s="115"/>
      <c r="WO31" s="115"/>
      <c r="WP31" s="115"/>
      <c r="WQ31" s="115"/>
      <c r="WR31" s="115"/>
      <c r="WS31" s="115"/>
      <c r="WT31" s="115"/>
      <c r="WU31" s="115"/>
      <c r="WV31" s="115"/>
      <c r="WW31" s="115"/>
      <c r="WX31" s="115"/>
      <c r="WY31" s="115"/>
      <c r="WZ31" s="115"/>
      <c r="XA31" s="115"/>
      <c r="XB31" s="115"/>
      <c r="XC31" s="115"/>
      <c r="XD31" s="115"/>
      <c r="XE31" s="115"/>
      <c r="XF31" s="115"/>
      <c r="XG31" s="115"/>
      <c r="XH31" s="115"/>
      <c r="XI31" s="115"/>
      <c r="XJ31" s="115"/>
      <c r="XK31" s="115"/>
      <c r="XL31" s="115"/>
      <c r="XM31" s="115"/>
      <c r="XN31" s="115"/>
      <c r="XO31" s="115"/>
      <c r="XP31" s="115"/>
      <c r="XQ31" s="115"/>
      <c r="XR31" s="115"/>
      <c r="XS31" s="115"/>
      <c r="XT31" s="115"/>
      <c r="XU31" s="115"/>
      <c r="XV31" s="115"/>
      <c r="XW31" s="115"/>
      <c r="XX31" s="115"/>
      <c r="XY31" s="115"/>
      <c r="XZ31" s="115"/>
      <c r="YA31" s="115"/>
      <c r="YB31" s="115"/>
      <c r="YC31" s="115"/>
      <c r="YD31" s="115"/>
      <c r="YE31" s="115"/>
      <c r="YF31" s="115"/>
      <c r="YG31" s="115"/>
      <c r="YH31" s="115"/>
      <c r="YI31" s="115"/>
      <c r="YJ31" s="115"/>
      <c r="YK31" s="115"/>
      <c r="YL31" s="115"/>
      <c r="YM31" s="115"/>
      <c r="YN31" s="115"/>
      <c r="YO31" s="115"/>
      <c r="YP31" s="115"/>
      <c r="YQ31" s="115"/>
      <c r="YR31" s="115"/>
      <c r="YS31" s="115"/>
      <c r="YT31" s="115"/>
      <c r="YU31" s="115"/>
      <c r="YV31" s="115"/>
      <c r="YW31" s="115"/>
      <c r="YX31" s="115"/>
      <c r="YY31" s="115"/>
      <c r="YZ31" s="115"/>
      <c r="ZA31" s="115"/>
      <c r="ZB31" s="115"/>
      <c r="ZC31" s="115"/>
      <c r="ZD31" s="115"/>
      <c r="ZE31" s="115"/>
      <c r="ZF31" s="115"/>
      <c r="ZG31" s="115"/>
      <c r="ZH31" s="115"/>
      <c r="ZI31" s="115"/>
      <c r="ZJ31" s="115"/>
      <c r="ZK31" s="115"/>
      <c r="ZL31" s="115"/>
      <c r="ZM31" s="115"/>
      <c r="ZN31" s="115"/>
      <c r="ZO31" s="115"/>
      <c r="ZP31" s="115"/>
      <c r="ZQ31" s="115"/>
      <c r="ZR31" s="115"/>
      <c r="ZS31" s="115"/>
      <c r="ZT31" s="115"/>
      <c r="ZU31" s="115"/>
      <c r="ZV31" s="115"/>
      <c r="ZW31" s="115"/>
      <c r="ZX31" s="115"/>
      <c r="ZY31" s="115"/>
      <c r="ZZ31" s="115"/>
      <c r="AAA31" s="115"/>
      <c r="AAB31" s="115"/>
      <c r="AAC31" s="115"/>
      <c r="AAD31" s="115"/>
      <c r="AAE31" s="115"/>
      <c r="AAF31" s="115"/>
      <c r="AAG31" s="115"/>
      <c r="AAH31" s="115"/>
      <c r="AAI31" s="115"/>
      <c r="AAJ31" s="115"/>
      <c r="AAK31" s="115"/>
      <c r="AAL31" s="115"/>
      <c r="AAM31" s="115"/>
      <c r="AAN31" s="115"/>
      <c r="AAO31" s="115"/>
      <c r="AAP31" s="115"/>
      <c r="AAQ31" s="115"/>
      <c r="AAR31" s="115"/>
      <c r="AAS31" s="115"/>
      <c r="AAT31" s="115"/>
      <c r="AAU31" s="115"/>
      <c r="AAV31" s="115"/>
      <c r="AAW31" s="115"/>
      <c r="AAX31" s="115"/>
      <c r="AAY31" s="115"/>
      <c r="AAZ31" s="115"/>
      <c r="ABA31" s="115"/>
      <c r="ABB31" s="115"/>
      <c r="ABC31" s="115"/>
      <c r="ABD31" s="115"/>
      <c r="ABE31" s="115"/>
      <c r="ABF31" s="115"/>
      <c r="ABG31" s="115"/>
      <c r="ABH31" s="115"/>
      <c r="ABI31" s="115"/>
      <c r="ABJ31" s="115"/>
      <c r="ABK31" s="115"/>
      <c r="ABL31" s="115"/>
      <c r="ABM31" s="115"/>
      <c r="ABN31" s="115"/>
      <c r="ABO31" s="115"/>
      <c r="ABP31" s="115"/>
      <c r="ABQ31" s="115"/>
      <c r="ABR31" s="115"/>
      <c r="ABS31" s="115"/>
      <c r="ABT31" s="115"/>
      <c r="ABU31" s="115"/>
      <c r="ABV31" s="115"/>
      <c r="ABW31" s="115"/>
      <c r="ABX31" s="115"/>
      <c r="ABY31" s="115"/>
      <c r="ABZ31" s="115"/>
      <c r="ACA31" s="115"/>
      <c r="ACB31" s="115"/>
      <c r="ACC31" s="115"/>
      <c r="ACD31" s="115"/>
      <c r="ACE31" s="115"/>
      <c r="ACF31" s="115"/>
      <c r="ACG31" s="115"/>
      <c r="ACH31" s="115"/>
      <c r="ACI31" s="115"/>
      <c r="ACJ31" s="115"/>
      <c r="ACK31" s="115"/>
      <c r="ACL31" s="115"/>
      <c r="ACM31" s="115"/>
      <c r="ACN31" s="115"/>
      <c r="ACO31" s="115"/>
      <c r="ACP31" s="115"/>
      <c r="ACQ31" s="115"/>
      <c r="ACR31" s="115"/>
      <c r="ACS31" s="115"/>
      <c r="ACT31" s="115"/>
      <c r="ACU31" s="115"/>
      <c r="ACV31" s="115"/>
      <c r="ACW31" s="115"/>
      <c r="ACX31" s="115"/>
      <c r="ACY31" s="115"/>
      <c r="ACZ31" s="115"/>
      <c r="ADA31" s="115"/>
      <c r="ADB31" s="115"/>
      <c r="ADC31" s="115"/>
      <c r="ADD31" s="115"/>
      <c r="ADE31" s="115"/>
      <c r="ADF31" s="115"/>
      <c r="ADG31" s="115"/>
      <c r="ADH31" s="115"/>
      <c r="ADI31" s="115"/>
      <c r="ADJ31" s="115"/>
      <c r="ADK31" s="115"/>
      <c r="ADL31" s="115"/>
      <c r="ADM31" s="115"/>
      <c r="ADN31" s="115"/>
      <c r="ADO31" s="115"/>
      <c r="ADP31" s="115"/>
      <c r="ADQ31" s="115"/>
      <c r="ADR31" s="115"/>
      <c r="ADS31" s="115"/>
      <c r="ADT31" s="115"/>
      <c r="ADU31" s="115"/>
      <c r="ADV31" s="115"/>
      <c r="ADW31" s="115"/>
      <c r="ADX31" s="115"/>
      <c r="ADY31" s="115"/>
      <c r="ADZ31" s="115"/>
      <c r="AEA31" s="115"/>
      <c r="AEB31" s="115"/>
      <c r="AEC31" s="115"/>
      <c r="AED31" s="115"/>
      <c r="AEE31" s="115"/>
      <c r="AEF31" s="115"/>
      <c r="AEG31" s="115"/>
      <c r="AEH31" s="115"/>
      <c r="AEI31" s="115"/>
      <c r="AEJ31" s="115"/>
      <c r="AEK31" s="115"/>
      <c r="AEL31" s="115"/>
      <c r="AEM31" s="115"/>
      <c r="AEN31" s="115"/>
      <c r="AEO31" s="115"/>
      <c r="AEP31" s="115"/>
      <c r="AEQ31" s="115"/>
      <c r="AER31" s="115"/>
      <c r="AES31" s="115"/>
      <c r="AET31" s="115"/>
      <c r="AEU31" s="115"/>
      <c r="AEV31" s="115"/>
      <c r="AEW31" s="115"/>
      <c r="AEX31" s="115"/>
      <c r="AEY31" s="115"/>
      <c r="AEZ31" s="115"/>
      <c r="AFA31" s="115"/>
      <c r="AFB31" s="115"/>
      <c r="AFC31" s="115"/>
      <c r="AFD31" s="115"/>
      <c r="AFE31" s="115"/>
      <c r="AFF31" s="115"/>
      <c r="AFG31" s="115"/>
      <c r="AFH31" s="115"/>
      <c r="AFI31" s="115"/>
      <c r="AFJ31" s="115"/>
      <c r="AFK31" s="115"/>
      <c r="AFL31" s="115"/>
      <c r="AFM31" s="115"/>
      <c r="AFN31" s="115"/>
      <c r="AFO31" s="115"/>
      <c r="AFP31" s="115"/>
      <c r="AFQ31" s="115"/>
      <c r="AFR31" s="115"/>
      <c r="AFS31" s="115"/>
      <c r="AFT31" s="115"/>
      <c r="AFU31" s="115"/>
      <c r="AFV31" s="115"/>
      <c r="AFW31" s="115"/>
      <c r="AFX31" s="115"/>
      <c r="AFY31" s="115"/>
      <c r="AFZ31" s="115"/>
      <c r="AGA31" s="115"/>
      <c r="AGB31" s="115"/>
      <c r="AGC31" s="115"/>
      <c r="AGD31" s="115"/>
      <c r="AGE31" s="115"/>
      <c r="AGF31" s="115"/>
      <c r="AGG31" s="115"/>
      <c r="AGH31" s="115"/>
      <c r="AGI31" s="115"/>
      <c r="AGJ31" s="115"/>
      <c r="AGK31" s="115"/>
      <c r="AGL31" s="115"/>
      <c r="AGM31" s="115"/>
      <c r="AGN31" s="115"/>
      <c r="AGO31" s="115"/>
      <c r="AGP31" s="115"/>
      <c r="AGQ31" s="115"/>
      <c r="AGR31" s="115"/>
      <c r="AGS31" s="115"/>
      <c r="AGT31" s="115"/>
      <c r="AGU31" s="115"/>
      <c r="AGV31" s="115"/>
      <c r="AGW31" s="115"/>
      <c r="AGX31" s="115"/>
      <c r="AGY31" s="115"/>
      <c r="AGZ31" s="115"/>
      <c r="AHA31" s="115"/>
      <c r="AHB31" s="115"/>
      <c r="AHC31" s="115"/>
      <c r="AHD31" s="115"/>
      <c r="AHE31" s="115"/>
      <c r="AHF31" s="115"/>
      <c r="AHG31" s="115"/>
      <c r="AHH31" s="115"/>
      <c r="AHI31" s="115"/>
      <c r="AHJ31" s="115"/>
      <c r="AHK31" s="115"/>
      <c r="AHL31" s="115"/>
      <c r="AHM31" s="115"/>
      <c r="AHN31" s="115"/>
      <c r="AHO31" s="115"/>
      <c r="AHP31" s="115"/>
      <c r="AHQ31" s="115"/>
      <c r="AHR31" s="115"/>
      <c r="AHS31" s="115"/>
      <c r="AHT31" s="115"/>
      <c r="AHU31" s="115"/>
      <c r="AHV31" s="115"/>
      <c r="AHW31" s="115"/>
      <c r="AHX31" s="115"/>
      <c r="AHY31" s="115"/>
      <c r="AHZ31" s="115"/>
      <c r="AIA31" s="115"/>
      <c r="AIB31" s="115"/>
      <c r="AIC31" s="115"/>
      <c r="AID31" s="115"/>
      <c r="AIE31" s="115"/>
      <c r="AIF31" s="115"/>
      <c r="AIG31" s="115"/>
      <c r="AIH31" s="115"/>
      <c r="AII31" s="115"/>
      <c r="AIJ31" s="115"/>
      <c r="AIK31" s="115"/>
      <c r="AIL31" s="115"/>
      <c r="AIM31" s="115"/>
      <c r="AIN31" s="115"/>
      <c r="AIO31" s="115"/>
      <c r="AIP31" s="115"/>
      <c r="AIQ31" s="115"/>
      <c r="AIR31" s="115"/>
      <c r="AIS31" s="115"/>
      <c r="AIT31" s="115"/>
      <c r="AIU31" s="115"/>
      <c r="AIV31" s="115"/>
      <c r="AIW31" s="115"/>
      <c r="AIX31" s="115"/>
      <c r="AIY31" s="115"/>
      <c r="AIZ31" s="115"/>
      <c r="AJA31" s="115"/>
      <c r="AJB31" s="115"/>
      <c r="AJC31" s="115"/>
      <c r="AJD31" s="115"/>
      <c r="AJE31" s="115"/>
      <c r="AJF31" s="115"/>
      <c r="AJG31" s="115"/>
      <c r="AJH31" s="115"/>
      <c r="AJI31" s="115"/>
      <c r="AJJ31" s="115"/>
      <c r="AJK31" s="115"/>
      <c r="AJL31" s="115"/>
      <c r="AJM31" s="115"/>
      <c r="AJN31" s="115"/>
      <c r="AJO31" s="115"/>
      <c r="AJP31" s="115"/>
      <c r="AJQ31" s="115"/>
      <c r="AJR31" s="115"/>
      <c r="AJS31" s="115"/>
      <c r="AJT31" s="115"/>
      <c r="AJU31" s="115"/>
      <c r="AJV31" s="115"/>
      <c r="AJW31" s="115"/>
      <c r="AJX31" s="115"/>
      <c r="AJY31" s="115"/>
      <c r="AJZ31" s="115"/>
      <c r="AKA31" s="115"/>
      <c r="AKB31" s="115"/>
      <c r="AKC31" s="115"/>
      <c r="AKD31" s="115"/>
      <c r="AKE31" s="115"/>
      <c r="AKF31" s="115"/>
      <c r="AKG31" s="115"/>
      <c r="AKH31" s="115"/>
      <c r="AKI31" s="115"/>
      <c r="AKJ31" s="115"/>
      <c r="AKK31" s="115"/>
      <c r="AKL31" s="115"/>
      <c r="AKM31" s="115"/>
      <c r="AKN31" s="115"/>
      <c r="AKO31" s="115"/>
      <c r="AKP31" s="115"/>
      <c r="AKQ31" s="115"/>
      <c r="AKR31" s="115"/>
      <c r="AKS31" s="115"/>
      <c r="AKT31" s="115"/>
      <c r="AKU31" s="115"/>
      <c r="AKV31" s="115"/>
      <c r="AKW31" s="115"/>
      <c r="AKX31" s="115"/>
      <c r="AKY31" s="115"/>
      <c r="AKZ31" s="115"/>
      <c r="ALA31" s="115"/>
      <c r="ALB31" s="115"/>
      <c r="ALC31" s="115"/>
      <c r="ALD31" s="115"/>
      <c r="ALE31" s="115"/>
      <c r="ALF31" s="115"/>
      <c r="ALG31" s="115"/>
      <c r="ALH31" s="115"/>
      <c r="ALI31" s="115"/>
      <c r="ALJ31" s="115"/>
      <c r="ALK31" s="115"/>
      <c r="ALL31" s="115"/>
      <c r="ALM31" s="115"/>
      <c r="ALN31" s="115"/>
      <c r="ALO31" s="115"/>
      <c r="ALP31" s="115"/>
      <c r="ALQ31" s="115"/>
      <c r="ALR31" s="115"/>
      <c r="ALS31" s="115"/>
      <c r="ALT31" s="115"/>
      <c r="ALU31" s="115"/>
      <c r="ALV31" s="115"/>
      <c r="ALW31" s="115"/>
      <c r="ALX31" s="115"/>
      <c r="ALY31" s="115"/>
      <c r="ALZ31" s="115"/>
      <c r="AMA31" s="115"/>
      <c r="AMB31" s="115"/>
      <c r="AMC31" s="115"/>
      <c r="AMD31" s="115"/>
      <c r="AME31" s="115"/>
      <c r="AMF31" s="115"/>
      <c r="AMG31" s="115"/>
      <c r="AMH31" s="115"/>
      <c r="AMI31" s="115"/>
      <c r="AMJ31" s="115"/>
      <c r="AMK31" s="115"/>
      <c r="AML31" s="115"/>
      <c r="AMM31" s="115"/>
      <c r="AMN31" s="115"/>
      <c r="AMO31" s="115"/>
      <c r="AMP31" s="115"/>
      <c r="AMQ31" s="115"/>
      <c r="AMR31" s="115"/>
      <c r="AMS31" s="115"/>
      <c r="AMT31" s="115"/>
      <c r="AMU31" s="115"/>
      <c r="AMV31" s="115"/>
      <c r="AMW31" s="115"/>
      <c r="AMX31" s="115"/>
      <c r="AMY31" s="115"/>
      <c r="AMZ31" s="115"/>
      <c r="ANA31" s="115"/>
      <c r="ANB31" s="115"/>
      <c r="ANC31" s="115"/>
      <c r="AND31" s="115"/>
      <c r="ANE31" s="115"/>
      <c r="ANF31" s="115"/>
      <c r="ANG31" s="115"/>
      <c r="ANH31" s="115"/>
      <c r="ANI31" s="115"/>
      <c r="ANJ31" s="115"/>
      <c r="ANK31" s="115"/>
      <c r="ANL31" s="115"/>
      <c r="ANM31" s="115"/>
      <c r="ANN31" s="115"/>
      <c r="ANO31" s="115"/>
      <c r="ANP31" s="115"/>
      <c r="ANQ31" s="115"/>
      <c r="ANR31" s="115"/>
      <c r="ANS31" s="115"/>
      <c r="ANT31" s="115"/>
      <c r="ANU31" s="115"/>
      <c r="ANV31" s="115"/>
      <c r="ANW31" s="115"/>
      <c r="ANX31" s="115"/>
      <c r="ANY31" s="115"/>
      <c r="ANZ31" s="115"/>
      <c r="AOA31" s="115"/>
      <c r="AOB31" s="115"/>
      <c r="AOC31" s="115"/>
      <c r="AOD31" s="115"/>
      <c r="AOE31" s="115"/>
      <c r="AOF31" s="115"/>
      <c r="AOG31" s="115"/>
      <c r="AOH31" s="115"/>
      <c r="AOI31" s="115"/>
      <c r="AOJ31" s="115"/>
      <c r="AOK31" s="115"/>
      <c r="AOL31" s="115"/>
      <c r="AOM31" s="115"/>
      <c r="AON31" s="115"/>
      <c r="AOO31" s="115"/>
      <c r="AOP31" s="115"/>
      <c r="AOQ31" s="115"/>
      <c r="AOR31" s="115"/>
      <c r="AOS31" s="115"/>
      <c r="AOT31" s="115"/>
      <c r="AOU31" s="115"/>
      <c r="AOV31" s="115"/>
      <c r="AOW31" s="115"/>
      <c r="AOX31" s="115"/>
      <c r="AOY31" s="115"/>
      <c r="AOZ31" s="115"/>
      <c r="APA31" s="115"/>
      <c r="APB31" s="115"/>
      <c r="APC31" s="115"/>
      <c r="APD31" s="115"/>
      <c r="APE31" s="115"/>
      <c r="APF31" s="115"/>
      <c r="APG31" s="115"/>
      <c r="APH31" s="115"/>
      <c r="API31" s="115"/>
      <c r="APJ31" s="115"/>
      <c r="APK31" s="115"/>
      <c r="APL31" s="115"/>
      <c r="APM31" s="115"/>
      <c r="APN31" s="115"/>
      <c r="APO31" s="115"/>
      <c r="APP31" s="115"/>
      <c r="APQ31" s="115"/>
      <c r="APR31" s="115"/>
      <c r="APS31" s="115"/>
      <c r="APT31" s="115"/>
      <c r="APU31" s="115"/>
      <c r="APV31" s="115"/>
      <c r="APW31" s="115"/>
      <c r="APX31" s="115"/>
      <c r="APY31" s="115"/>
      <c r="APZ31" s="115"/>
      <c r="AQA31" s="115"/>
      <c r="AQB31" s="115"/>
      <c r="AQC31" s="115"/>
      <c r="AQD31" s="115"/>
      <c r="AQE31" s="115"/>
      <c r="AQF31" s="115"/>
      <c r="AQG31" s="115"/>
      <c r="AQH31" s="115"/>
      <c r="AQI31" s="115"/>
      <c r="AQJ31" s="115"/>
      <c r="AQK31" s="115"/>
      <c r="AQL31" s="115"/>
      <c r="AQM31" s="115"/>
      <c r="AQN31" s="115"/>
      <c r="AQO31" s="115"/>
      <c r="AQP31" s="115"/>
      <c r="AQQ31" s="115"/>
      <c r="AQR31" s="115"/>
      <c r="AQS31" s="115"/>
      <c r="AQT31" s="115"/>
      <c r="AQU31" s="115"/>
      <c r="AQV31" s="115"/>
      <c r="AQW31" s="115"/>
      <c r="AQX31" s="115"/>
      <c r="AQY31" s="115"/>
      <c r="AQZ31" s="115"/>
      <c r="ARA31" s="115"/>
      <c r="ARB31" s="115"/>
      <c r="ARC31" s="115"/>
      <c r="ARD31" s="115"/>
      <c r="ARE31" s="115"/>
      <c r="ARF31" s="115"/>
      <c r="ARG31" s="115"/>
      <c r="ARH31" s="115"/>
      <c r="ARI31" s="115"/>
      <c r="ARJ31" s="115"/>
      <c r="ARK31" s="115"/>
      <c r="ARL31" s="115"/>
      <c r="ARM31" s="115"/>
      <c r="ARN31" s="115"/>
      <c r="ARO31" s="115"/>
      <c r="ARP31" s="115"/>
      <c r="ARQ31" s="115"/>
      <c r="ARR31" s="115"/>
      <c r="ARS31" s="115"/>
      <c r="ART31" s="115"/>
      <c r="ARU31" s="115"/>
      <c r="ARV31" s="115"/>
      <c r="ARW31" s="115"/>
      <c r="ARX31" s="115"/>
      <c r="ARY31" s="115"/>
      <c r="ARZ31" s="115"/>
      <c r="ASA31" s="115"/>
      <c r="ASB31" s="115"/>
      <c r="ASC31" s="115"/>
      <c r="ASD31" s="115"/>
      <c r="ASE31" s="115"/>
      <c r="ASF31" s="115"/>
      <c r="ASG31" s="115"/>
      <c r="ASH31" s="115"/>
      <c r="ASI31" s="115"/>
      <c r="ASJ31" s="115"/>
      <c r="ASK31" s="115"/>
      <c r="ASL31" s="115"/>
      <c r="ASM31" s="115"/>
      <c r="ASN31" s="115"/>
      <c r="ASO31" s="115"/>
      <c r="ASP31" s="115"/>
      <c r="ASQ31" s="115"/>
      <c r="ASR31" s="115"/>
      <c r="ASS31" s="115"/>
      <c r="AST31" s="115"/>
      <c r="ASU31" s="115"/>
      <c r="ASV31" s="115"/>
      <c r="ASW31" s="115"/>
      <c r="ASX31" s="115"/>
      <c r="ASY31" s="115"/>
      <c r="ASZ31" s="115"/>
      <c r="ATA31" s="115"/>
      <c r="ATB31" s="115"/>
      <c r="ATC31" s="115"/>
      <c r="ATD31" s="115"/>
      <c r="ATE31" s="115"/>
      <c r="ATF31" s="115"/>
      <c r="ATG31" s="115"/>
      <c r="ATH31" s="115"/>
      <c r="ATI31" s="115"/>
      <c r="ATJ31" s="115"/>
      <c r="ATK31" s="115"/>
      <c r="ATL31" s="115"/>
      <c r="ATM31" s="115"/>
      <c r="ATN31" s="115"/>
      <c r="ATO31" s="115"/>
      <c r="ATP31" s="115"/>
      <c r="ATQ31" s="115"/>
      <c r="ATR31" s="115"/>
      <c r="ATS31" s="115"/>
      <c r="ATT31" s="115"/>
      <c r="ATU31" s="115"/>
      <c r="ATV31" s="115"/>
      <c r="ATW31" s="115"/>
      <c r="ATX31" s="115"/>
      <c r="ATY31" s="115"/>
      <c r="ATZ31" s="115"/>
      <c r="AUA31" s="115"/>
      <c r="AUB31" s="115"/>
      <c r="AUC31" s="115"/>
      <c r="AUD31" s="115"/>
      <c r="AUE31" s="115"/>
      <c r="AUF31" s="115"/>
      <c r="AUG31" s="115"/>
      <c r="AUH31" s="115"/>
      <c r="AUI31" s="115"/>
      <c r="AUJ31" s="115"/>
      <c r="AUK31" s="115"/>
      <c r="AUL31" s="115"/>
      <c r="AUM31" s="115"/>
      <c r="AUN31" s="115"/>
      <c r="AUO31" s="115"/>
      <c r="AUP31" s="115"/>
      <c r="AUQ31" s="115"/>
      <c r="AUR31" s="115"/>
      <c r="AUS31" s="115"/>
      <c r="AUT31" s="115"/>
      <c r="AUU31" s="115"/>
      <c r="AUV31" s="115"/>
      <c r="AUW31" s="115"/>
      <c r="AUX31" s="115"/>
      <c r="AUY31" s="115"/>
      <c r="AUZ31" s="115"/>
      <c r="AVA31" s="115"/>
      <c r="AVB31" s="115"/>
      <c r="AVC31" s="115"/>
      <c r="AVD31" s="115"/>
      <c r="AVE31" s="115"/>
      <c r="AVF31" s="115"/>
      <c r="AVG31" s="115"/>
      <c r="AVH31" s="115"/>
      <c r="AVI31" s="115"/>
      <c r="AVJ31" s="115"/>
      <c r="AVK31" s="115"/>
      <c r="AVL31" s="115"/>
      <c r="AVM31" s="115"/>
      <c r="AVN31" s="115"/>
      <c r="AVO31" s="115"/>
      <c r="AVP31" s="115"/>
      <c r="AVQ31" s="115"/>
      <c r="AVR31" s="115"/>
      <c r="AVS31" s="115"/>
      <c r="AVT31" s="115"/>
      <c r="AVU31" s="115"/>
    </row>
    <row r="32" spans="1:1269" s="332" customFormat="1" ht="13.5" customHeight="1" x14ac:dyDescent="0.2">
      <c r="A32" s="115"/>
      <c r="B32" s="23" t="s">
        <v>389</v>
      </c>
      <c r="C32" s="363" t="s">
        <v>261</v>
      </c>
      <c r="D32" s="136">
        <f>IF(ISNA(VLOOKUP($B32,Batting!$B$6:$D$40,3,FALSE)),0,(VLOOKUP($B32,Batting!$B$6:$D$40,3,FALSE)))</f>
        <v>2</v>
      </c>
      <c r="E32" s="69">
        <f t="shared" si="26"/>
        <v>2</v>
      </c>
      <c r="F32" s="138">
        <f t="shared" si="27"/>
        <v>8</v>
      </c>
      <c r="G32" s="137">
        <f t="shared" si="28"/>
        <v>0</v>
      </c>
      <c r="H32" s="137">
        <f t="shared" si="29"/>
        <v>68</v>
      </c>
      <c r="I32" s="137">
        <f t="shared" si="30"/>
        <v>0</v>
      </c>
      <c r="J32" s="138" t="str">
        <f t="shared" si="31"/>
        <v>-</v>
      </c>
      <c r="K32" s="138">
        <f t="shared" si="32"/>
        <v>8.5</v>
      </c>
      <c r="L32" s="139" t="str">
        <f t="shared" si="33"/>
        <v>-</v>
      </c>
      <c r="M32" s="140"/>
      <c r="N32" s="84">
        <v>6</v>
      </c>
      <c r="O32" s="69">
        <v>0</v>
      </c>
      <c r="P32" s="69">
        <v>18</v>
      </c>
      <c r="Q32" s="69">
        <v>0</v>
      </c>
      <c r="R32" s="91"/>
      <c r="S32" s="141">
        <f t="shared" si="34"/>
        <v>-13.6</v>
      </c>
      <c r="T32" s="140"/>
      <c r="U32" s="73">
        <f t="shared" si="35"/>
        <v>8.5</v>
      </c>
      <c r="V32" s="73">
        <f t="shared" si="36"/>
        <v>68</v>
      </c>
      <c r="W32" s="74">
        <f t="shared" si="37"/>
        <v>0</v>
      </c>
      <c r="X32" s="102"/>
      <c r="Y32" s="84"/>
      <c r="Z32" s="69"/>
      <c r="AA32" s="69"/>
      <c r="AB32" s="69"/>
      <c r="AC32" s="142"/>
      <c r="AD32" s="84"/>
      <c r="AE32" s="69"/>
      <c r="AF32" s="69"/>
      <c r="AG32" s="69"/>
      <c r="AH32" s="143"/>
      <c r="AI32" s="84"/>
      <c r="AJ32" s="69"/>
      <c r="AK32" s="69"/>
      <c r="AL32" s="69"/>
      <c r="AM32" s="82"/>
      <c r="AN32" s="84"/>
      <c r="AO32" s="69"/>
      <c r="AP32" s="69"/>
      <c r="AQ32" s="69"/>
      <c r="AR32" s="82"/>
      <c r="AS32" s="84"/>
      <c r="AT32" s="69"/>
      <c r="AU32" s="69"/>
      <c r="AV32" s="69"/>
      <c r="AW32" s="82"/>
      <c r="AX32" s="84"/>
      <c r="AY32" s="69"/>
      <c r="AZ32" s="69"/>
      <c r="BA32" s="69"/>
      <c r="BB32" s="82"/>
      <c r="BC32" s="73"/>
      <c r="BD32" s="69"/>
      <c r="BE32" s="69"/>
      <c r="BF32" s="69"/>
      <c r="BG32" s="82"/>
      <c r="BH32" s="84"/>
      <c r="BI32" s="69"/>
      <c r="BJ32" s="69"/>
      <c r="BK32" s="69"/>
      <c r="BL32" s="132"/>
      <c r="BM32" s="84"/>
      <c r="BN32" s="69"/>
      <c r="BO32" s="69"/>
      <c r="BP32" s="69"/>
      <c r="BQ32" s="132"/>
      <c r="BR32" s="84"/>
      <c r="BS32" s="69"/>
      <c r="BT32" s="69"/>
      <c r="BU32" s="69"/>
      <c r="BV32" s="132"/>
      <c r="BW32" s="84"/>
      <c r="BX32" s="69"/>
      <c r="BY32" s="69"/>
      <c r="BZ32" s="69"/>
      <c r="CA32" s="132"/>
      <c r="CB32" s="84"/>
      <c r="CC32" s="69"/>
      <c r="CD32" s="69"/>
      <c r="CE32" s="69"/>
      <c r="CF32" s="132"/>
      <c r="CG32" s="84">
        <v>5</v>
      </c>
      <c r="CH32" s="69">
        <v>0</v>
      </c>
      <c r="CI32" s="69">
        <v>44</v>
      </c>
      <c r="CJ32" s="69">
        <v>0</v>
      </c>
      <c r="CK32" s="132"/>
      <c r="CL32" s="84">
        <v>3</v>
      </c>
      <c r="CM32" s="69">
        <v>0</v>
      </c>
      <c r="CN32" s="69">
        <v>24</v>
      </c>
      <c r="CO32" s="69">
        <v>0</v>
      </c>
      <c r="CP32" s="132"/>
      <c r="CQ32" s="84"/>
      <c r="CR32" s="69"/>
      <c r="CS32" s="69"/>
      <c r="CT32" s="137"/>
      <c r="CU32" s="282"/>
      <c r="CV32" s="84"/>
      <c r="CW32" s="69"/>
      <c r="CX32" s="69"/>
      <c r="CY32" s="69"/>
      <c r="CZ32" s="132"/>
      <c r="DA32" s="84"/>
      <c r="DB32" s="69"/>
      <c r="DC32" s="69"/>
      <c r="DD32" s="69"/>
      <c r="DE32" s="142"/>
      <c r="DF32" s="84"/>
      <c r="DG32" s="69"/>
      <c r="DH32" s="69"/>
      <c r="DI32" s="69"/>
      <c r="DJ32" s="142"/>
      <c r="DK32" s="84"/>
      <c r="DL32" s="137"/>
      <c r="DM32" s="137"/>
      <c r="DN32" s="137"/>
      <c r="DO32" s="142"/>
      <c r="DP32" s="84"/>
      <c r="DQ32" s="69"/>
      <c r="DR32" s="69"/>
      <c r="DS32" s="69"/>
      <c r="DT32" s="142"/>
      <c r="DU32" s="282"/>
      <c r="DV32" s="85"/>
      <c r="DW32" s="85"/>
      <c r="DX32" s="85"/>
      <c r="DY32" s="142"/>
      <c r="DZ32" s="282"/>
      <c r="EA32" s="85"/>
      <c r="EB32" s="85"/>
      <c r="EC32" s="85"/>
      <c r="ED32" s="133"/>
      <c r="EE32" s="125"/>
      <c r="EF32" s="125"/>
      <c r="EG32" s="125"/>
      <c r="EH32" s="125"/>
      <c r="EI32" s="133"/>
      <c r="EJ32" s="125"/>
      <c r="EK32" s="125"/>
      <c r="EL32" s="125"/>
      <c r="EM32" s="125"/>
      <c r="EN32" s="133"/>
      <c r="EO32" s="125"/>
      <c r="EP32" s="125"/>
      <c r="EQ32" s="125"/>
      <c r="ER32" s="125"/>
      <c r="ES32" s="133"/>
      <c r="ET32" s="125"/>
      <c r="EU32" s="125"/>
      <c r="EV32" s="125"/>
      <c r="EW32" s="125"/>
      <c r="EX32" s="115"/>
      <c r="EY32" s="115"/>
      <c r="EZ32" s="115"/>
      <c r="FA32" s="115"/>
      <c r="FB32" s="136"/>
      <c r="FC32" s="73"/>
      <c r="FD32" s="136"/>
      <c r="FE32" s="136"/>
      <c r="FF32" s="136"/>
      <c r="FG32" s="138"/>
      <c r="FH32" s="138"/>
      <c r="FI32" s="139"/>
      <c r="FJ32" s="40"/>
      <c r="FK32" s="74"/>
      <c r="FL32" s="264"/>
      <c r="FM32" s="264"/>
      <c r="FN32" s="264"/>
      <c r="FO32" s="264"/>
      <c r="FP32" s="264"/>
      <c r="FQ32" s="264"/>
      <c r="FR32" s="264"/>
      <c r="FS32" s="264"/>
      <c r="FT32" s="264"/>
      <c r="FU32" s="44"/>
      <c r="FV32" s="44"/>
      <c r="FW32" s="44"/>
      <c r="FX32" s="44"/>
      <c r="FY32" s="44"/>
      <c r="FZ32" s="44"/>
      <c r="GA32" s="44"/>
      <c r="GB32" s="44"/>
      <c r="GC32" s="44"/>
      <c r="GD32" s="44"/>
      <c r="GE32" s="115"/>
      <c r="GF32" s="115"/>
      <c r="GG32" s="115"/>
      <c r="GH32" s="115"/>
      <c r="GI32" s="115"/>
      <c r="GJ32" s="115"/>
      <c r="GK32" s="115"/>
      <c r="GL32" s="115"/>
      <c r="GM32" s="115"/>
      <c r="GN32" s="115"/>
      <c r="GO32" s="115"/>
      <c r="GP32" s="115"/>
      <c r="GQ32" s="115"/>
      <c r="GR32" s="115"/>
      <c r="GS32" s="115"/>
      <c r="GT32" s="115"/>
      <c r="GU32" s="115"/>
      <c r="GV32" s="115"/>
      <c r="GW32" s="115"/>
      <c r="GX32" s="115"/>
      <c r="GY32" s="115"/>
      <c r="GZ32" s="115"/>
      <c r="HA32" s="115"/>
      <c r="HB32" s="115"/>
      <c r="HC32" s="115"/>
      <c r="HD32" s="115"/>
      <c r="HE32" s="115"/>
      <c r="HF32" s="115"/>
      <c r="HG32" s="115"/>
      <c r="HH32" s="115"/>
      <c r="HI32" s="115"/>
      <c r="HJ32" s="115"/>
      <c r="HK32" s="115"/>
      <c r="HL32" s="115"/>
      <c r="HM32" s="115"/>
      <c r="HN32" s="115"/>
      <c r="HO32" s="115"/>
      <c r="HP32" s="115"/>
      <c r="HQ32" s="115"/>
      <c r="HR32" s="115"/>
      <c r="HS32" s="115"/>
      <c r="HT32" s="115"/>
      <c r="HU32" s="115"/>
      <c r="HV32" s="115"/>
      <c r="HW32" s="115"/>
      <c r="HX32" s="115"/>
      <c r="HY32" s="115"/>
      <c r="HZ32" s="115"/>
      <c r="IA32" s="115"/>
      <c r="IB32" s="115"/>
      <c r="IC32" s="115"/>
      <c r="ID32" s="115"/>
      <c r="IE32" s="115"/>
      <c r="IF32" s="115"/>
      <c r="IG32" s="115"/>
      <c r="IH32" s="115"/>
      <c r="II32" s="115"/>
      <c r="IJ32" s="115"/>
      <c r="IK32" s="115"/>
      <c r="IL32" s="115"/>
      <c r="IM32" s="115"/>
      <c r="IN32" s="115"/>
      <c r="IO32" s="115"/>
      <c r="IP32" s="115"/>
      <c r="IQ32" s="115"/>
      <c r="IR32" s="115"/>
      <c r="IS32" s="115"/>
      <c r="IT32" s="115"/>
      <c r="IU32" s="115"/>
      <c r="IV32" s="115"/>
      <c r="IW32" s="115"/>
      <c r="IX32" s="115"/>
      <c r="IY32" s="115"/>
      <c r="IZ32" s="115"/>
      <c r="JA32" s="115"/>
      <c r="JB32" s="115"/>
      <c r="JC32" s="115"/>
      <c r="JD32" s="115"/>
      <c r="JE32" s="115"/>
      <c r="JF32" s="115"/>
      <c r="JG32" s="115"/>
      <c r="JH32" s="115"/>
      <c r="JI32" s="115"/>
      <c r="JJ32" s="115"/>
      <c r="JK32" s="115"/>
      <c r="JL32" s="115"/>
      <c r="JM32" s="115"/>
      <c r="JN32" s="115"/>
      <c r="JO32" s="115"/>
      <c r="JP32" s="115"/>
      <c r="JQ32" s="115"/>
      <c r="JR32" s="115"/>
      <c r="JS32" s="115"/>
      <c r="JT32" s="115"/>
      <c r="JU32" s="115"/>
      <c r="JV32" s="115"/>
      <c r="JW32" s="115"/>
      <c r="JX32" s="115"/>
      <c r="JY32" s="115"/>
      <c r="JZ32" s="115"/>
      <c r="KA32" s="115"/>
      <c r="KB32" s="115"/>
      <c r="KC32" s="115"/>
      <c r="KD32" s="115"/>
      <c r="KE32" s="115"/>
      <c r="KF32" s="115"/>
      <c r="KG32" s="115"/>
      <c r="KH32" s="115"/>
      <c r="KI32" s="115"/>
      <c r="KJ32" s="115"/>
      <c r="KK32" s="115"/>
      <c r="KL32" s="115"/>
      <c r="KM32" s="115"/>
      <c r="KN32" s="115"/>
      <c r="KO32" s="115"/>
      <c r="KP32" s="115"/>
      <c r="KQ32" s="115"/>
      <c r="KR32" s="115"/>
      <c r="KS32" s="115"/>
      <c r="KT32" s="115"/>
      <c r="KU32" s="115"/>
      <c r="KV32" s="115"/>
      <c r="KW32" s="115"/>
      <c r="KX32" s="115"/>
      <c r="KY32" s="115"/>
      <c r="KZ32" s="115"/>
      <c r="LA32" s="115"/>
      <c r="LB32" s="115"/>
      <c r="LC32" s="115"/>
      <c r="LD32" s="115"/>
      <c r="LE32" s="115"/>
      <c r="LF32" s="115"/>
      <c r="LG32" s="115"/>
      <c r="LH32" s="115"/>
      <c r="LI32" s="115"/>
      <c r="LJ32" s="115"/>
      <c r="LK32" s="115"/>
      <c r="LL32" s="115"/>
      <c r="LM32" s="115"/>
      <c r="LN32" s="115"/>
      <c r="LO32" s="115"/>
      <c r="LP32" s="115"/>
      <c r="LQ32" s="115"/>
      <c r="LR32" s="115"/>
      <c r="LS32" s="115"/>
      <c r="LT32" s="115"/>
      <c r="LU32" s="115"/>
      <c r="LV32" s="115"/>
      <c r="LW32" s="115"/>
      <c r="LX32" s="115"/>
      <c r="LY32" s="115"/>
      <c r="LZ32" s="115"/>
      <c r="MA32" s="115"/>
      <c r="MB32" s="115"/>
      <c r="MC32" s="115"/>
      <c r="MD32" s="115"/>
      <c r="ME32" s="115"/>
      <c r="MF32" s="115"/>
      <c r="MG32" s="115"/>
      <c r="MH32" s="115"/>
      <c r="MI32" s="115"/>
      <c r="MJ32" s="115"/>
      <c r="MK32" s="115"/>
      <c r="ML32" s="115"/>
      <c r="MM32" s="115"/>
      <c r="MN32" s="115"/>
      <c r="MO32" s="115"/>
      <c r="MP32" s="115"/>
      <c r="MQ32" s="115"/>
      <c r="MR32" s="115"/>
      <c r="MS32" s="115"/>
      <c r="MT32" s="115"/>
      <c r="MU32" s="115"/>
      <c r="MV32" s="115"/>
      <c r="MW32" s="115"/>
      <c r="MX32" s="115"/>
      <c r="MY32" s="115"/>
      <c r="MZ32" s="115"/>
      <c r="NA32" s="115"/>
      <c r="NB32" s="115"/>
      <c r="NC32" s="115"/>
      <c r="ND32" s="115"/>
      <c r="NE32" s="115"/>
      <c r="NF32" s="115"/>
      <c r="NG32" s="115"/>
      <c r="NH32" s="115"/>
      <c r="NI32" s="115"/>
      <c r="NJ32" s="115"/>
      <c r="NK32" s="115"/>
      <c r="NL32" s="115"/>
      <c r="NM32" s="115"/>
      <c r="NN32" s="115"/>
      <c r="NO32" s="115"/>
      <c r="NP32" s="115"/>
      <c r="NQ32" s="115"/>
      <c r="NR32" s="115"/>
      <c r="NS32" s="115"/>
      <c r="NT32" s="115"/>
      <c r="NU32" s="115"/>
      <c r="NV32" s="115"/>
      <c r="NW32" s="115"/>
      <c r="NX32" s="115"/>
      <c r="NY32" s="115"/>
      <c r="NZ32" s="115"/>
      <c r="OA32" s="115"/>
      <c r="OB32" s="115"/>
      <c r="OC32" s="115"/>
      <c r="OD32" s="115"/>
      <c r="OE32" s="115"/>
      <c r="OF32" s="115"/>
      <c r="OG32" s="115"/>
      <c r="OH32" s="115"/>
      <c r="OI32" s="115"/>
      <c r="OJ32" s="115"/>
      <c r="OK32" s="115"/>
      <c r="OL32" s="115"/>
      <c r="OM32" s="115"/>
      <c r="ON32" s="115"/>
      <c r="OO32" s="115"/>
      <c r="OP32" s="115"/>
      <c r="OQ32" s="115"/>
      <c r="OR32" s="115"/>
      <c r="OS32" s="115"/>
      <c r="OT32" s="115"/>
      <c r="OU32" s="115"/>
      <c r="OV32" s="115"/>
      <c r="OW32" s="115"/>
      <c r="OX32" s="115"/>
      <c r="OY32" s="115"/>
      <c r="OZ32" s="115"/>
      <c r="PA32" s="115"/>
      <c r="PB32" s="115"/>
      <c r="PC32" s="115"/>
      <c r="PD32" s="115"/>
      <c r="PE32" s="115"/>
      <c r="PF32" s="115"/>
      <c r="PG32" s="115"/>
      <c r="PH32" s="115"/>
      <c r="PI32" s="115"/>
      <c r="PJ32" s="115"/>
      <c r="PK32" s="115"/>
      <c r="PL32" s="115"/>
      <c r="PM32" s="115"/>
      <c r="PN32" s="115"/>
      <c r="PO32" s="115"/>
      <c r="PP32" s="115"/>
      <c r="PQ32" s="115"/>
      <c r="PR32" s="115"/>
      <c r="PS32" s="115"/>
      <c r="PT32" s="115"/>
      <c r="PU32" s="115"/>
      <c r="PV32" s="115"/>
      <c r="PW32" s="115"/>
      <c r="PX32" s="115"/>
      <c r="PY32" s="115"/>
      <c r="PZ32" s="115"/>
      <c r="QA32" s="115"/>
      <c r="QB32" s="115"/>
      <c r="QC32" s="115"/>
      <c r="QD32" s="115"/>
      <c r="QE32" s="115"/>
      <c r="QF32" s="115"/>
      <c r="QG32" s="115"/>
      <c r="QH32" s="115"/>
      <c r="QI32" s="115"/>
      <c r="QJ32" s="115"/>
      <c r="QK32" s="115"/>
      <c r="QL32" s="115"/>
      <c r="QM32" s="115"/>
      <c r="QN32" s="115"/>
      <c r="QO32" s="115"/>
      <c r="QP32" s="115"/>
      <c r="QQ32" s="115"/>
      <c r="QR32" s="115"/>
      <c r="QS32" s="115"/>
      <c r="QT32" s="115"/>
      <c r="QU32" s="115"/>
      <c r="QV32" s="115"/>
      <c r="QW32" s="115"/>
      <c r="QX32" s="115"/>
      <c r="QY32" s="115"/>
      <c r="QZ32" s="115"/>
      <c r="RA32" s="115"/>
      <c r="RB32" s="115"/>
      <c r="RC32" s="115"/>
      <c r="RD32" s="115"/>
      <c r="RE32" s="115"/>
      <c r="RF32" s="115"/>
      <c r="RG32" s="115"/>
      <c r="RH32" s="115"/>
      <c r="RI32" s="115"/>
      <c r="RJ32" s="115"/>
      <c r="RK32" s="115"/>
      <c r="RL32" s="115"/>
      <c r="RM32" s="115"/>
      <c r="RN32" s="115"/>
      <c r="RO32" s="115"/>
      <c r="RP32" s="115"/>
      <c r="RQ32" s="115"/>
      <c r="RR32" s="115"/>
      <c r="RS32" s="115"/>
      <c r="RT32" s="115"/>
      <c r="RU32" s="115"/>
      <c r="RV32" s="115"/>
      <c r="RW32" s="115"/>
      <c r="RX32" s="115"/>
      <c r="RY32" s="115"/>
      <c r="RZ32" s="115"/>
      <c r="SA32" s="115"/>
      <c r="SB32" s="115"/>
      <c r="SC32" s="115"/>
      <c r="SD32" s="115"/>
      <c r="SE32" s="115"/>
      <c r="SF32" s="115"/>
      <c r="SG32" s="115"/>
      <c r="SH32" s="115"/>
      <c r="SI32" s="115"/>
      <c r="SJ32" s="115"/>
      <c r="SK32" s="115"/>
      <c r="SL32" s="115"/>
      <c r="SM32" s="115"/>
      <c r="SN32" s="115"/>
      <c r="SO32" s="115"/>
      <c r="SP32" s="115"/>
      <c r="SQ32" s="115"/>
      <c r="SR32" s="115"/>
      <c r="SS32" s="115"/>
      <c r="ST32" s="115"/>
      <c r="SU32" s="115"/>
      <c r="SV32" s="115"/>
      <c r="SW32" s="115"/>
      <c r="SX32" s="115"/>
      <c r="SY32" s="115"/>
      <c r="SZ32" s="115"/>
      <c r="TA32" s="115"/>
      <c r="TB32" s="115"/>
      <c r="TC32" s="115"/>
      <c r="TD32" s="115"/>
      <c r="TE32" s="115"/>
      <c r="TF32" s="115"/>
      <c r="TG32" s="115"/>
      <c r="TH32" s="115"/>
      <c r="TI32" s="115"/>
      <c r="TJ32" s="115"/>
      <c r="TK32" s="115"/>
      <c r="TL32" s="115"/>
      <c r="TM32" s="115"/>
      <c r="TN32" s="115"/>
      <c r="TO32" s="115"/>
      <c r="TP32" s="115"/>
      <c r="TQ32" s="115"/>
      <c r="TR32" s="115"/>
      <c r="TS32" s="115"/>
      <c r="TT32" s="115"/>
      <c r="TU32" s="115"/>
      <c r="TV32" s="115"/>
      <c r="TW32" s="115"/>
      <c r="TX32" s="115"/>
      <c r="TY32" s="115"/>
      <c r="TZ32" s="115"/>
      <c r="UA32" s="115"/>
      <c r="UB32" s="115"/>
      <c r="UC32" s="115"/>
      <c r="UD32" s="115"/>
      <c r="UE32" s="115"/>
      <c r="UF32" s="115"/>
      <c r="UG32" s="115"/>
      <c r="UH32" s="115"/>
      <c r="UI32" s="115"/>
      <c r="UJ32" s="115"/>
      <c r="UK32" s="115"/>
      <c r="UL32" s="115"/>
      <c r="UM32" s="115"/>
      <c r="UN32" s="115"/>
      <c r="UO32" s="115"/>
      <c r="UP32" s="115"/>
      <c r="UQ32" s="115"/>
      <c r="UR32" s="115"/>
      <c r="US32" s="115"/>
      <c r="UT32" s="115"/>
      <c r="UU32" s="115"/>
      <c r="UV32" s="115"/>
      <c r="UW32" s="115"/>
      <c r="UX32" s="115"/>
      <c r="UY32" s="115"/>
      <c r="UZ32" s="115"/>
      <c r="VA32" s="115"/>
      <c r="VB32" s="115"/>
      <c r="VC32" s="115"/>
      <c r="VD32" s="115"/>
      <c r="VE32" s="115"/>
      <c r="VF32" s="115"/>
      <c r="VG32" s="115"/>
      <c r="VH32" s="115"/>
      <c r="VI32" s="115"/>
      <c r="VJ32" s="115"/>
      <c r="VK32" s="115"/>
      <c r="VL32" s="115"/>
      <c r="VM32" s="115"/>
      <c r="VN32" s="115"/>
      <c r="VO32" s="115"/>
      <c r="VP32" s="115"/>
      <c r="VQ32" s="115"/>
      <c r="VR32" s="115"/>
      <c r="VS32" s="115"/>
      <c r="VT32" s="115"/>
      <c r="VU32" s="115"/>
      <c r="VV32" s="115"/>
      <c r="VW32" s="115"/>
      <c r="VX32" s="115"/>
      <c r="VY32" s="115"/>
      <c r="VZ32" s="115"/>
      <c r="WA32" s="115"/>
      <c r="WB32" s="115"/>
      <c r="WC32" s="115"/>
      <c r="WD32" s="115"/>
      <c r="WE32" s="115"/>
      <c r="WF32" s="115"/>
      <c r="WG32" s="115"/>
      <c r="WH32" s="115"/>
      <c r="WI32" s="115"/>
      <c r="WJ32" s="115"/>
      <c r="WK32" s="115"/>
      <c r="WL32" s="115"/>
      <c r="WM32" s="115"/>
      <c r="WN32" s="115"/>
      <c r="WO32" s="115"/>
      <c r="WP32" s="115"/>
      <c r="WQ32" s="115"/>
      <c r="WR32" s="115"/>
      <c r="WS32" s="115"/>
      <c r="WT32" s="115"/>
      <c r="WU32" s="115"/>
      <c r="WV32" s="115"/>
      <c r="WW32" s="115"/>
      <c r="WX32" s="115"/>
      <c r="WY32" s="115"/>
      <c r="WZ32" s="115"/>
      <c r="XA32" s="115"/>
      <c r="XB32" s="115"/>
      <c r="XC32" s="115"/>
      <c r="XD32" s="115"/>
      <c r="XE32" s="115"/>
      <c r="XF32" s="115"/>
      <c r="XG32" s="115"/>
      <c r="XH32" s="115"/>
      <c r="XI32" s="115"/>
      <c r="XJ32" s="115"/>
      <c r="XK32" s="115"/>
      <c r="XL32" s="115"/>
      <c r="XM32" s="115"/>
      <c r="XN32" s="115"/>
      <c r="XO32" s="115"/>
      <c r="XP32" s="115"/>
      <c r="XQ32" s="115"/>
      <c r="XR32" s="115"/>
      <c r="XS32" s="115"/>
      <c r="XT32" s="115"/>
      <c r="XU32" s="115"/>
      <c r="XV32" s="115"/>
      <c r="XW32" s="115"/>
      <c r="XX32" s="115"/>
      <c r="XY32" s="115"/>
      <c r="XZ32" s="115"/>
      <c r="YA32" s="115"/>
      <c r="YB32" s="115"/>
      <c r="YC32" s="115"/>
      <c r="YD32" s="115"/>
      <c r="YE32" s="115"/>
      <c r="YF32" s="115"/>
      <c r="YG32" s="115"/>
      <c r="YH32" s="115"/>
      <c r="YI32" s="115"/>
      <c r="YJ32" s="115"/>
      <c r="YK32" s="115"/>
      <c r="YL32" s="115"/>
      <c r="YM32" s="115"/>
      <c r="YN32" s="115"/>
      <c r="YO32" s="115"/>
      <c r="YP32" s="115"/>
      <c r="YQ32" s="115"/>
      <c r="YR32" s="115"/>
      <c r="YS32" s="115"/>
      <c r="YT32" s="115"/>
      <c r="YU32" s="115"/>
      <c r="YV32" s="115"/>
      <c r="YW32" s="115"/>
      <c r="YX32" s="115"/>
      <c r="YY32" s="115"/>
      <c r="YZ32" s="115"/>
      <c r="ZA32" s="115"/>
      <c r="ZB32" s="115"/>
      <c r="ZC32" s="115"/>
      <c r="ZD32" s="115"/>
      <c r="ZE32" s="115"/>
      <c r="ZF32" s="115"/>
      <c r="ZG32" s="115"/>
      <c r="ZH32" s="115"/>
      <c r="ZI32" s="115"/>
      <c r="ZJ32" s="115"/>
      <c r="ZK32" s="115"/>
      <c r="ZL32" s="115"/>
      <c r="ZM32" s="115"/>
      <c r="ZN32" s="115"/>
      <c r="ZO32" s="115"/>
      <c r="ZP32" s="115"/>
      <c r="ZQ32" s="115"/>
      <c r="ZR32" s="115"/>
      <c r="ZS32" s="115"/>
      <c r="ZT32" s="115"/>
      <c r="ZU32" s="115"/>
      <c r="ZV32" s="115"/>
      <c r="ZW32" s="115"/>
      <c r="ZX32" s="115"/>
      <c r="ZY32" s="115"/>
      <c r="ZZ32" s="115"/>
      <c r="AAA32" s="115"/>
      <c r="AAB32" s="115"/>
      <c r="AAC32" s="115"/>
      <c r="AAD32" s="115"/>
      <c r="AAE32" s="115"/>
      <c r="AAF32" s="115"/>
      <c r="AAG32" s="115"/>
      <c r="AAH32" s="115"/>
      <c r="AAI32" s="115"/>
      <c r="AAJ32" s="115"/>
      <c r="AAK32" s="115"/>
      <c r="AAL32" s="115"/>
      <c r="AAM32" s="115"/>
      <c r="AAN32" s="115"/>
      <c r="AAO32" s="115"/>
      <c r="AAP32" s="115"/>
      <c r="AAQ32" s="115"/>
      <c r="AAR32" s="115"/>
      <c r="AAS32" s="115"/>
      <c r="AAT32" s="115"/>
      <c r="AAU32" s="115"/>
      <c r="AAV32" s="115"/>
      <c r="AAW32" s="115"/>
      <c r="AAX32" s="115"/>
      <c r="AAY32" s="115"/>
      <c r="AAZ32" s="115"/>
      <c r="ABA32" s="115"/>
      <c r="ABB32" s="115"/>
      <c r="ABC32" s="115"/>
      <c r="ABD32" s="115"/>
      <c r="ABE32" s="115"/>
      <c r="ABF32" s="115"/>
      <c r="ABG32" s="115"/>
      <c r="ABH32" s="115"/>
      <c r="ABI32" s="115"/>
      <c r="ABJ32" s="115"/>
      <c r="ABK32" s="115"/>
      <c r="ABL32" s="115"/>
      <c r="ABM32" s="115"/>
      <c r="ABN32" s="115"/>
      <c r="ABO32" s="115"/>
      <c r="ABP32" s="115"/>
      <c r="ABQ32" s="115"/>
      <c r="ABR32" s="115"/>
      <c r="ABS32" s="115"/>
      <c r="ABT32" s="115"/>
      <c r="ABU32" s="115"/>
      <c r="ABV32" s="115"/>
      <c r="ABW32" s="115"/>
      <c r="ABX32" s="115"/>
      <c r="ABY32" s="115"/>
      <c r="ABZ32" s="115"/>
      <c r="ACA32" s="115"/>
      <c r="ACB32" s="115"/>
      <c r="ACC32" s="115"/>
      <c r="ACD32" s="115"/>
      <c r="ACE32" s="115"/>
      <c r="ACF32" s="115"/>
      <c r="ACG32" s="115"/>
      <c r="ACH32" s="115"/>
      <c r="ACI32" s="115"/>
      <c r="ACJ32" s="115"/>
      <c r="ACK32" s="115"/>
      <c r="ACL32" s="115"/>
      <c r="ACM32" s="115"/>
      <c r="ACN32" s="115"/>
      <c r="ACO32" s="115"/>
      <c r="ACP32" s="115"/>
      <c r="ACQ32" s="115"/>
      <c r="ACR32" s="115"/>
      <c r="ACS32" s="115"/>
      <c r="ACT32" s="115"/>
      <c r="ACU32" s="115"/>
      <c r="ACV32" s="115"/>
      <c r="ACW32" s="115"/>
      <c r="ACX32" s="115"/>
      <c r="ACY32" s="115"/>
      <c r="ACZ32" s="115"/>
      <c r="ADA32" s="115"/>
      <c r="ADB32" s="115"/>
      <c r="ADC32" s="115"/>
      <c r="ADD32" s="115"/>
      <c r="ADE32" s="115"/>
      <c r="ADF32" s="115"/>
      <c r="ADG32" s="115"/>
      <c r="ADH32" s="115"/>
      <c r="ADI32" s="115"/>
      <c r="ADJ32" s="115"/>
      <c r="ADK32" s="115"/>
      <c r="ADL32" s="115"/>
      <c r="ADM32" s="115"/>
      <c r="ADN32" s="115"/>
      <c r="ADO32" s="115"/>
      <c r="ADP32" s="115"/>
      <c r="ADQ32" s="115"/>
      <c r="ADR32" s="115"/>
      <c r="ADS32" s="115"/>
      <c r="ADT32" s="115"/>
      <c r="ADU32" s="115"/>
      <c r="ADV32" s="115"/>
      <c r="ADW32" s="115"/>
      <c r="ADX32" s="115"/>
      <c r="ADY32" s="115"/>
      <c r="ADZ32" s="115"/>
      <c r="AEA32" s="115"/>
      <c r="AEB32" s="115"/>
      <c r="AEC32" s="115"/>
      <c r="AED32" s="115"/>
      <c r="AEE32" s="115"/>
      <c r="AEF32" s="115"/>
      <c r="AEG32" s="115"/>
      <c r="AEH32" s="115"/>
      <c r="AEI32" s="115"/>
      <c r="AEJ32" s="115"/>
      <c r="AEK32" s="115"/>
      <c r="AEL32" s="115"/>
      <c r="AEM32" s="115"/>
      <c r="AEN32" s="115"/>
      <c r="AEO32" s="115"/>
      <c r="AEP32" s="115"/>
      <c r="AEQ32" s="115"/>
      <c r="AER32" s="115"/>
      <c r="AES32" s="115"/>
      <c r="AET32" s="115"/>
      <c r="AEU32" s="115"/>
      <c r="AEV32" s="115"/>
      <c r="AEW32" s="115"/>
      <c r="AEX32" s="115"/>
      <c r="AEY32" s="115"/>
      <c r="AEZ32" s="115"/>
      <c r="AFA32" s="115"/>
      <c r="AFB32" s="115"/>
      <c r="AFC32" s="115"/>
      <c r="AFD32" s="115"/>
      <c r="AFE32" s="115"/>
      <c r="AFF32" s="115"/>
      <c r="AFG32" s="115"/>
      <c r="AFH32" s="115"/>
      <c r="AFI32" s="115"/>
      <c r="AFJ32" s="115"/>
      <c r="AFK32" s="115"/>
      <c r="AFL32" s="115"/>
      <c r="AFM32" s="115"/>
      <c r="AFN32" s="115"/>
      <c r="AFO32" s="115"/>
      <c r="AFP32" s="115"/>
      <c r="AFQ32" s="115"/>
      <c r="AFR32" s="115"/>
      <c r="AFS32" s="115"/>
      <c r="AFT32" s="115"/>
      <c r="AFU32" s="115"/>
      <c r="AFV32" s="115"/>
      <c r="AFW32" s="115"/>
      <c r="AFX32" s="115"/>
      <c r="AFY32" s="115"/>
      <c r="AFZ32" s="115"/>
      <c r="AGA32" s="115"/>
      <c r="AGB32" s="115"/>
      <c r="AGC32" s="115"/>
      <c r="AGD32" s="115"/>
      <c r="AGE32" s="115"/>
      <c r="AGF32" s="115"/>
      <c r="AGG32" s="115"/>
      <c r="AGH32" s="115"/>
      <c r="AGI32" s="115"/>
      <c r="AGJ32" s="115"/>
      <c r="AGK32" s="115"/>
      <c r="AGL32" s="115"/>
      <c r="AGM32" s="115"/>
      <c r="AGN32" s="115"/>
      <c r="AGO32" s="115"/>
      <c r="AGP32" s="115"/>
      <c r="AGQ32" s="115"/>
      <c r="AGR32" s="115"/>
      <c r="AGS32" s="115"/>
      <c r="AGT32" s="115"/>
      <c r="AGU32" s="115"/>
      <c r="AGV32" s="115"/>
      <c r="AGW32" s="115"/>
      <c r="AGX32" s="115"/>
      <c r="AGY32" s="115"/>
      <c r="AGZ32" s="115"/>
      <c r="AHA32" s="115"/>
      <c r="AHB32" s="115"/>
      <c r="AHC32" s="115"/>
      <c r="AHD32" s="115"/>
      <c r="AHE32" s="115"/>
      <c r="AHF32" s="115"/>
      <c r="AHG32" s="115"/>
      <c r="AHH32" s="115"/>
      <c r="AHI32" s="115"/>
      <c r="AHJ32" s="115"/>
      <c r="AHK32" s="115"/>
      <c r="AHL32" s="115"/>
      <c r="AHM32" s="115"/>
      <c r="AHN32" s="115"/>
      <c r="AHO32" s="115"/>
      <c r="AHP32" s="115"/>
      <c r="AHQ32" s="115"/>
      <c r="AHR32" s="115"/>
      <c r="AHS32" s="115"/>
      <c r="AHT32" s="115"/>
      <c r="AHU32" s="115"/>
      <c r="AHV32" s="115"/>
      <c r="AHW32" s="115"/>
      <c r="AHX32" s="115"/>
      <c r="AHY32" s="115"/>
      <c r="AHZ32" s="115"/>
      <c r="AIA32" s="115"/>
      <c r="AIB32" s="115"/>
      <c r="AIC32" s="115"/>
      <c r="AID32" s="115"/>
      <c r="AIE32" s="115"/>
      <c r="AIF32" s="115"/>
      <c r="AIG32" s="115"/>
      <c r="AIH32" s="115"/>
      <c r="AII32" s="115"/>
      <c r="AIJ32" s="115"/>
      <c r="AIK32" s="115"/>
      <c r="AIL32" s="115"/>
      <c r="AIM32" s="115"/>
      <c r="AIN32" s="115"/>
      <c r="AIO32" s="115"/>
      <c r="AIP32" s="115"/>
      <c r="AIQ32" s="115"/>
      <c r="AIR32" s="115"/>
      <c r="AIS32" s="115"/>
      <c r="AIT32" s="115"/>
      <c r="AIU32" s="115"/>
      <c r="AIV32" s="115"/>
      <c r="AIW32" s="115"/>
      <c r="AIX32" s="115"/>
      <c r="AIY32" s="115"/>
      <c r="AIZ32" s="115"/>
      <c r="AJA32" s="115"/>
      <c r="AJB32" s="115"/>
      <c r="AJC32" s="115"/>
      <c r="AJD32" s="115"/>
      <c r="AJE32" s="115"/>
      <c r="AJF32" s="115"/>
      <c r="AJG32" s="115"/>
      <c r="AJH32" s="115"/>
      <c r="AJI32" s="115"/>
      <c r="AJJ32" s="115"/>
      <c r="AJK32" s="115"/>
      <c r="AJL32" s="115"/>
      <c r="AJM32" s="115"/>
      <c r="AJN32" s="115"/>
      <c r="AJO32" s="115"/>
      <c r="AJP32" s="115"/>
      <c r="AJQ32" s="115"/>
      <c r="AJR32" s="115"/>
      <c r="AJS32" s="115"/>
      <c r="AJT32" s="115"/>
      <c r="AJU32" s="115"/>
      <c r="AJV32" s="115"/>
      <c r="AJW32" s="115"/>
      <c r="AJX32" s="115"/>
      <c r="AJY32" s="115"/>
      <c r="AJZ32" s="115"/>
      <c r="AKA32" s="115"/>
      <c r="AKB32" s="115"/>
      <c r="AKC32" s="115"/>
      <c r="AKD32" s="115"/>
      <c r="AKE32" s="115"/>
      <c r="AKF32" s="115"/>
      <c r="AKG32" s="115"/>
      <c r="AKH32" s="115"/>
      <c r="AKI32" s="115"/>
      <c r="AKJ32" s="115"/>
      <c r="AKK32" s="115"/>
      <c r="AKL32" s="115"/>
      <c r="AKM32" s="115"/>
      <c r="AKN32" s="115"/>
      <c r="AKO32" s="115"/>
      <c r="AKP32" s="115"/>
      <c r="AKQ32" s="115"/>
      <c r="AKR32" s="115"/>
      <c r="AKS32" s="115"/>
      <c r="AKT32" s="115"/>
      <c r="AKU32" s="115"/>
      <c r="AKV32" s="115"/>
      <c r="AKW32" s="115"/>
      <c r="AKX32" s="115"/>
      <c r="AKY32" s="115"/>
      <c r="AKZ32" s="115"/>
      <c r="ALA32" s="115"/>
      <c r="ALB32" s="115"/>
      <c r="ALC32" s="115"/>
      <c r="ALD32" s="115"/>
      <c r="ALE32" s="115"/>
      <c r="ALF32" s="115"/>
      <c r="ALG32" s="115"/>
      <c r="ALH32" s="115"/>
      <c r="ALI32" s="115"/>
      <c r="ALJ32" s="115"/>
      <c r="ALK32" s="115"/>
      <c r="ALL32" s="115"/>
      <c r="ALM32" s="115"/>
      <c r="ALN32" s="115"/>
      <c r="ALO32" s="115"/>
      <c r="ALP32" s="115"/>
      <c r="ALQ32" s="115"/>
      <c r="ALR32" s="115"/>
      <c r="ALS32" s="115"/>
      <c r="ALT32" s="115"/>
      <c r="ALU32" s="115"/>
      <c r="ALV32" s="115"/>
      <c r="ALW32" s="115"/>
      <c r="ALX32" s="115"/>
      <c r="ALY32" s="115"/>
      <c r="ALZ32" s="115"/>
      <c r="AMA32" s="115"/>
      <c r="AMB32" s="115"/>
      <c r="AMC32" s="115"/>
      <c r="AMD32" s="115"/>
      <c r="AME32" s="115"/>
      <c r="AMF32" s="115"/>
      <c r="AMG32" s="115"/>
      <c r="AMH32" s="115"/>
      <c r="AMI32" s="115"/>
      <c r="AMJ32" s="115"/>
      <c r="AMK32" s="115"/>
      <c r="AML32" s="115"/>
      <c r="AMM32" s="115"/>
      <c r="AMN32" s="115"/>
      <c r="AMO32" s="115"/>
      <c r="AMP32" s="115"/>
      <c r="AMQ32" s="115"/>
      <c r="AMR32" s="115"/>
      <c r="AMS32" s="115"/>
      <c r="AMT32" s="115"/>
      <c r="AMU32" s="115"/>
      <c r="AMV32" s="115"/>
      <c r="AMW32" s="115"/>
      <c r="AMX32" s="115"/>
      <c r="AMY32" s="115"/>
      <c r="AMZ32" s="115"/>
      <c r="ANA32" s="115"/>
      <c r="ANB32" s="115"/>
      <c r="ANC32" s="115"/>
      <c r="AND32" s="115"/>
      <c r="ANE32" s="115"/>
      <c r="ANF32" s="115"/>
      <c r="ANG32" s="115"/>
      <c r="ANH32" s="115"/>
      <c r="ANI32" s="115"/>
      <c r="ANJ32" s="115"/>
      <c r="ANK32" s="115"/>
      <c r="ANL32" s="115"/>
      <c r="ANM32" s="115"/>
      <c r="ANN32" s="115"/>
      <c r="ANO32" s="115"/>
      <c r="ANP32" s="115"/>
      <c r="ANQ32" s="115"/>
      <c r="ANR32" s="115"/>
      <c r="ANS32" s="115"/>
      <c r="ANT32" s="115"/>
      <c r="ANU32" s="115"/>
      <c r="ANV32" s="115"/>
      <c r="ANW32" s="115"/>
      <c r="ANX32" s="115"/>
      <c r="ANY32" s="115"/>
      <c r="ANZ32" s="115"/>
      <c r="AOA32" s="115"/>
      <c r="AOB32" s="115"/>
      <c r="AOC32" s="115"/>
      <c r="AOD32" s="115"/>
      <c r="AOE32" s="115"/>
      <c r="AOF32" s="115"/>
      <c r="AOG32" s="115"/>
      <c r="AOH32" s="115"/>
      <c r="AOI32" s="115"/>
      <c r="AOJ32" s="115"/>
      <c r="AOK32" s="115"/>
      <c r="AOL32" s="115"/>
      <c r="AOM32" s="115"/>
      <c r="AON32" s="115"/>
      <c r="AOO32" s="115"/>
      <c r="AOP32" s="115"/>
      <c r="AOQ32" s="115"/>
      <c r="AOR32" s="115"/>
      <c r="AOS32" s="115"/>
      <c r="AOT32" s="115"/>
      <c r="AOU32" s="115"/>
      <c r="AOV32" s="115"/>
      <c r="AOW32" s="115"/>
      <c r="AOX32" s="115"/>
      <c r="AOY32" s="115"/>
      <c r="AOZ32" s="115"/>
      <c r="APA32" s="115"/>
      <c r="APB32" s="115"/>
      <c r="APC32" s="115"/>
      <c r="APD32" s="115"/>
      <c r="APE32" s="115"/>
      <c r="APF32" s="115"/>
      <c r="APG32" s="115"/>
      <c r="APH32" s="115"/>
      <c r="API32" s="115"/>
      <c r="APJ32" s="115"/>
      <c r="APK32" s="115"/>
      <c r="APL32" s="115"/>
      <c r="APM32" s="115"/>
      <c r="APN32" s="115"/>
      <c r="APO32" s="115"/>
      <c r="APP32" s="115"/>
      <c r="APQ32" s="115"/>
      <c r="APR32" s="115"/>
      <c r="APS32" s="115"/>
      <c r="APT32" s="115"/>
      <c r="APU32" s="115"/>
      <c r="APV32" s="115"/>
      <c r="APW32" s="115"/>
      <c r="APX32" s="115"/>
      <c r="APY32" s="115"/>
      <c r="APZ32" s="115"/>
      <c r="AQA32" s="115"/>
      <c r="AQB32" s="115"/>
      <c r="AQC32" s="115"/>
      <c r="AQD32" s="115"/>
      <c r="AQE32" s="115"/>
      <c r="AQF32" s="115"/>
      <c r="AQG32" s="115"/>
      <c r="AQH32" s="115"/>
      <c r="AQI32" s="115"/>
      <c r="AQJ32" s="115"/>
      <c r="AQK32" s="115"/>
      <c r="AQL32" s="115"/>
      <c r="AQM32" s="115"/>
      <c r="AQN32" s="115"/>
      <c r="AQO32" s="115"/>
      <c r="AQP32" s="115"/>
      <c r="AQQ32" s="115"/>
      <c r="AQR32" s="115"/>
      <c r="AQS32" s="115"/>
      <c r="AQT32" s="115"/>
      <c r="AQU32" s="115"/>
      <c r="AQV32" s="115"/>
      <c r="AQW32" s="115"/>
      <c r="AQX32" s="115"/>
      <c r="AQY32" s="115"/>
      <c r="AQZ32" s="115"/>
      <c r="ARA32" s="115"/>
      <c r="ARB32" s="115"/>
      <c r="ARC32" s="115"/>
      <c r="ARD32" s="115"/>
      <c r="ARE32" s="115"/>
      <c r="ARF32" s="115"/>
      <c r="ARG32" s="115"/>
      <c r="ARH32" s="115"/>
      <c r="ARI32" s="115"/>
      <c r="ARJ32" s="115"/>
      <c r="ARK32" s="115"/>
      <c r="ARL32" s="115"/>
      <c r="ARM32" s="115"/>
      <c r="ARN32" s="115"/>
      <c r="ARO32" s="115"/>
      <c r="ARP32" s="115"/>
      <c r="ARQ32" s="115"/>
      <c r="ARR32" s="115"/>
      <c r="ARS32" s="115"/>
      <c r="ART32" s="115"/>
      <c r="ARU32" s="115"/>
      <c r="ARV32" s="115"/>
      <c r="ARW32" s="115"/>
      <c r="ARX32" s="115"/>
      <c r="ARY32" s="115"/>
      <c r="ARZ32" s="115"/>
      <c r="ASA32" s="115"/>
      <c r="ASB32" s="115"/>
      <c r="ASC32" s="115"/>
      <c r="ASD32" s="115"/>
      <c r="ASE32" s="115"/>
      <c r="ASF32" s="115"/>
      <c r="ASG32" s="115"/>
      <c r="ASH32" s="115"/>
      <c r="ASI32" s="115"/>
      <c r="ASJ32" s="115"/>
      <c r="ASK32" s="115"/>
      <c r="ASL32" s="115"/>
      <c r="ASM32" s="115"/>
      <c r="ASN32" s="115"/>
      <c r="ASO32" s="115"/>
      <c r="ASP32" s="115"/>
      <c r="ASQ32" s="115"/>
      <c r="ASR32" s="115"/>
      <c r="ASS32" s="115"/>
      <c r="AST32" s="115"/>
      <c r="ASU32" s="115"/>
      <c r="ASV32" s="115"/>
      <c r="ASW32" s="115"/>
      <c r="ASX32" s="115"/>
      <c r="ASY32" s="115"/>
      <c r="ASZ32" s="115"/>
      <c r="ATA32" s="115"/>
      <c r="ATB32" s="115"/>
      <c r="ATC32" s="115"/>
      <c r="ATD32" s="115"/>
      <c r="ATE32" s="115"/>
      <c r="ATF32" s="115"/>
      <c r="ATG32" s="115"/>
      <c r="ATH32" s="115"/>
      <c r="ATI32" s="115"/>
      <c r="ATJ32" s="115"/>
      <c r="ATK32" s="115"/>
      <c r="ATL32" s="115"/>
      <c r="ATM32" s="115"/>
      <c r="ATN32" s="115"/>
      <c r="ATO32" s="115"/>
      <c r="ATP32" s="115"/>
      <c r="ATQ32" s="115"/>
      <c r="ATR32" s="115"/>
      <c r="ATS32" s="115"/>
      <c r="ATT32" s="115"/>
      <c r="ATU32" s="115"/>
      <c r="ATV32" s="115"/>
      <c r="ATW32" s="115"/>
      <c r="ATX32" s="115"/>
      <c r="ATY32" s="115"/>
      <c r="ATZ32" s="115"/>
      <c r="AUA32" s="115"/>
      <c r="AUB32" s="115"/>
      <c r="AUC32" s="115"/>
      <c r="AUD32" s="115"/>
      <c r="AUE32" s="115"/>
      <c r="AUF32" s="115"/>
      <c r="AUG32" s="115"/>
      <c r="AUH32" s="115"/>
      <c r="AUI32" s="115"/>
      <c r="AUJ32" s="115"/>
      <c r="AUK32" s="115"/>
      <c r="AUL32" s="115"/>
      <c r="AUM32" s="115"/>
      <c r="AUN32" s="115"/>
      <c r="AUO32" s="115"/>
      <c r="AUP32" s="115"/>
      <c r="AUQ32" s="115"/>
      <c r="AUR32" s="115"/>
      <c r="AUS32" s="115"/>
      <c r="AUT32" s="115"/>
      <c r="AUU32" s="115"/>
      <c r="AUV32" s="115"/>
      <c r="AUW32" s="115"/>
      <c r="AUX32" s="115"/>
      <c r="AUY32" s="115"/>
      <c r="AUZ32" s="115"/>
      <c r="AVA32" s="115"/>
      <c r="AVB32" s="115"/>
      <c r="AVC32" s="115"/>
      <c r="AVD32" s="115"/>
      <c r="AVE32" s="115"/>
      <c r="AVF32" s="115"/>
      <c r="AVG32" s="115"/>
      <c r="AVH32" s="115"/>
      <c r="AVI32" s="115"/>
      <c r="AVJ32" s="115"/>
      <c r="AVK32" s="115"/>
      <c r="AVL32" s="115"/>
      <c r="AVM32" s="115"/>
      <c r="AVN32" s="115"/>
      <c r="AVO32" s="115"/>
      <c r="AVP32" s="115"/>
      <c r="AVQ32" s="115"/>
      <c r="AVR32" s="115"/>
      <c r="AVS32" s="115"/>
      <c r="AVT32" s="115"/>
      <c r="AVU32" s="115"/>
    </row>
    <row r="33" spans="1:1269" s="332" customFormat="1" ht="13.5" customHeight="1" x14ac:dyDescent="0.2">
      <c r="A33" s="115"/>
      <c r="B33" s="149"/>
      <c r="C33" s="149"/>
      <c r="D33" s="149"/>
      <c r="E33" s="149"/>
      <c r="F33" s="150"/>
      <c r="G33" s="150"/>
      <c r="H33" s="150"/>
      <c r="I33" s="150"/>
      <c r="J33" s="150"/>
      <c r="K33" s="150"/>
      <c r="L33" s="150"/>
      <c r="M33" s="101"/>
      <c r="N33" s="150"/>
      <c r="O33" s="150"/>
      <c r="P33" s="150"/>
      <c r="Q33" s="150"/>
      <c r="R33" s="99"/>
      <c r="S33" s="360"/>
      <c r="T33" s="150"/>
      <c r="U33" s="150"/>
      <c r="V33" s="150"/>
      <c r="W33" s="150"/>
      <c r="X33" s="102"/>
      <c r="Y33" s="150"/>
      <c r="Z33" s="150"/>
      <c r="AA33" s="150"/>
      <c r="AB33" s="150"/>
      <c r="AC33" s="150"/>
      <c r="AD33" s="150"/>
      <c r="AE33" s="150"/>
      <c r="AF33" s="150"/>
      <c r="AG33" s="150"/>
      <c r="AH33" s="150"/>
      <c r="AI33" s="150"/>
      <c r="AJ33" s="150"/>
      <c r="AK33" s="150"/>
      <c r="AL33" s="150"/>
      <c r="AM33" s="150"/>
      <c r="AN33" s="150"/>
      <c r="AO33" s="150"/>
      <c r="AP33" s="150"/>
      <c r="AQ33" s="150"/>
      <c r="AR33" s="150"/>
      <c r="AS33" s="150"/>
      <c r="AT33" s="150"/>
      <c r="AU33" s="150"/>
      <c r="AV33" s="150"/>
      <c r="AW33" s="90"/>
      <c r="AX33" s="150"/>
      <c r="AY33" s="150"/>
      <c r="AZ33" s="150"/>
      <c r="BA33" s="150"/>
      <c r="BB33" s="102"/>
      <c r="BC33" s="150"/>
      <c r="BD33" s="150"/>
      <c r="BE33" s="150"/>
      <c r="BF33" s="150"/>
      <c r="BG33" s="102"/>
      <c r="BH33" s="150"/>
      <c r="BI33" s="150"/>
      <c r="BJ33" s="150"/>
      <c r="BK33" s="150"/>
      <c r="BL33" s="102"/>
      <c r="BM33" s="150"/>
      <c r="BN33" s="150"/>
      <c r="BO33" s="150"/>
      <c r="BP33" s="150"/>
      <c r="BQ33" s="102"/>
      <c r="BR33" s="151"/>
      <c r="BS33" s="150"/>
      <c r="BT33" s="150"/>
      <c r="BU33" s="150"/>
      <c r="BV33" s="102"/>
      <c r="BW33" s="150"/>
      <c r="BX33" s="150"/>
      <c r="BY33" s="150"/>
      <c r="BZ33" s="150"/>
      <c r="CA33" s="102"/>
      <c r="CB33" s="150"/>
      <c r="CC33" s="150"/>
      <c r="CD33" s="150"/>
      <c r="CE33" s="150"/>
      <c r="CF33" s="102"/>
      <c r="CG33" s="150"/>
      <c r="CH33" s="150"/>
      <c r="CI33" s="150"/>
      <c r="CJ33" s="150"/>
      <c r="CK33" s="102"/>
      <c r="CL33" s="150"/>
      <c r="CM33" s="150"/>
      <c r="CN33" s="150"/>
      <c r="CO33" s="150"/>
      <c r="CP33" s="102"/>
      <c r="CQ33" s="150"/>
      <c r="CR33" s="150"/>
      <c r="CS33" s="150"/>
      <c r="CT33" s="150"/>
      <c r="CU33" s="99"/>
      <c r="CV33" s="150"/>
      <c r="CW33" s="150"/>
      <c r="CX33" s="150"/>
      <c r="CY33" s="150"/>
      <c r="CZ33" s="102"/>
      <c r="DA33" s="150"/>
      <c r="DB33" s="150"/>
      <c r="DC33" s="150"/>
      <c r="DD33" s="150"/>
      <c r="DE33" s="102"/>
      <c r="DF33" s="150"/>
      <c r="DG33" s="150"/>
      <c r="DH33" s="150"/>
      <c r="DI33" s="150"/>
      <c r="DJ33" s="102"/>
      <c r="DK33" s="150"/>
      <c r="DL33" s="150"/>
      <c r="DM33" s="150"/>
      <c r="DN33" s="150"/>
      <c r="DO33" s="102"/>
      <c r="DP33" s="150"/>
      <c r="DQ33" s="150"/>
      <c r="DR33" s="150"/>
      <c r="DS33" s="150"/>
      <c r="DT33" s="102"/>
      <c r="DU33" s="99"/>
      <c r="DV33" s="99"/>
      <c r="DW33" s="99"/>
      <c r="DX33" s="99"/>
      <c r="DY33" s="116"/>
      <c r="DZ33" s="99"/>
      <c r="EA33" s="99"/>
      <c r="EB33" s="99"/>
      <c r="EC33" s="99"/>
      <c r="ED33" s="115"/>
      <c r="EE33" s="115"/>
      <c r="EF33" s="115"/>
      <c r="EG33" s="115"/>
      <c r="EH33" s="115"/>
      <c r="EI33" s="115"/>
      <c r="EJ33" s="115"/>
      <c r="EK33" s="115"/>
      <c r="EL33" s="115"/>
      <c r="EM33" s="115"/>
      <c r="EN33" s="115"/>
      <c r="EO33" s="115"/>
      <c r="EP33" s="115"/>
      <c r="EQ33" s="115"/>
      <c r="ER33" s="115"/>
      <c r="ES33" s="115"/>
      <c r="ET33" s="115"/>
      <c r="EU33" s="115"/>
      <c r="EV33" s="115"/>
      <c r="EW33" s="115"/>
      <c r="EX33" s="115"/>
      <c r="EY33" s="115"/>
      <c r="EZ33" s="115"/>
      <c r="FA33" s="115"/>
      <c r="FB33" s="150"/>
      <c r="FC33" s="150"/>
      <c r="FD33" s="150"/>
      <c r="FE33" s="150"/>
      <c r="FF33" s="150"/>
      <c r="FG33" s="150"/>
      <c r="FH33" s="150"/>
      <c r="FI33" s="150"/>
      <c r="FJ33" s="115"/>
      <c r="FK33" s="150"/>
      <c r="FL33" s="115"/>
      <c r="FM33" s="264"/>
      <c r="FN33" s="264"/>
      <c r="FO33" s="264"/>
      <c r="FP33" s="264"/>
      <c r="FQ33" s="264"/>
      <c r="FR33" s="264"/>
      <c r="FS33" s="264"/>
      <c r="FT33" s="264"/>
      <c r="FU33" s="44"/>
      <c r="FV33" s="44"/>
      <c r="FW33" s="44"/>
      <c r="FX33" s="44"/>
      <c r="FY33" s="44"/>
      <c r="FZ33" s="44"/>
      <c r="GA33" s="44"/>
      <c r="GB33" s="44"/>
      <c r="GC33" s="44"/>
      <c r="GD33" s="44"/>
      <c r="GE33" s="115"/>
      <c r="GF33" s="115"/>
      <c r="GG33" s="115"/>
      <c r="GH33" s="115"/>
      <c r="GI33" s="115"/>
      <c r="GJ33" s="115"/>
      <c r="GK33" s="115"/>
      <c r="GL33" s="115"/>
      <c r="GM33" s="115"/>
      <c r="GN33" s="115"/>
      <c r="GO33" s="115"/>
      <c r="GP33" s="115"/>
      <c r="GQ33" s="115"/>
      <c r="GR33" s="115"/>
      <c r="GS33" s="115"/>
      <c r="GT33" s="115"/>
      <c r="GU33" s="115"/>
      <c r="GV33" s="115"/>
      <c r="GW33" s="115"/>
      <c r="GX33" s="115"/>
      <c r="GY33" s="115"/>
      <c r="GZ33" s="115"/>
      <c r="HA33" s="115"/>
      <c r="HB33" s="115"/>
      <c r="HC33" s="115"/>
      <c r="HD33" s="115"/>
      <c r="HE33" s="115"/>
      <c r="HF33" s="115"/>
      <c r="HG33" s="115"/>
      <c r="HH33" s="115"/>
      <c r="HI33" s="115"/>
      <c r="HJ33" s="115"/>
      <c r="HK33" s="115"/>
      <c r="HL33" s="115"/>
      <c r="HM33" s="115"/>
      <c r="HN33" s="115"/>
      <c r="HO33" s="115"/>
      <c r="HP33" s="115"/>
      <c r="HQ33" s="115"/>
      <c r="HR33" s="115"/>
      <c r="HS33" s="115"/>
      <c r="HT33" s="115"/>
      <c r="HU33" s="115"/>
      <c r="HV33" s="115"/>
      <c r="HW33" s="115"/>
      <c r="HX33" s="115"/>
      <c r="HY33" s="115"/>
      <c r="HZ33" s="115"/>
      <c r="IA33" s="115"/>
      <c r="IB33" s="115"/>
      <c r="IC33" s="115"/>
      <c r="ID33" s="115"/>
      <c r="IE33" s="115"/>
      <c r="IF33" s="115"/>
      <c r="IG33" s="115"/>
      <c r="IH33" s="115"/>
      <c r="II33" s="115"/>
      <c r="IJ33" s="115"/>
      <c r="IK33" s="115"/>
      <c r="IL33" s="115"/>
      <c r="IM33" s="115"/>
      <c r="IN33" s="115"/>
      <c r="IO33" s="115"/>
      <c r="IP33" s="115"/>
      <c r="IQ33" s="115"/>
      <c r="IR33" s="115"/>
      <c r="IS33" s="115"/>
      <c r="IT33" s="115"/>
      <c r="IU33" s="115"/>
      <c r="IV33" s="115"/>
      <c r="IW33" s="115"/>
      <c r="IX33" s="115"/>
      <c r="IY33" s="115"/>
      <c r="IZ33" s="115"/>
      <c r="JA33" s="115"/>
      <c r="JB33" s="115"/>
      <c r="JC33" s="115"/>
      <c r="JD33" s="115"/>
      <c r="JE33" s="115"/>
      <c r="JF33" s="115"/>
      <c r="JG33" s="115"/>
      <c r="JH33" s="115"/>
      <c r="JI33" s="115"/>
      <c r="JJ33" s="115"/>
      <c r="JK33" s="115"/>
      <c r="JL33" s="115"/>
      <c r="JM33" s="115"/>
      <c r="JN33" s="115"/>
      <c r="JO33" s="115"/>
      <c r="JP33" s="115"/>
      <c r="JQ33" s="115"/>
      <c r="JR33" s="115"/>
      <c r="JS33" s="115"/>
      <c r="JT33" s="115"/>
      <c r="JU33" s="115"/>
      <c r="JV33" s="115"/>
      <c r="JW33" s="115"/>
      <c r="JX33" s="115"/>
      <c r="JY33" s="115"/>
      <c r="JZ33" s="115"/>
      <c r="KA33" s="115"/>
      <c r="KB33" s="115"/>
      <c r="KC33" s="115"/>
      <c r="KD33" s="115"/>
      <c r="KE33" s="115"/>
      <c r="KF33" s="115"/>
      <c r="KG33" s="115"/>
      <c r="KH33" s="115"/>
      <c r="KI33" s="115"/>
      <c r="KJ33" s="115"/>
      <c r="KK33" s="115"/>
      <c r="KL33" s="115"/>
      <c r="KM33" s="115"/>
      <c r="KN33" s="115"/>
      <c r="KO33" s="115"/>
      <c r="KP33" s="115"/>
      <c r="KQ33" s="115"/>
      <c r="KR33" s="115"/>
      <c r="KS33" s="115"/>
      <c r="KT33" s="115"/>
      <c r="KU33" s="115"/>
      <c r="KV33" s="115"/>
      <c r="KW33" s="115"/>
      <c r="KX33" s="115"/>
      <c r="KY33" s="115"/>
      <c r="KZ33" s="115"/>
      <c r="LA33" s="115"/>
      <c r="LB33" s="115"/>
      <c r="LC33" s="115"/>
      <c r="LD33" s="115"/>
      <c r="LE33" s="115"/>
      <c r="LF33" s="115"/>
      <c r="LG33" s="115"/>
      <c r="LH33" s="115"/>
      <c r="LI33" s="115"/>
      <c r="LJ33" s="115"/>
      <c r="LK33" s="115"/>
      <c r="LL33" s="115"/>
      <c r="LM33" s="115"/>
      <c r="LN33" s="115"/>
      <c r="LO33" s="115"/>
      <c r="LP33" s="115"/>
      <c r="LQ33" s="115"/>
      <c r="LR33" s="115"/>
      <c r="LS33" s="115"/>
      <c r="LT33" s="115"/>
      <c r="LU33" s="115"/>
      <c r="LV33" s="115"/>
      <c r="LW33" s="115"/>
      <c r="LX33" s="115"/>
      <c r="LY33" s="115"/>
      <c r="LZ33" s="115"/>
      <c r="MA33" s="115"/>
      <c r="MB33" s="115"/>
      <c r="MC33" s="115"/>
      <c r="MD33" s="115"/>
      <c r="ME33" s="115"/>
      <c r="MF33" s="115"/>
      <c r="MG33" s="115"/>
      <c r="MH33" s="115"/>
      <c r="MI33" s="115"/>
      <c r="MJ33" s="115"/>
      <c r="MK33" s="115"/>
      <c r="ML33" s="115"/>
      <c r="MM33" s="115"/>
      <c r="MN33" s="115"/>
      <c r="MO33" s="115"/>
      <c r="MP33" s="115"/>
      <c r="MQ33" s="115"/>
      <c r="MR33" s="115"/>
      <c r="MS33" s="115"/>
      <c r="MT33" s="115"/>
      <c r="MU33" s="115"/>
      <c r="MV33" s="115"/>
      <c r="MW33" s="115"/>
      <c r="MX33" s="115"/>
      <c r="MY33" s="115"/>
      <c r="MZ33" s="115"/>
      <c r="NA33" s="115"/>
      <c r="NB33" s="115"/>
      <c r="NC33" s="115"/>
      <c r="ND33" s="115"/>
      <c r="NE33" s="115"/>
      <c r="NF33" s="115"/>
      <c r="NG33" s="115"/>
      <c r="NH33" s="115"/>
      <c r="NI33" s="115"/>
      <c r="NJ33" s="115"/>
      <c r="NK33" s="115"/>
      <c r="NL33" s="115"/>
      <c r="NM33" s="115"/>
      <c r="NN33" s="115"/>
      <c r="NO33" s="115"/>
      <c r="NP33" s="115"/>
      <c r="NQ33" s="115"/>
      <c r="NR33" s="115"/>
      <c r="NS33" s="115"/>
      <c r="NT33" s="115"/>
      <c r="NU33" s="115"/>
      <c r="NV33" s="115"/>
      <c r="NW33" s="115"/>
      <c r="NX33" s="115"/>
      <c r="NY33" s="115"/>
      <c r="NZ33" s="115"/>
      <c r="OA33" s="115"/>
      <c r="OB33" s="115"/>
      <c r="OC33" s="115"/>
      <c r="OD33" s="115"/>
      <c r="OE33" s="115"/>
      <c r="OF33" s="115"/>
      <c r="OG33" s="115"/>
      <c r="OH33" s="115"/>
      <c r="OI33" s="115"/>
      <c r="OJ33" s="115"/>
      <c r="OK33" s="115"/>
      <c r="OL33" s="115"/>
      <c r="OM33" s="115"/>
      <c r="ON33" s="115"/>
      <c r="OO33" s="115"/>
      <c r="OP33" s="115"/>
      <c r="OQ33" s="115"/>
      <c r="OR33" s="115"/>
      <c r="OS33" s="115"/>
      <c r="OT33" s="115"/>
      <c r="OU33" s="115"/>
      <c r="OV33" s="115"/>
      <c r="OW33" s="115"/>
      <c r="OX33" s="115"/>
      <c r="OY33" s="115"/>
      <c r="OZ33" s="115"/>
      <c r="PA33" s="115"/>
      <c r="PB33" s="115"/>
      <c r="PC33" s="115"/>
      <c r="PD33" s="115"/>
      <c r="PE33" s="115"/>
      <c r="PF33" s="115"/>
      <c r="PG33" s="115"/>
      <c r="PH33" s="115"/>
      <c r="PI33" s="115"/>
      <c r="PJ33" s="115"/>
      <c r="PK33" s="115"/>
      <c r="PL33" s="115"/>
      <c r="PM33" s="115"/>
      <c r="PN33" s="115"/>
      <c r="PO33" s="115"/>
      <c r="PP33" s="115"/>
      <c r="PQ33" s="115"/>
      <c r="PR33" s="115"/>
      <c r="PS33" s="115"/>
      <c r="PT33" s="115"/>
      <c r="PU33" s="115"/>
      <c r="PV33" s="115"/>
      <c r="PW33" s="115"/>
      <c r="PX33" s="115"/>
      <c r="PY33" s="115"/>
      <c r="PZ33" s="115"/>
      <c r="QA33" s="115"/>
      <c r="QB33" s="115"/>
      <c r="QC33" s="115"/>
      <c r="QD33" s="115"/>
      <c r="QE33" s="115"/>
      <c r="QF33" s="115"/>
      <c r="QG33" s="115"/>
      <c r="QH33" s="115"/>
      <c r="QI33" s="115"/>
      <c r="QJ33" s="115"/>
      <c r="QK33" s="115"/>
      <c r="QL33" s="115"/>
      <c r="QM33" s="115"/>
      <c r="QN33" s="115"/>
      <c r="QO33" s="115"/>
      <c r="QP33" s="115"/>
      <c r="QQ33" s="115"/>
      <c r="QR33" s="115"/>
      <c r="QS33" s="115"/>
      <c r="QT33" s="115"/>
      <c r="QU33" s="115"/>
      <c r="QV33" s="115"/>
      <c r="QW33" s="115"/>
      <c r="QX33" s="115"/>
      <c r="QY33" s="115"/>
      <c r="QZ33" s="115"/>
      <c r="RA33" s="115"/>
      <c r="RB33" s="115"/>
      <c r="RC33" s="115"/>
      <c r="RD33" s="115"/>
      <c r="RE33" s="115"/>
      <c r="RF33" s="115"/>
      <c r="RG33" s="115"/>
      <c r="RH33" s="115"/>
      <c r="RI33" s="115"/>
      <c r="RJ33" s="115"/>
      <c r="RK33" s="115"/>
      <c r="RL33" s="115"/>
      <c r="RM33" s="115"/>
      <c r="RN33" s="115"/>
      <c r="RO33" s="115"/>
      <c r="RP33" s="115"/>
      <c r="RQ33" s="115"/>
      <c r="RR33" s="115"/>
      <c r="RS33" s="115"/>
      <c r="RT33" s="115"/>
      <c r="RU33" s="115"/>
      <c r="RV33" s="115"/>
      <c r="RW33" s="115"/>
      <c r="RX33" s="115"/>
      <c r="RY33" s="115"/>
      <c r="RZ33" s="115"/>
      <c r="SA33" s="115"/>
      <c r="SB33" s="115"/>
      <c r="SC33" s="115"/>
      <c r="SD33" s="115"/>
      <c r="SE33" s="115"/>
      <c r="SF33" s="115"/>
      <c r="SG33" s="115"/>
      <c r="SH33" s="115"/>
      <c r="SI33" s="115"/>
      <c r="SJ33" s="115"/>
      <c r="SK33" s="115"/>
      <c r="SL33" s="115"/>
      <c r="SM33" s="115"/>
      <c r="SN33" s="115"/>
      <c r="SO33" s="115"/>
      <c r="SP33" s="115"/>
      <c r="SQ33" s="115"/>
      <c r="SR33" s="115"/>
      <c r="SS33" s="115"/>
      <c r="ST33" s="115"/>
      <c r="SU33" s="115"/>
      <c r="SV33" s="115"/>
      <c r="SW33" s="115"/>
      <c r="SX33" s="115"/>
      <c r="SY33" s="115"/>
      <c r="SZ33" s="115"/>
      <c r="TA33" s="115"/>
      <c r="TB33" s="115"/>
      <c r="TC33" s="115"/>
      <c r="TD33" s="115"/>
      <c r="TE33" s="115"/>
      <c r="TF33" s="115"/>
      <c r="TG33" s="115"/>
      <c r="TH33" s="115"/>
      <c r="TI33" s="115"/>
      <c r="TJ33" s="115"/>
      <c r="TK33" s="115"/>
      <c r="TL33" s="115"/>
      <c r="TM33" s="115"/>
      <c r="TN33" s="115"/>
      <c r="TO33" s="115"/>
      <c r="TP33" s="115"/>
      <c r="TQ33" s="115"/>
      <c r="TR33" s="115"/>
      <c r="TS33" s="115"/>
      <c r="TT33" s="115"/>
      <c r="TU33" s="115"/>
      <c r="TV33" s="115"/>
      <c r="TW33" s="115"/>
      <c r="TX33" s="115"/>
      <c r="TY33" s="115"/>
      <c r="TZ33" s="115"/>
      <c r="UA33" s="115"/>
      <c r="UB33" s="115"/>
      <c r="UC33" s="115"/>
      <c r="UD33" s="115"/>
      <c r="UE33" s="115"/>
      <c r="UF33" s="115"/>
      <c r="UG33" s="115"/>
      <c r="UH33" s="115"/>
      <c r="UI33" s="115"/>
      <c r="UJ33" s="115"/>
      <c r="UK33" s="115"/>
      <c r="UL33" s="115"/>
      <c r="UM33" s="115"/>
      <c r="UN33" s="115"/>
      <c r="UO33" s="115"/>
      <c r="UP33" s="115"/>
      <c r="UQ33" s="115"/>
      <c r="UR33" s="115"/>
      <c r="US33" s="115"/>
      <c r="UT33" s="115"/>
      <c r="UU33" s="115"/>
      <c r="UV33" s="115"/>
      <c r="UW33" s="115"/>
      <c r="UX33" s="115"/>
      <c r="UY33" s="115"/>
      <c r="UZ33" s="115"/>
      <c r="VA33" s="115"/>
      <c r="VB33" s="115"/>
      <c r="VC33" s="115"/>
      <c r="VD33" s="115"/>
      <c r="VE33" s="115"/>
      <c r="VF33" s="115"/>
      <c r="VG33" s="115"/>
      <c r="VH33" s="115"/>
      <c r="VI33" s="115"/>
      <c r="VJ33" s="115"/>
      <c r="VK33" s="115"/>
      <c r="VL33" s="115"/>
      <c r="VM33" s="115"/>
      <c r="VN33" s="115"/>
      <c r="VO33" s="115"/>
      <c r="VP33" s="115"/>
      <c r="VQ33" s="115"/>
      <c r="VR33" s="115"/>
      <c r="VS33" s="115"/>
      <c r="VT33" s="115"/>
      <c r="VU33" s="115"/>
      <c r="VV33" s="115"/>
      <c r="VW33" s="115"/>
      <c r="VX33" s="115"/>
      <c r="VY33" s="115"/>
      <c r="VZ33" s="115"/>
      <c r="WA33" s="115"/>
      <c r="WB33" s="115"/>
      <c r="WC33" s="115"/>
      <c r="WD33" s="115"/>
      <c r="WE33" s="115"/>
      <c r="WF33" s="115"/>
      <c r="WG33" s="115"/>
      <c r="WH33" s="115"/>
      <c r="WI33" s="115"/>
      <c r="WJ33" s="115"/>
      <c r="WK33" s="115"/>
      <c r="WL33" s="115"/>
      <c r="WM33" s="115"/>
      <c r="WN33" s="115"/>
      <c r="WO33" s="115"/>
      <c r="WP33" s="115"/>
      <c r="WQ33" s="115"/>
      <c r="WR33" s="115"/>
      <c r="WS33" s="115"/>
      <c r="WT33" s="115"/>
      <c r="WU33" s="115"/>
      <c r="WV33" s="115"/>
      <c r="WW33" s="115"/>
      <c r="WX33" s="115"/>
      <c r="WY33" s="115"/>
      <c r="WZ33" s="115"/>
      <c r="XA33" s="115"/>
      <c r="XB33" s="115"/>
      <c r="XC33" s="115"/>
      <c r="XD33" s="115"/>
      <c r="XE33" s="115"/>
      <c r="XF33" s="115"/>
      <c r="XG33" s="115"/>
      <c r="XH33" s="115"/>
      <c r="XI33" s="115"/>
      <c r="XJ33" s="115"/>
      <c r="XK33" s="115"/>
      <c r="XL33" s="115"/>
      <c r="XM33" s="115"/>
      <c r="XN33" s="115"/>
      <c r="XO33" s="115"/>
      <c r="XP33" s="115"/>
      <c r="XQ33" s="115"/>
      <c r="XR33" s="115"/>
      <c r="XS33" s="115"/>
      <c r="XT33" s="115"/>
      <c r="XU33" s="115"/>
      <c r="XV33" s="115"/>
      <c r="XW33" s="115"/>
      <c r="XX33" s="115"/>
      <c r="XY33" s="115"/>
      <c r="XZ33" s="115"/>
      <c r="YA33" s="115"/>
      <c r="YB33" s="115"/>
      <c r="YC33" s="115"/>
      <c r="YD33" s="115"/>
      <c r="YE33" s="115"/>
      <c r="YF33" s="115"/>
      <c r="YG33" s="115"/>
      <c r="YH33" s="115"/>
      <c r="YI33" s="115"/>
      <c r="YJ33" s="115"/>
      <c r="YK33" s="115"/>
      <c r="YL33" s="115"/>
      <c r="YM33" s="115"/>
      <c r="YN33" s="115"/>
      <c r="YO33" s="115"/>
      <c r="YP33" s="115"/>
      <c r="YQ33" s="115"/>
      <c r="YR33" s="115"/>
      <c r="YS33" s="115"/>
      <c r="YT33" s="115"/>
      <c r="YU33" s="115"/>
      <c r="YV33" s="115"/>
      <c r="YW33" s="115"/>
      <c r="YX33" s="115"/>
      <c r="YY33" s="115"/>
      <c r="YZ33" s="115"/>
      <c r="ZA33" s="115"/>
      <c r="ZB33" s="115"/>
      <c r="ZC33" s="115"/>
      <c r="ZD33" s="115"/>
      <c r="ZE33" s="115"/>
      <c r="ZF33" s="115"/>
      <c r="ZG33" s="115"/>
      <c r="ZH33" s="115"/>
      <c r="ZI33" s="115"/>
      <c r="ZJ33" s="115"/>
      <c r="ZK33" s="115"/>
      <c r="ZL33" s="115"/>
      <c r="ZM33" s="115"/>
      <c r="ZN33" s="115"/>
      <c r="ZO33" s="115"/>
      <c r="ZP33" s="115"/>
      <c r="ZQ33" s="115"/>
      <c r="ZR33" s="115"/>
      <c r="ZS33" s="115"/>
      <c r="ZT33" s="115"/>
      <c r="ZU33" s="115"/>
      <c r="ZV33" s="115"/>
      <c r="ZW33" s="115"/>
      <c r="ZX33" s="115"/>
      <c r="ZY33" s="115"/>
      <c r="ZZ33" s="115"/>
      <c r="AAA33" s="115"/>
      <c r="AAB33" s="115"/>
      <c r="AAC33" s="115"/>
      <c r="AAD33" s="115"/>
      <c r="AAE33" s="115"/>
      <c r="AAF33" s="115"/>
      <c r="AAG33" s="115"/>
      <c r="AAH33" s="115"/>
      <c r="AAI33" s="115"/>
      <c r="AAJ33" s="115"/>
      <c r="AAK33" s="115"/>
      <c r="AAL33" s="115"/>
      <c r="AAM33" s="115"/>
      <c r="AAN33" s="115"/>
      <c r="AAO33" s="115"/>
      <c r="AAP33" s="115"/>
      <c r="AAQ33" s="115"/>
      <c r="AAR33" s="115"/>
      <c r="AAS33" s="115"/>
      <c r="AAT33" s="115"/>
      <c r="AAU33" s="115"/>
      <c r="AAV33" s="115"/>
      <c r="AAW33" s="115"/>
      <c r="AAX33" s="115"/>
      <c r="AAY33" s="115"/>
      <c r="AAZ33" s="115"/>
      <c r="ABA33" s="115"/>
      <c r="ABB33" s="115"/>
      <c r="ABC33" s="115"/>
      <c r="ABD33" s="115"/>
      <c r="ABE33" s="115"/>
      <c r="ABF33" s="115"/>
      <c r="ABG33" s="115"/>
      <c r="ABH33" s="115"/>
      <c r="ABI33" s="115"/>
      <c r="ABJ33" s="115"/>
      <c r="ABK33" s="115"/>
      <c r="ABL33" s="115"/>
      <c r="ABM33" s="115"/>
      <c r="ABN33" s="115"/>
      <c r="ABO33" s="115"/>
      <c r="ABP33" s="115"/>
      <c r="ABQ33" s="115"/>
      <c r="ABR33" s="115"/>
      <c r="ABS33" s="115"/>
      <c r="ABT33" s="115"/>
      <c r="ABU33" s="115"/>
      <c r="ABV33" s="115"/>
      <c r="ABW33" s="115"/>
      <c r="ABX33" s="115"/>
      <c r="ABY33" s="115"/>
      <c r="ABZ33" s="115"/>
      <c r="ACA33" s="115"/>
      <c r="ACB33" s="115"/>
      <c r="ACC33" s="115"/>
      <c r="ACD33" s="115"/>
      <c r="ACE33" s="115"/>
      <c r="ACF33" s="115"/>
      <c r="ACG33" s="115"/>
      <c r="ACH33" s="115"/>
      <c r="ACI33" s="115"/>
      <c r="ACJ33" s="115"/>
      <c r="ACK33" s="115"/>
      <c r="ACL33" s="115"/>
      <c r="ACM33" s="115"/>
      <c r="ACN33" s="115"/>
      <c r="ACO33" s="115"/>
      <c r="ACP33" s="115"/>
      <c r="ACQ33" s="115"/>
      <c r="ACR33" s="115"/>
      <c r="ACS33" s="115"/>
      <c r="ACT33" s="115"/>
      <c r="ACU33" s="115"/>
      <c r="ACV33" s="115"/>
      <c r="ACW33" s="115"/>
      <c r="ACX33" s="115"/>
      <c r="ACY33" s="115"/>
      <c r="ACZ33" s="115"/>
      <c r="ADA33" s="115"/>
      <c r="ADB33" s="115"/>
      <c r="ADC33" s="115"/>
      <c r="ADD33" s="115"/>
      <c r="ADE33" s="115"/>
      <c r="ADF33" s="115"/>
      <c r="ADG33" s="115"/>
      <c r="ADH33" s="115"/>
      <c r="ADI33" s="115"/>
      <c r="ADJ33" s="115"/>
      <c r="ADK33" s="115"/>
      <c r="ADL33" s="115"/>
      <c r="ADM33" s="115"/>
      <c r="ADN33" s="115"/>
      <c r="ADO33" s="115"/>
      <c r="ADP33" s="115"/>
      <c r="ADQ33" s="115"/>
      <c r="ADR33" s="115"/>
      <c r="ADS33" s="115"/>
      <c r="ADT33" s="115"/>
      <c r="ADU33" s="115"/>
      <c r="ADV33" s="115"/>
      <c r="ADW33" s="115"/>
      <c r="ADX33" s="115"/>
      <c r="ADY33" s="115"/>
      <c r="ADZ33" s="115"/>
      <c r="AEA33" s="115"/>
      <c r="AEB33" s="115"/>
      <c r="AEC33" s="115"/>
      <c r="AED33" s="115"/>
      <c r="AEE33" s="115"/>
      <c r="AEF33" s="115"/>
      <c r="AEG33" s="115"/>
      <c r="AEH33" s="115"/>
      <c r="AEI33" s="115"/>
      <c r="AEJ33" s="115"/>
      <c r="AEK33" s="115"/>
      <c r="AEL33" s="115"/>
      <c r="AEM33" s="115"/>
      <c r="AEN33" s="115"/>
      <c r="AEO33" s="115"/>
      <c r="AEP33" s="115"/>
      <c r="AEQ33" s="115"/>
      <c r="AER33" s="115"/>
      <c r="AES33" s="115"/>
      <c r="AET33" s="115"/>
      <c r="AEU33" s="115"/>
      <c r="AEV33" s="115"/>
      <c r="AEW33" s="115"/>
      <c r="AEX33" s="115"/>
      <c r="AEY33" s="115"/>
      <c r="AEZ33" s="115"/>
      <c r="AFA33" s="115"/>
      <c r="AFB33" s="115"/>
      <c r="AFC33" s="115"/>
      <c r="AFD33" s="115"/>
      <c r="AFE33" s="115"/>
      <c r="AFF33" s="115"/>
      <c r="AFG33" s="115"/>
      <c r="AFH33" s="115"/>
      <c r="AFI33" s="115"/>
      <c r="AFJ33" s="115"/>
      <c r="AFK33" s="115"/>
      <c r="AFL33" s="115"/>
      <c r="AFM33" s="115"/>
      <c r="AFN33" s="115"/>
      <c r="AFO33" s="115"/>
      <c r="AFP33" s="115"/>
      <c r="AFQ33" s="115"/>
      <c r="AFR33" s="115"/>
      <c r="AFS33" s="115"/>
      <c r="AFT33" s="115"/>
      <c r="AFU33" s="115"/>
      <c r="AFV33" s="115"/>
      <c r="AFW33" s="115"/>
      <c r="AFX33" s="115"/>
      <c r="AFY33" s="115"/>
      <c r="AFZ33" s="115"/>
      <c r="AGA33" s="115"/>
      <c r="AGB33" s="115"/>
      <c r="AGC33" s="115"/>
      <c r="AGD33" s="115"/>
      <c r="AGE33" s="115"/>
      <c r="AGF33" s="115"/>
      <c r="AGG33" s="115"/>
      <c r="AGH33" s="115"/>
      <c r="AGI33" s="115"/>
      <c r="AGJ33" s="115"/>
      <c r="AGK33" s="115"/>
      <c r="AGL33" s="115"/>
      <c r="AGM33" s="115"/>
      <c r="AGN33" s="115"/>
      <c r="AGO33" s="115"/>
      <c r="AGP33" s="115"/>
      <c r="AGQ33" s="115"/>
      <c r="AGR33" s="115"/>
      <c r="AGS33" s="115"/>
      <c r="AGT33" s="115"/>
      <c r="AGU33" s="115"/>
      <c r="AGV33" s="115"/>
      <c r="AGW33" s="115"/>
      <c r="AGX33" s="115"/>
      <c r="AGY33" s="115"/>
      <c r="AGZ33" s="115"/>
      <c r="AHA33" s="115"/>
      <c r="AHB33" s="115"/>
      <c r="AHC33" s="115"/>
      <c r="AHD33" s="115"/>
      <c r="AHE33" s="115"/>
      <c r="AHF33" s="115"/>
      <c r="AHG33" s="115"/>
      <c r="AHH33" s="115"/>
      <c r="AHI33" s="115"/>
      <c r="AHJ33" s="115"/>
      <c r="AHK33" s="115"/>
      <c r="AHL33" s="115"/>
      <c r="AHM33" s="115"/>
      <c r="AHN33" s="115"/>
      <c r="AHO33" s="115"/>
      <c r="AHP33" s="115"/>
      <c r="AHQ33" s="115"/>
      <c r="AHR33" s="115"/>
      <c r="AHS33" s="115"/>
      <c r="AHT33" s="115"/>
      <c r="AHU33" s="115"/>
      <c r="AHV33" s="115"/>
      <c r="AHW33" s="115"/>
      <c r="AHX33" s="115"/>
      <c r="AHY33" s="115"/>
      <c r="AHZ33" s="115"/>
      <c r="AIA33" s="115"/>
      <c r="AIB33" s="115"/>
      <c r="AIC33" s="115"/>
      <c r="AID33" s="115"/>
      <c r="AIE33" s="115"/>
      <c r="AIF33" s="115"/>
      <c r="AIG33" s="115"/>
      <c r="AIH33" s="115"/>
      <c r="AII33" s="115"/>
      <c r="AIJ33" s="115"/>
      <c r="AIK33" s="115"/>
      <c r="AIL33" s="115"/>
      <c r="AIM33" s="115"/>
      <c r="AIN33" s="115"/>
      <c r="AIO33" s="115"/>
      <c r="AIP33" s="115"/>
      <c r="AIQ33" s="115"/>
      <c r="AIR33" s="115"/>
      <c r="AIS33" s="115"/>
      <c r="AIT33" s="115"/>
      <c r="AIU33" s="115"/>
      <c r="AIV33" s="115"/>
      <c r="AIW33" s="115"/>
      <c r="AIX33" s="115"/>
      <c r="AIY33" s="115"/>
      <c r="AIZ33" s="115"/>
      <c r="AJA33" s="115"/>
      <c r="AJB33" s="115"/>
      <c r="AJC33" s="115"/>
      <c r="AJD33" s="115"/>
      <c r="AJE33" s="115"/>
      <c r="AJF33" s="115"/>
      <c r="AJG33" s="115"/>
      <c r="AJH33" s="115"/>
      <c r="AJI33" s="115"/>
      <c r="AJJ33" s="115"/>
      <c r="AJK33" s="115"/>
      <c r="AJL33" s="115"/>
      <c r="AJM33" s="115"/>
      <c r="AJN33" s="115"/>
      <c r="AJO33" s="115"/>
      <c r="AJP33" s="115"/>
      <c r="AJQ33" s="115"/>
      <c r="AJR33" s="115"/>
      <c r="AJS33" s="115"/>
      <c r="AJT33" s="115"/>
      <c r="AJU33" s="115"/>
      <c r="AJV33" s="115"/>
      <c r="AJW33" s="115"/>
      <c r="AJX33" s="115"/>
      <c r="AJY33" s="115"/>
      <c r="AJZ33" s="115"/>
      <c r="AKA33" s="115"/>
      <c r="AKB33" s="115"/>
      <c r="AKC33" s="115"/>
      <c r="AKD33" s="115"/>
      <c r="AKE33" s="115"/>
      <c r="AKF33" s="115"/>
      <c r="AKG33" s="115"/>
      <c r="AKH33" s="115"/>
      <c r="AKI33" s="115"/>
      <c r="AKJ33" s="115"/>
      <c r="AKK33" s="115"/>
      <c r="AKL33" s="115"/>
      <c r="AKM33" s="115"/>
      <c r="AKN33" s="115"/>
      <c r="AKO33" s="115"/>
      <c r="AKP33" s="115"/>
      <c r="AKQ33" s="115"/>
      <c r="AKR33" s="115"/>
      <c r="AKS33" s="115"/>
      <c r="AKT33" s="115"/>
      <c r="AKU33" s="115"/>
      <c r="AKV33" s="115"/>
      <c r="AKW33" s="115"/>
      <c r="AKX33" s="115"/>
      <c r="AKY33" s="115"/>
      <c r="AKZ33" s="115"/>
      <c r="ALA33" s="115"/>
      <c r="ALB33" s="115"/>
      <c r="ALC33" s="115"/>
      <c r="ALD33" s="115"/>
      <c r="ALE33" s="115"/>
      <c r="ALF33" s="115"/>
      <c r="ALG33" s="115"/>
      <c r="ALH33" s="115"/>
      <c r="ALI33" s="115"/>
      <c r="ALJ33" s="115"/>
      <c r="ALK33" s="115"/>
      <c r="ALL33" s="115"/>
      <c r="ALM33" s="115"/>
      <c r="ALN33" s="115"/>
      <c r="ALO33" s="115"/>
      <c r="ALP33" s="115"/>
      <c r="ALQ33" s="115"/>
      <c r="ALR33" s="115"/>
      <c r="ALS33" s="115"/>
      <c r="ALT33" s="115"/>
      <c r="ALU33" s="115"/>
      <c r="ALV33" s="115"/>
      <c r="ALW33" s="115"/>
      <c r="ALX33" s="115"/>
      <c r="ALY33" s="115"/>
      <c r="ALZ33" s="115"/>
      <c r="AMA33" s="115"/>
      <c r="AMB33" s="115"/>
      <c r="AMC33" s="115"/>
      <c r="AMD33" s="115"/>
      <c r="AME33" s="115"/>
      <c r="AMF33" s="115"/>
      <c r="AMG33" s="115"/>
      <c r="AMH33" s="115"/>
      <c r="AMI33" s="115"/>
      <c r="AMJ33" s="115"/>
      <c r="AMK33" s="115"/>
      <c r="AML33" s="115"/>
      <c r="AMM33" s="115"/>
      <c r="AMN33" s="115"/>
      <c r="AMO33" s="115"/>
      <c r="AMP33" s="115"/>
      <c r="AMQ33" s="115"/>
      <c r="AMR33" s="115"/>
      <c r="AMS33" s="115"/>
      <c r="AMT33" s="115"/>
      <c r="AMU33" s="115"/>
      <c r="AMV33" s="115"/>
      <c r="AMW33" s="115"/>
      <c r="AMX33" s="115"/>
      <c r="AMY33" s="115"/>
      <c r="AMZ33" s="115"/>
      <c r="ANA33" s="115"/>
      <c r="ANB33" s="115"/>
      <c r="ANC33" s="115"/>
      <c r="AND33" s="115"/>
      <c r="ANE33" s="115"/>
      <c r="ANF33" s="115"/>
      <c r="ANG33" s="115"/>
      <c r="ANH33" s="115"/>
      <c r="ANI33" s="115"/>
      <c r="ANJ33" s="115"/>
      <c r="ANK33" s="115"/>
      <c r="ANL33" s="115"/>
      <c r="ANM33" s="115"/>
      <c r="ANN33" s="115"/>
      <c r="ANO33" s="115"/>
      <c r="ANP33" s="115"/>
      <c r="ANQ33" s="115"/>
      <c r="ANR33" s="115"/>
      <c r="ANS33" s="115"/>
      <c r="ANT33" s="115"/>
      <c r="ANU33" s="115"/>
      <c r="ANV33" s="115"/>
      <c r="ANW33" s="115"/>
      <c r="ANX33" s="115"/>
      <c r="ANY33" s="115"/>
      <c r="ANZ33" s="115"/>
      <c r="AOA33" s="115"/>
      <c r="AOB33" s="115"/>
      <c r="AOC33" s="115"/>
      <c r="AOD33" s="115"/>
      <c r="AOE33" s="115"/>
      <c r="AOF33" s="115"/>
      <c r="AOG33" s="115"/>
      <c r="AOH33" s="115"/>
      <c r="AOI33" s="115"/>
      <c r="AOJ33" s="115"/>
      <c r="AOK33" s="115"/>
      <c r="AOL33" s="115"/>
      <c r="AOM33" s="115"/>
      <c r="AON33" s="115"/>
      <c r="AOO33" s="115"/>
      <c r="AOP33" s="115"/>
      <c r="AOQ33" s="115"/>
      <c r="AOR33" s="115"/>
      <c r="AOS33" s="115"/>
      <c r="AOT33" s="115"/>
      <c r="AOU33" s="115"/>
      <c r="AOV33" s="115"/>
      <c r="AOW33" s="115"/>
      <c r="AOX33" s="115"/>
      <c r="AOY33" s="115"/>
      <c r="AOZ33" s="115"/>
      <c r="APA33" s="115"/>
      <c r="APB33" s="115"/>
      <c r="APC33" s="115"/>
      <c r="APD33" s="115"/>
      <c r="APE33" s="115"/>
      <c r="APF33" s="115"/>
      <c r="APG33" s="115"/>
      <c r="APH33" s="115"/>
      <c r="API33" s="115"/>
      <c r="APJ33" s="115"/>
      <c r="APK33" s="115"/>
      <c r="APL33" s="115"/>
      <c r="APM33" s="115"/>
      <c r="APN33" s="115"/>
      <c r="APO33" s="115"/>
      <c r="APP33" s="115"/>
      <c r="APQ33" s="115"/>
      <c r="APR33" s="115"/>
      <c r="APS33" s="115"/>
      <c r="APT33" s="115"/>
      <c r="APU33" s="115"/>
      <c r="APV33" s="115"/>
      <c r="APW33" s="115"/>
      <c r="APX33" s="115"/>
      <c r="APY33" s="115"/>
      <c r="APZ33" s="115"/>
      <c r="AQA33" s="115"/>
      <c r="AQB33" s="115"/>
      <c r="AQC33" s="115"/>
      <c r="AQD33" s="115"/>
      <c r="AQE33" s="115"/>
      <c r="AQF33" s="115"/>
      <c r="AQG33" s="115"/>
      <c r="AQH33" s="115"/>
      <c r="AQI33" s="115"/>
      <c r="AQJ33" s="115"/>
      <c r="AQK33" s="115"/>
      <c r="AQL33" s="115"/>
      <c r="AQM33" s="115"/>
      <c r="AQN33" s="115"/>
      <c r="AQO33" s="115"/>
      <c r="AQP33" s="115"/>
      <c r="AQQ33" s="115"/>
      <c r="AQR33" s="115"/>
      <c r="AQS33" s="115"/>
      <c r="AQT33" s="115"/>
      <c r="AQU33" s="115"/>
      <c r="AQV33" s="115"/>
      <c r="AQW33" s="115"/>
      <c r="AQX33" s="115"/>
      <c r="AQY33" s="115"/>
      <c r="AQZ33" s="115"/>
      <c r="ARA33" s="115"/>
      <c r="ARB33" s="115"/>
      <c r="ARC33" s="115"/>
      <c r="ARD33" s="115"/>
      <c r="ARE33" s="115"/>
      <c r="ARF33" s="115"/>
      <c r="ARG33" s="115"/>
      <c r="ARH33" s="115"/>
      <c r="ARI33" s="115"/>
      <c r="ARJ33" s="115"/>
      <c r="ARK33" s="115"/>
      <c r="ARL33" s="115"/>
      <c r="ARM33" s="115"/>
      <c r="ARN33" s="115"/>
      <c r="ARO33" s="115"/>
      <c r="ARP33" s="115"/>
      <c r="ARQ33" s="115"/>
      <c r="ARR33" s="115"/>
      <c r="ARS33" s="115"/>
      <c r="ART33" s="115"/>
      <c r="ARU33" s="115"/>
      <c r="ARV33" s="115"/>
      <c r="ARW33" s="115"/>
      <c r="ARX33" s="115"/>
      <c r="ARY33" s="115"/>
      <c r="ARZ33" s="115"/>
      <c r="ASA33" s="115"/>
      <c r="ASB33" s="115"/>
      <c r="ASC33" s="115"/>
      <c r="ASD33" s="115"/>
      <c r="ASE33" s="115"/>
      <c r="ASF33" s="115"/>
      <c r="ASG33" s="115"/>
      <c r="ASH33" s="115"/>
      <c r="ASI33" s="115"/>
      <c r="ASJ33" s="115"/>
      <c r="ASK33" s="115"/>
      <c r="ASL33" s="115"/>
      <c r="ASM33" s="115"/>
      <c r="ASN33" s="115"/>
      <c r="ASO33" s="115"/>
      <c r="ASP33" s="115"/>
      <c r="ASQ33" s="115"/>
      <c r="ASR33" s="115"/>
      <c r="ASS33" s="115"/>
      <c r="AST33" s="115"/>
      <c r="ASU33" s="115"/>
      <c r="ASV33" s="115"/>
      <c r="ASW33" s="115"/>
      <c r="ASX33" s="115"/>
      <c r="ASY33" s="115"/>
      <c r="ASZ33" s="115"/>
      <c r="ATA33" s="115"/>
      <c r="ATB33" s="115"/>
      <c r="ATC33" s="115"/>
      <c r="ATD33" s="115"/>
      <c r="ATE33" s="115"/>
      <c r="ATF33" s="115"/>
      <c r="ATG33" s="115"/>
      <c r="ATH33" s="115"/>
      <c r="ATI33" s="115"/>
      <c r="ATJ33" s="115"/>
      <c r="ATK33" s="115"/>
      <c r="ATL33" s="115"/>
      <c r="ATM33" s="115"/>
      <c r="ATN33" s="115"/>
      <c r="ATO33" s="115"/>
      <c r="ATP33" s="115"/>
      <c r="ATQ33" s="115"/>
      <c r="ATR33" s="115"/>
      <c r="ATS33" s="115"/>
      <c r="ATT33" s="115"/>
      <c r="ATU33" s="115"/>
      <c r="ATV33" s="115"/>
      <c r="ATW33" s="115"/>
      <c r="ATX33" s="115"/>
      <c r="ATY33" s="115"/>
      <c r="ATZ33" s="115"/>
      <c r="AUA33" s="115"/>
      <c r="AUB33" s="115"/>
      <c r="AUC33" s="115"/>
      <c r="AUD33" s="115"/>
      <c r="AUE33" s="115"/>
      <c r="AUF33" s="115"/>
      <c r="AUG33" s="115"/>
      <c r="AUH33" s="115"/>
      <c r="AUI33" s="115"/>
      <c r="AUJ33" s="115"/>
      <c r="AUK33" s="115"/>
      <c r="AUL33" s="115"/>
      <c r="AUM33" s="115"/>
      <c r="AUN33" s="115"/>
      <c r="AUO33" s="115"/>
      <c r="AUP33" s="115"/>
      <c r="AUQ33" s="115"/>
      <c r="AUR33" s="115"/>
      <c r="AUS33" s="115"/>
      <c r="AUT33" s="115"/>
      <c r="AUU33" s="115"/>
      <c r="AUV33" s="115"/>
      <c r="AUW33" s="115"/>
      <c r="AUX33" s="115"/>
      <c r="AUY33" s="115"/>
      <c r="AUZ33" s="115"/>
      <c r="AVA33" s="115"/>
      <c r="AVB33" s="115"/>
      <c r="AVC33" s="115"/>
      <c r="AVD33" s="115"/>
      <c r="AVE33" s="115"/>
      <c r="AVF33" s="115"/>
      <c r="AVG33" s="115"/>
      <c r="AVH33" s="115"/>
      <c r="AVI33" s="115"/>
      <c r="AVJ33" s="115"/>
      <c r="AVK33" s="115"/>
      <c r="AVL33" s="115"/>
      <c r="AVM33" s="115"/>
      <c r="AVN33" s="115"/>
      <c r="AVO33" s="115"/>
      <c r="AVP33" s="115"/>
      <c r="AVQ33" s="115"/>
      <c r="AVR33" s="115"/>
      <c r="AVS33" s="115"/>
      <c r="AVT33" s="115"/>
      <c r="AVU33" s="115"/>
    </row>
    <row r="34" spans="1:1269" s="332" customFormat="1" ht="13.5" customHeight="1" x14ac:dyDescent="0.2">
      <c r="A34" s="115"/>
      <c r="B34" s="98" t="s">
        <v>78</v>
      </c>
      <c r="C34" s="105"/>
      <c r="D34" s="105"/>
      <c r="E34" s="348"/>
      <c r="F34" s="99"/>
      <c r="G34" s="99"/>
      <c r="H34" s="99"/>
      <c r="I34" s="99"/>
      <c r="J34" s="99"/>
      <c r="K34" s="99"/>
      <c r="L34" s="99"/>
      <c r="M34" s="91"/>
      <c r="N34" s="99"/>
      <c r="O34" s="99"/>
      <c r="P34" s="99"/>
      <c r="Q34" s="99"/>
      <c r="R34" s="99"/>
      <c r="S34" s="91"/>
      <c r="T34" s="91"/>
      <c r="U34" s="91"/>
      <c r="V34" s="91"/>
      <c r="W34" s="91"/>
      <c r="X34" s="102"/>
      <c r="Y34" s="344"/>
      <c r="Z34" s="344"/>
      <c r="AA34" s="344"/>
      <c r="AB34" s="344"/>
      <c r="AC34" s="101"/>
      <c r="AD34" s="99"/>
      <c r="AE34" s="99"/>
      <c r="AF34" s="99"/>
      <c r="AG34" s="99"/>
      <c r="AH34" s="101"/>
      <c r="AI34" s="99"/>
      <c r="AJ34" s="99"/>
      <c r="AK34" s="99"/>
      <c r="AL34" s="99"/>
      <c r="AM34" s="101"/>
      <c r="AN34" s="99"/>
      <c r="AO34" s="99"/>
      <c r="AP34" s="99"/>
      <c r="AQ34" s="99"/>
      <c r="AR34" s="102"/>
      <c r="AS34" s="99"/>
      <c r="AT34" s="99"/>
      <c r="AU34" s="99"/>
      <c r="AV34" s="99"/>
      <c r="AW34" s="102"/>
      <c r="AX34" s="99"/>
      <c r="AY34" s="99"/>
      <c r="AZ34" s="99"/>
      <c r="BA34" s="99"/>
      <c r="BB34" s="102"/>
      <c r="BC34" s="91"/>
      <c r="BD34" s="91"/>
      <c r="BE34" s="91"/>
      <c r="BF34" s="91"/>
      <c r="BG34" s="102"/>
      <c r="BH34" s="91"/>
      <c r="BI34" s="91"/>
      <c r="BJ34" s="91"/>
      <c r="BK34" s="91"/>
      <c r="BL34" s="102"/>
      <c r="BM34" s="91"/>
      <c r="BN34" s="91"/>
      <c r="BO34" s="91"/>
      <c r="BP34" s="91"/>
      <c r="BQ34" s="102"/>
      <c r="BR34" s="91"/>
      <c r="BS34" s="91"/>
      <c r="BT34" s="91"/>
      <c r="BU34" s="91"/>
      <c r="BV34" s="102"/>
      <c r="BW34" s="91"/>
      <c r="BX34" s="91"/>
      <c r="BY34" s="91"/>
      <c r="BZ34" s="91"/>
      <c r="CA34" s="102"/>
      <c r="CB34" s="91"/>
      <c r="CC34" s="91"/>
      <c r="CD34" s="91"/>
      <c r="CE34" s="91"/>
      <c r="CF34" s="102"/>
      <c r="CG34" s="91"/>
      <c r="CH34" s="91"/>
      <c r="CI34" s="91"/>
      <c r="CJ34" s="91"/>
      <c r="CK34" s="102"/>
      <c r="CL34" s="91"/>
      <c r="CM34" s="91"/>
      <c r="CN34" s="91"/>
      <c r="CO34" s="91"/>
      <c r="CP34" s="102"/>
      <c r="CQ34" s="91"/>
      <c r="CR34" s="91"/>
      <c r="CS34" s="91"/>
      <c r="CT34" s="91"/>
      <c r="CU34" s="91"/>
      <c r="CV34" s="91"/>
      <c r="CW34" s="91"/>
      <c r="CX34" s="91"/>
      <c r="CY34" s="91"/>
      <c r="CZ34" s="102"/>
      <c r="DA34" s="91"/>
      <c r="DB34" s="91"/>
      <c r="DC34" s="91"/>
      <c r="DD34" s="91"/>
      <c r="DE34" s="102"/>
      <c r="DF34" s="91"/>
      <c r="DG34" s="91"/>
      <c r="DH34" s="91"/>
      <c r="DI34" s="91"/>
      <c r="DJ34" s="102"/>
      <c r="DK34" s="102"/>
      <c r="DL34" s="102"/>
      <c r="DM34" s="102"/>
      <c r="DN34" s="102"/>
      <c r="DO34" s="102"/>
      <c r="DP34" s="102"/>
      <c r="DQ34" s="102"/>
      <c r="DR34" s="102"/>
      <c r="DS34" s="102"/>
      <c r="DT34" s="102"/>
      <c r="DU34" s="102"/>
      <c r="DV34" s="102"/>
      <c r="DW34" s="102"/>
      <c r="DX34" s="102"/>
      <c r="DY34" s="115"/>
      <c r="DZ34" s="115"/>
      <c r="EA34" s="115"/>
      <c r="EB34" s="115"/>
      <c r="EC34" s="115"/>
      <c r="ED34" s="115"/>
      <c r="EE34" s="115"/>
      <c r="EF34" s="115"/>
      <c r="EG34" s="115"/>
      <c r="EH34" s="115"/>
      <c r="EI34" s="115"/>
      <c r="EJ34" s="115"/>
      <c r="EK34" s="115"/>
      <c r="EL34" s="115"/>
      <c r="EM34" s="115"/>
      <c r="EN34" s="115"/>
      <c r="EO34" s="115"/>
      <c r="EP34" s="115"/>
      <c r="EQ34" s="115"/>
      <c r="ER34" s="115"/>
      <c r="ES34" s="115"/>
      <c r="ET34" s="115"/>
      <c r="EU34" s="115"/>
      <c r="EV34" s="115"/>
      <c r="EW34" s="115"/>
      <c r="EX34" s="115"/>
      <c r="EY34" s="85"/>
      <c r="EZ34" s="85"/>
      <c r="FA34" s="85"/>
      <c r="FB34" s="85"/>
      <c r="FC34" s="115"/>
      <c r="FD34" s="115"/>
      <c r="FE34" s="115"/>
      <c r="FF34" s="115"/>
      <c r="FG34" s="115"/>
      <c r="FH34" s="115"/>
      <c r="FI34" s="115"/>
      <c r="FJ34" s="115"/>
      <c r="FK34" s="115"/>
      <c r="FL34" s="115"/>
      <c r="FM34" s="116"/>
      <c r="FN34" s="116"/>
      <c r="FO34" s="116"/>
      <c r="FP34" s="116"/>
      <c r="FQ34" s="116"/>
      <c r="FR34" s="116"/>
      <c r="FS34" s="116"/>
      <c r="FT34" s="116"/>
      <c r="FU34" s="115"/>
      <c r="FV34" s="115"/>
      <c r="FW34" s="115"/>
      <c r="FX34" s="115"/>
      <c r="FY34" s="115"/>
      <c r="FZ34" s="115"/>
      <c r="GA34" s="115"/>
      <c r="GB34" s="115"/>
      <c r="GC34" s="115"/>
      <c r="GD34" s="115"/>
      <c r="GE34" s="115"/>
      <c r="GF34" s="115"/>
      <c r="GG34" s="115"/>
      <c r="GH34" s="115"/>
      <c r="GI34" s="115"/>
      <c r="GJ34" s="115"/>
      <c r="GK34" s="115"/>
      <c r="GL34" s="115"/>
      <c r="GM34" s="115"/>
      <c r="GN34" s="115"/>
      <c r="GO34" s="115"/>
      <c r="GP34" s="115"/>
      <c r="GQ34" s="115"/>
      <c r="GR34" s="115"/>
      <c r="GS34" s="115"/>
      <c r="GT34" s="115"/>
      <c r="GU34" s="115"/>
      <c r="GV34" s="115"/>
      <c r="GW34" s="115"/>
      <c r="GX34" s="115"/>
      <c r="GY34" s="115"/>
      <c r="GZ34" s="115"/>
      <c r="HA34" s="115"/>
      <c r="HB34" s="115"/>
      <c r="HC34" s="115"/>
      <c r="HD34" s="115"/>
      <c r="HE34" s="115"/>
      <c r="HF34" s="115"/>
      <c r="HG34" s="115"/>
      <c r="HH34" s="115"/>
      <c r="HI34" s="115"/>
      <c r="HJ34" s="115"/>
      <c r="HK34" s="115"/>
      <c r="HL34" s="115"/>
      <c r="HM34" s="115"/>
      <c r="HN34" s="115"/>
      <c r="HO34" s="115"/>
      <c r="HP34" s="115"/>
      <c r="HQ34" s="115"/>
      <c r="HR34" s="115"/>
      <c r="HS34" s="115"/>
      <c r="HT34" s="115"/>
      <c r="HU34" s="115"/>
      <c r="HV34" s="115"/>
      <c r="HW34" s="115"/>
      <c r="HX34" s="115"/>
      <c r="HY34" s="115"/>
      <c r="HZ34" s="115"/>
      <c r="IA34" s="115"/>
      <c r="IB34" s="115"/>
      <c r="IC34" s="115"/>
      <c r="ID34" s="115"/>
      <c r="IE34" s="115"/>
      <c r="IF34" s="115"/>
      <c r="IG34" s="115"/>
      <c r="IH34" s="115"/>
      <c r="II34" s="115"/>
      <c r="IJ34" s="115"/>
      <c r="IK34" s="115"/>
      <c r="IL34" s="115"/>
      <c r="IM34" s="115"/>
      <c r="IN34" s="115"/>
      <c r="IO34" s="115"/>
      <c r="IP34" s="115"/>
      <c r="IQ34" s="115"/>
      <c r="IR34" s="115"/>
      <c r="IS34" s="115"/>
      <c r="IT34" s="115"/>
      <c r="IU34" s="115"/>
      <c r="IV34" s="115"/>
      <c r="IW34" s="115"/>
      <c r="IX34" s="115"/>
      <c r="IY34" s="115"/>
      <c r="IZ34" s="115"/>
      <c r="JA34" s="115"/>
      <c r="JB34" s="115"/>
      <c r="JC34" s="115"/>
      <c r="JD34" s="115"/>
      <c r="JE34" s="115"/>
      <c r="JF34" s="115"/>
      <c r="JG34" s="115"/>
      <c r="JH34" s="115"/>
      <c r="JI34" s="115"/>
      <c r="JJ34" s="115"/>
      <c r="JK34" s="115"/>
      <c r="JL34" s="115"/>
      <c r="JM34" s="115"/>
      <c r="JN34" s="115"/>
      <c r="JO34" s="115"/>
      <c r="JP34" s="115"/>
      <c r="JQ34" s="115"/>
      <c r="JR34" s="115"/>
      <c r="JS34" s="115"/>
      <c r="JT34" s="115"/>
      <c r="JU34" s="115"/>
      <c r="JV34" s="115"/>
      <c r="JW34" s="115"/>
      <c r="JX34" s="115"/>
      <c r="JY34" s="115"/>
      <c r="JZ34" s="115"/>
      <c r="KA34" s="115"/>
      <c r="KB34" s="115"/>
      <c r="KC34" s="115"/>
      <c r="KD34" s="115"/>
      <c r="KE34" s="115"/>
      <c r="KF34" s="115"/>
      <c r="KG34" s="115"/>
      <c r="KH34" s="115"/>
      <c r="KI34" s="115"/>
      <c r="KJ34" s="115"/>
      <c r="KK34" s="115"/>
      <c r="KL34" s="115"/>
      <c r="KM34" s="115"/>
      <c r="KN34" s="115"/>
      <c r="KO34" s="115"/>
      <c r="KP34" s="115"/>
      <c r="KQ34" s="115"/>
      <c r="KR34" s="115"/>
      <c r="KS34" s="115"/>
      <c r="KT34" s="115"/>
      <c r="KU34" s="115"/>
      <c r="KV34" s="115"/>
      <c r="KW34" s="115"/>
      <c r="KX34" s="115"/>
      <c r="KY34" s="115"/>
      <c r="KZ34" s="115"/>
      <c r="LA34" s="115"/>
      <c r="LB34" s="115"/>
      <c r="LC34" s="115"/>
      <c r="LD34" s="115"/>
      <c r="LE34" s="115"/>
      <c r="LF34" s="115"/>
      <c r="LG34" s="115"/>
      <c r="LH34" s="115"/>
      <c r="LI34" s="115"/>
      <c r="LJ34" s="115"/>
      <c r="LK34" s="115"/>
      <c r="LL34" s="115"/>
      <c r="LM34" s="115"/>
      <c r="LN34" s="115"/>
      <c r="LO34" s="115"/>
      <c r="LP34" s="115"/>
      <c r="LQ34" s="115"/>
      <c r="LR34" s="115"/>
      <c r="LS34" s="115"/>
      <c r="LT34" s="115"/>
      <c r="LU34" s="115"/>
      <c r="LV34" s="115"/>
      <c r="LW34" s="115"/>
      <c r="LX34" s="115"/>
      <c r="LY34" s="115"/>
      <c r="LZ34" s="115"/>
      <c r="MA34" s="115"/>
      <c r="MB34" s="115"/>
      <c r="MC34" s="115"/>
      <c r="MD34" s="115"/>
      <c r="ME34" s="115"/>
      <c r="MF34" s="115"/>
      <c r="MG34" s="115"/>
      <c r="MH34" s="115"/>
      <c r="MI34" s="115"/>
      <c r="MJ34" s="115"/>
      <c r="MK34" s="115"/>
      <c r="ML34" s="115"/>
      <c r="MM34" s="115"/>
      <c r="MN34" s="115"/>
      <c r="MO34" s="115"/>
      <c r="MP34" s="115"/>
      <c r="MQ34" s="115"/>
      <c r="MR34" s="115"/>
      <c r="MS34" s="115"/>
      <c r="MT34" s="115"/>
      <c r="MU34" s="115"/>
      <c r="MV34" s="115"/>
      <c r="MW34" s="115"/>
      <c r="MX34" s="115"/>
      <c r="MY34" s="115"/>
      <c r="MZ34" s="115"/>
      <c r="NA34" s="115"/>
      <c r="NB34" s="115"/>
      <c r="NC34" s="115"/>
      <c r="ND34" s="115"/>
      <c r="NE34" s="115"/>
      <c r="NF34" s="115"/>
      <c r="NG34" s="115"/>
      <c r="NH34" s="115"/>
      <c r="NI34" s="115"/>
      <c r="NJ34" s="115"/>
      <c r="NK34" s="115"/>
      <c r="NL34" s="115"/>
      <c r="NM34" s="115"/>
      <c r="NN34" s="115"/>
      <c r="NO34" s="115"/>
      <c r="NP34" s="115"/>
      <c r="NQ34" s="115"/>
      <c r="NR34" s="115"/>
      <c r="NS34" s="115"/>
      <c r="NT34" s="115"/>
      <c r="NU34" s="115"/>
      <c r="NV34" s="115"/>
      <c r="NW34" s="115"/>
      <c r="NX34" s="115"/>
      <c r="NY34" s="115"/>
      <c r="NZ34" s="115"/>
      <c r="OA34" s="115"/>
      <c r="OB34" s="115"/>
      <c r="OC34" s="115"/>
      <c r="OD34" s="115"/>
      <c r="OE34" s="115"/>
      <c r="OF34" s="115"/>
      <c r="OG34" s="115"/>
      <c r="OH34" s="115"/>
      <c r="OI34" s="115"/>
      <c r="OJ34" s="115"/>
      <c r="OK34" s="115"/>
      <c r="OL34" s="115"/>
      <c r="OM34" s="115"/>
      <c r="ON34" s="115"/>
      <c r="OO34" s="115"/>
      <c r="OP34" s="115"/>
      <c r="OQ34" s="115"/>
      <c r="OR34" s="115"/>
      <c r="OS34" s="115"/>
      <c r="OT34" s="115"/>
      <c r="OU34" s="115"/>
      <c r="OV34" s="115"/>
      <c r="OW34" s="115"/>
      <c r="OX34" s="115"/>
      <c r="OY34" s="115"/>
      <c r="OZ34" s="115"/>
      <c r="PA34" s="115"/>
      <c r="PB34" s="115"/>
      <c r="PC34" s="115"/>
      <c r="PD34" s="115"/>
      <c r="PE34" s="115"/>
      <c r="PF34" s="115"/>
      <c r="PG34" s="115"/>
      <c r="PH34" s="115"/>
      <c r="PI34" s="115"/>
      <c r="PJ34" s="115"/>
      <c r="PK34" s="115"/>
      <c r="PL34" s="115"/>
      <c r="PM34" s="115"/>
      <c r="PN34" s="115"/>
      <c r="PO34" s="115"/>
      <c r="PP34" s="115"/>
      <c r="PQ34" s="115"/>
      <c r="PR34" s="115"/>
      <c r="PS34" s="115"/>
      <c r="PT34" s="115"/>
      <c r="PU34" s="115"/>
      <c r="PV34" s="115"/>
      <c r="PW34" s="115"/>
      <c r="PX34" s="115"/>
      <c r="PY34" s="115"/>
      <c r="PZ34" s="115"/>
      <c r="QA34" s="115"/>
      <c r="QB34" s="115"/>
      <c r="QC34" s="115"/>
      <c r="QD34" s="115"/>
      <c r="QE34" s="115"/>
      <c r="QF34" s="115"/>
      <c r="QG34" s="115"/>
      <c r="QH34" s="115"/>
      <c r="QI34" s="115"/>
      <c r="QJ34" s="115"/>
      <c r="QK34" s="115"/>
      <c r="QL34" s="115"/>
      <c r="QM34" s="115"/>
      <c r="QN34" s="115"/>
      <c r="QO34" s="115"/>
      <c r="QP34" s="115"/>
      <c r="QQ34" s="115"/>
      <c r="QR34" s="115"/>
      <c r="QS34" s="115"/>
      <c r="QT34" s="115"/>
      <c r="QU34" s="115"/>
      <c r="QV34" s="115"/>
      <c r="QW34" s="115"/>
      <c r="QX34" s="115"/>
      <c r="QY34" s="115"/>
      <c r="QZ34" s="115"/>
      <c r="RA34" s="115"/>
      <c r="RB34" s="115"/>
      <c r="RC34" s="115"/>
      <c r="RD34" s="115"/>
      <c r="RE34" s="115"/>
      <c r="RF34" s="115"/>
      <c r="RG34" s="115"/>
      <c r="RH34" s="115"/>
      <c r="RI34" s="115"/>
      <c r="RJ34" s="115"/>
      <c r="RK34" s="115"/>
      <c r="RL34" s="115"/>
      <c r="RM34" s="115"/>
      <c r="RN34" s="115"/>
      <c r="RO34" s="115"/>
      <c r="RP34" s="115"/>
      <c r="RQ34" s="115"/>
      <c r="RR34" s="115"/>
      <c r="RS34" s="115"/>
      <c r="RT34" s="115"/>
      <c r="RU34" s="115"/>
      <c r="RV34" s="115"/>
      <c r="RW34" s="115"/>
      <c r="RX34" s="115"/>
      <c r="RY34" s="115"/>
      <c r="RZ34" s="115"/>
      <c r="SA34" s="115"/>
      <c r="SB34" s="115"/>
      <c r="SC34" s="115"/>
      <c r="SD34" s="115"/>
      <c r="SE34" s="115"/>
      <c r="SF34" s="115"/>
      <c r="SG34" s="115"/>
      <c r="SH34" s="115"/>
      <c r="SI34" s="115"/>
      <c r="SJ34" s="115"/>
      <c r="SK34" s="115"/>
      <c r="SL34" s="115"/>
      <c r="SM34" s="115"/>
      <c r="SN34" s="115"/>
      <c r="SO34" s="115"/>
      <c r="SP34" s="115"/>
      <c r="SQ34" s="115"/>
      <c r="SR34" s="115"/>
      <c r="SS34" s="115"/>
      <c r="ST34" s="115"/>
      <c r="SU34" s="115"/>
      <c r="SV34" s="115"/>
      <c r="SW34" s="115"/>
      <c r="SX34" s="115"/>
      <c r="SY34" s="115"/>
      <c r="SZ34" s="115"/>
      <c r="TA34" s="115"/>
      <c r="TB34" s="115"/>
      <c r="TC34" s="115"/>
      <c r="TD34" s="115"/>
      <c r="TE34" s="115"/>
      <c r="TF34" s="115"/>
      <c r="TG34" s="115"/>
      <c r="TH34" s="115"/>
      <c r="TI34" s="115"/>
      <c r="TJ34" s="115"/>
      <c r="TK34" s="115"/>
      <c r="TL34" s="115"/>
      <c r="TM34" s="115"/>
      <c r="TN34" s="115"/>
      <c r="TO34" s="115"/>
      <c r="TP34" s="115"/>
      <c r="TQ34" s="115"/>
      <c r="TR34" s="115"/>
      <c r="TS34" s="115"/>
      <c r="TT34" s="115"/>
      <c r="TU34" s="115"/>
      <c r="TV34" s="115"/>
      <c r="TW34" s="115"/>
      <c r="TX34" s="115"/>
      <c r="TY34" s="115"/>
      <c r="TZ34" s="115"/>
      <c r="UA34" s="115"/>
      <c r="UB34" s="115"/>
      <c r="UC34" s="115"/>
      <c r="UD34" s="115"/>
      <c r="UE34" s="115"/>
      <c r="UF34" s="115"/>
      <c r="UG34" s="115"/>
      <c r="UH34" s="115"/>
      <c r="UI34" s="115"/>
      <c r="UJ34" s="115"/>
      <c r="UK34" s="115"/>
      <c r="UL34" s="115"/>
      <c r="UM34" s="115"/>
      <c r="UN34" s="115"/>
      <c r="UO34" s="115"/>
      <c r="UP34" s="115"/>
      <c r="UQ34" s="115"/>
      <c r="UR34" s="115"/>
      <c r="US34" s="115"/>
      <c r="UT34" s="115"/>
      <c r="UU34" s="115"/>
      <c r="UV34" s="115"/>
      <c r="UW34" s="115"/>
      <c r="UX34" s="115"/>
      <c r="UY34" s="115"/>
      <c r="UZ34" s="115"/>
      <c r="VA34" s="115"/>
      <c r="VB34" s="115"/>
      <c r="VC34" s="115"/>
      <c r="VD34" s="115"/>
      <c r="VE34" s="115"/>
      <c r="VF34" s="115"/>
      <c r="VG34" s="115"/>
      <c r="VH34" s="115"/>
      <c r="VI34" s="115"/>
      <c r="VJ34" s="115"/>
      <c r="VK34" s="115"/>
      <c r="VL34" s="115"/>
      <c r="VM34" s="115"/>
      <c r="VN34" s="115"/>
      <c r="VO34" s="115"/>
      <c r="VP34" s="115"/>
      <c r="VQ34" s="115"/>
      <c r="VR34" s="115"/>
      <c r="VS34" s="115"/>
      <c r="VT34" s="115"/>
      <c r="VU34" s="115"/>
      <c r="VV34" s="115"/>
      <c r="VW34" s="115"/>
      <c r="VX34" s="115"/>
      <c r="VY34" s="115"/>
      <c r="VZ34" s="115"/>
      <c r="WA34" s="115"/>
      <c r="WB34" s="115"/>
      <c r="WC34" s="115"/>
      <c r="WD34" s="115"/>
      <c r="WE34" s="115"/>
      <c r="WF34" s="115"/>
      <c r="WG34" s="115"/>
      <c r="WH34" s="115"/>
      <c r="WI34" s="115"/>
      <c r="WJ34" s="115"/>
      <c r="WK34" s="115"/>
      <c r="WL34" s="115"/>
      <c r="WM34" s="115"/>
      <c r="WN34" s="115"/>
      <c r="WO34" s="115"/>
      <c r="WP34" s="115"/>
      <c r="WQ34" s="115"/>
      <c r="WR34" s="115"/>
      <c r="WS34" s="115"/>
      <c r="WT34" s="115"/>
      <c r="WU34" s="115"/>
      <c r="WV34" s="115"/>
      <c r="WW34" s="115"/>
      <c r="WX34" s="115"/>
      <c r="WY34" s="115"/>
      <c r="WZ34" s="115"/>
      <c r="XA34" s="115"/>
      <c r="XB34" s="115"/>
      <c r="XC34" s="115"/>
      <c r="XD34" s="115"/>
      <c r="XE34" s="115"/>
      <c r="XF34" s="115"/>
      <c r="XG34" s="115"/>
      <c r="XH34" s="115"/>
      <c r="XI34" s="115"/>
      <c r="XJ34" s="115"/>
      <c r="XK34" s="115"/>
      <c r="XL34" s="115"/>
      <c r="XM34" s="115"/>
      <c r="XN34" s="115"/>
      <c r="XO34" s="115"/>
      <c r="XP34" s="115"/>
      <c r="XQ34" s="115"/>
      <c r="XR34" s="115"/>
      <c r="XS34" s="115"/>
      <c r="XT34" s="115"/>
      <c r="XU34" s="115"/>
      <c r="XV34" s="115"/>
      <c r="XW34" s="115"/>
      <c r="XX34" s="115"/>
      <c r="XY34" s="115"/>
      <c r="XZ34" s="115"/>
      <c r="YA34" s="115"/>
      <c r="YB34" s="115"/>
      <c r="YC34" s="115"/>
      <c r="YD34" s="115"/>
      <c r="YE34" s="115"/>
      <c r="YF34" s="115"/>
      <c r="YG34" s="115"/>
      <c r="YH34" s="115"/>
      <c r="YI34" s="115"/>
      <c r="YJ34" s="115"/>
      <c r="YK34" s="115"/>
      <c r="YL34" s="115"/>
      <c r="YM34" s="115"/>
      <c r="YN34" s="115"/>
      <c r="YO34" s="115"/>
      <c r="YP34" s="115"/>
      <c r="YQ34" s="115"/>
      <c r="YR34" s="115"/>
      <c r="YS34" s="115"/>
      <c r="YT34" s="115"/>
      <c r="YU34" s="115"/>
      <c r="YV34" s="115"/>
      <c r="YW34" s="115"/>
      <c r="YX34" s="115"/>
      <c r="YY34" s="115"/>
      <c r="YZ34" s="115"/>
      <c r="ZA34" s="115"/>
      <c r="ZB34" s="115"/>
      <c r="ZC34" s="115"/>
      <c r="ZD34" s="115"/>
      <c r="ZE34" s="115"/>
      <c r="ZF34" s="115"/>
      <c r="ZG34" s="115"/>
      <c r="ZH34" s="115"/>
      <c r="ZI34" s="115"/>
      <c r="ZJ34" s="115"/>
      <c r="ZK34" s="115"/>
      <c r="ZL34" s="115"/>
      <c r="ZM34" s="115"/>
      <c r="ZN34" s="115"/>
      <c r="ZO34" s="115"/>
      <c r="ZP34" s="115"/>
      <c r="ZQ34" s="115"/>
      <c r="ZR34" s="115"/>
      <c r="ZS34" s="115"/>
      <c r="ZT34" s="115"/>
      <c r="ZU34" s="115"/>
      <c r="ZV34" s="115"/>
      <c r="ZW34" s="115"/>
      <c r="ZX34" s="115"/>
      <c r="ZY34" s="115"/>
      <c r="ZZ34" s="115"/>
      <c r="AAA34" s="115"/>
      <c r="AAB34" s="115"/>
      <c r="AAC34" s="115"/>
      <c r="AAD34" s="115"/>
      <c r="AAE34" s="115"/>
      <c r="AAF34" s="115"/>
      <c r="AAG34" s="115"/>
      <c r="AAH34" s="115"/>
      <c r="AAI34" s="115"/>
      <c r="AAJ34" s="115"/>
      <c r="AAK34" s="115"/>
      <c r="AAL34" s="115"/>
      <c r="AAM34" s="115"/>
      <c r="AAN34" s="115"/>
      <c r="AAO34" s="115"/>
      <c r="AAP34" s="115"/>
      <c r="AAQ34" s="115"/>
      <c r="AAR34" s="115"/>
      <c r="AAS34" s="115"/>
      <c r="AAT34" s="115"/>
      <c r="AAU34" s="115"/>
      <c r="AAV34" s="115"/>
      <c r="AAW34" s="115"/>
      <c r="AAX34" s="115"/>
      <c r="AAY34" s="115"/>
      <c r="AAZ34" s="115"/>
      <c r="ABA34" s="115"/>
      <c r="ABB34" s="115"/>
      <c r="ABC34" s="115"/>
      <c r="ABD34" s="115"/>
      <c r="ABE34" s="115"/>
      <c r="ABF34" s="115"/>
      <c r="ABG34" s="115"/>
      <c r="ABH34" s="115"/>
      <c r="ABI34" s="115"/>
      <c r="ABJ34" s="115"/>
      <c r="ABK34" s="115"/>
      <c r="ABL34" s="115"/>
      <c r="ABM34" s="115"/>
      <c r="ABN34" s="115"/>
      <c r="ABO34" s="115"/>
      <c r="ABP34" s="115"/>
      <c r="ABQ34" s="115"/>
      <c r="ABR34" s="115"/>
      <c r="ABS34" s="115"/>
      <c r="ABT34" s="115"/>
      <c r="ABU34" s="115"/>
      <c r="ABV34" s="115"/>
      <c r="ABW34" s="115"/>
      <c r="ABX34" s="115"/>
      <c r="ABY34" s="115"/>
      <c r="ABZ34" s="115"/>
      <c r="ACA34" s="115"/>
      <c r="ACB34" s="115"/>
      <c r="ACC34" s="115"/>
      <c r="ACD34" s="115"/>
      <c r="ACE34" s="115"/>
      <c r="ACF34" s="115"/>
      <c r="ACG34" s="115"/>
      <c r="ACH34" s="115"/>
      <c r="ACI34" s="115"/>
      <c r="ACJ34" s="115"/>
      <c r="ACK34" s="115"/>
      <c r="ACL34" s="115"/>
      <c r="ACM34" s="115"/>
      <c r="ACN34" s="115"/>
      <c r="ACO34" s="115"/>
      <c r="ACP34" s="115"/>
      <c r="ACQ34" s="115"/>
      <c r="ACR34" s="115"/>
      <c r="ACS34" s="115"/>
      <c r="ACT34" s="115"/>
      <c r="ACU34" s="115"/>
      <c r="ACV34" s="115"/>
      <c r="ACW34" s="115"/>
      <c r="ACX34" s="115"/>
      <c r="ACY34" s="115"/>
      <c r="ACZ34" s="115"/>
      <c r="ADA34" s="115"/>
      <c r="ADB34" s="115"/>
      <c r="ADC34" s="115"/>
      <c r="ADD34" s="115"/>
      <c r="ADE34" s="115"/>
      <c r="ADF34" s="115"/>
      <c r="ADG34" s="115"/>
      <c r="ADH34" s="115"/>
      <c r="ADI34" s="115"/>
      <c r="ADJ34" s="115"/>
      <c r="ADK34" s="115"/>
      <c r="ADL34" s="115"/>
      <c r="ADM34" s="115"/>
      <c r="ADN34" s="115"/>
      <c r="ADO34" s="115"/>
      <c r="ADP34" s="115"/>
      <c r="ADQ34" s="115"/>
      <c r="ADR34" s="115"/>
      <c r="ADS34" s="115"/>
      <c r="ADT34" s="115"/>
      <c r="ADU34" s="115"/>
      <c r="ADV34" s="115"/>
      <c r="ADW34" s="115"/>
      <c r="ADX34" s="115"/>
      <c r="ADY34" s="115"/>
      <c r="ADZ34" s="115"/>
      <c r="AEA34" s="115"/>
      <c r="AEB34" s="115"/>
      <c r="AEC34" s="115"/>
      <c r="AED34" s="115"/>
      <c r="AEE34" s="115"/>
      <c r="AEF34" s="115"/>
      <c r="AEG34" s="115"/>
      <c r="AEH34" s="115"/>
      <c r="AEI34" s="115"/>
      <c r="AEJ34" s="115"/>
      <c r="AEK34" s="115"/>
      <c r="AEL34" s="115"/>
      <c r="AEM34" s="115"/>
      <c r="AEN34" s="115"/>
      <c r="AEO34" s="115"/>
      <c r="AEP34" s="115"/>
      <c r="AEQ34" s="115"/>
      <c r="AER34" s="115"/>
      <c r="AES34" s="115"/>
      <c r="AET34" s="115"/>
      <c r="AEU34" s="115"/>
      <c r="AEV34" s="115"/>
      <c r="AEW34" s="115"/>
      <c r="AEX34" s="115"/>
      <c r="AEY34" s="115"/>
      <c r="AEZ34" s="115"/>
      <c r="AFA34" s="115"/>
      <c r="AFB34" s="115"/>
      <c r="AFC34" s="115"/>
      <c r="AFD34" s="115"/>
      <c r="AFE34" s="115"/>
      <c r="AFF34" s="115"/>
      <c r="AFG34" s="115"/>
      <c r="AFH34" s="115"/>
      <c r="AFI34" s="115"/>
      <c r="AFJ34" s="115"/>
      <c r="AFK34" s="115"/>
      <c r="AFL34" s="115"/>
      <c r="AFM34" s="115"/>
      <c r="AFN34" s="115"/>
      <c r="AFO34" s="115"/>
      <c r="AFP34" s="115"/>
      <c r="AFQ34" s="115"/>
      <c r="AFR34" s="115"/>
      <c r="AFS34" s="115"/>
      <c r="AFT34" s="115"/>
      <c r="AFU34" s="115"/>
      <c r="AFV34" s="115"/>
      <c r="AFW34" s="115"/>
      <c r="AFX34" s="115"/>
      <c r="AFY34" s="115"/>
      <c r="AFZ34" s="115"/>
      <c r="AGA34" s="115"/>
      <c r="AGB34" s="115"/>
      <c r="AGC34" s="115"/>
      <c r="AGD34" s="115"/>
      <c r="AGE34" s="115"/>
      <c r="AGF34" s="115"/>
      <c r="AGG34" s="115"/>
      <c r="AGH34" s="115"/>
      <c r="AGI34" s="115"/>
      <c r="AGJ34" s="115"/>
      <c r="AGK34" s="115"/>
      <c r="AGL34" s="115"/>
      <c r="AGM34" s="115"/>
      <c r="AGN34" s="115"/>
      <c r="AGO34" s="115"/>
      <c r="AGP34" s="115"/>
      <c r="AGQ34" s="115"/>
      <c r="AGR34" s="115"/>
      <c r="AGS34" s="115"/>
      <c r="AGT34" s="115"/>
      <c r="AGU34" s="115"/>
      <c r="AGV34" s="115"/>
      <c r="AGW34" s="115"/>
      <c r="AGX34" s="115"/>
      <c r="AGY34" s="115"/>
      <c r="AGZ34" s="115"/>
      <c r="AHA34" s="115"/>
      <c r="AHB34" s="115"/>
      <c r="AHC34" s="115"/>
      <c r="AHD34" s="115"/>
      <c r="AHE34" s="115"/>
      <c r="AHF34" s="115"/>
      <c r="AHG34" s="115"/>
      <c r="AHH34" s="115"/>
      <c r="AHI34" s="115"/>
      <c r="AHJ34" s="115"/>
      <c r="AHK34" s="115"/>
      <c r="AHL34" s="115"/>
      <c r="AHM34" s="115"/>
      <c r="AHN34" s="115"/>
      <c r="AHO34" s="115"/>
      <c r="AHP34" s="115"/>
      <c r="AHQ34" s="115"/>
      <c r="AHR34" s="115"/>
      <c r="AHS34" s="115"/>
      <c r="AHT34" s="115"/>
      <c r="AHU34" s="115"/>
      <c r="AHV34" s="115"/>
      <c r="AHW34" s="115"/>
      <c r="AHX34" s="115"/>
      <c r="AHY34" s="115"/>
      <c r="AHZ34" s="115"/>
      <c r="AIA34" s="115"/>
      <c r="AIB34" s="115"/>
      <c r="AIC34" s="115"/>
      <c r="AID34" s="115"/>
      <c r="AIE34" s="115"/>
      <c r="AIF34" s="115"/>
      <c r="AIG34" s="115"/>
      <c r="AIH34" s="115"/>
      <c r="AII34" s="115"/>
      <c r="AIJ34" s="115"/>
      <c r="AIK34" s="115"/>
      <c r="AIL34" s="115"/>
      <c r="AIM34" s="115"/>
      <c r="AIN34" s="115"/>
      <c r="AIO34" s="115"/>
      <c r="AIP34" s="115"/>
      <c r="AIQ34" s="115"/>
      <c r="AIR34" s="115"/>
      <c r="AIS34" s="115"/>
      <c r="AIT34" s="115"/>
      <c r="AIU34" s="115"/>
      <c r="AIV34" s="115"/>
      <c r="AIW34" s="115"/>
      <c r="AIX34" s="115"/>
      <c r="AIY34" s="115"/>
      <c r="AIZ34" s="115"/>
      <c r="AJA34" s="115"/>
      <c r="AJB34" s="115"/>
      <c r="AJC34" s="115"/>
      <c r="AJD34" s="115"/>
      <c r="AJE34" s="115"/>
      <c r="AJF34" s="115"/>
      <c r="AJG34" s="115"/>
      <c r="AJH34" s="115"/>
      <c r="AJI34" s="115"/>
      <c r="AJJ34" s="115"/>
      <c r="AJK34" s="115"/>
      <c r="AJL34" s="115"/>
      <c r="AJM34" s="115"/>
      <c r="AJN34" s="115"/>
      <c r="AJO34" s="115"/>
      <c r="AJP34" s="115"/>
      <c r="AJQ34" s="115"/>
      <c r="AJR34" s="115"/>
      <c r="AJS34" s="115"/>
      <c r="AJT34" s="115"/>
      <c r="AJU34" s="115"/>
      <c r="AJV34" s="115"/>
      <c r="AJW34" s="115"/>
      <c r="AJX34" s="115"/>
      <c r="AJY34" s="115"/>
      <c r="AJZ34" s="115"/>
      <c r="AKA34" s="115"/>
      <c r="AKB34" s="115"/>
      <c r="AKC34" s="115"/>
      <c r="AKD34" s="115"/>
      <c r="AKE34" s="115"/>
      <c r="AKF34" s="115"/>
      <c r="AKG34" s="115"/>
      <c r="AKH34" s="115"/>
      <c r="AKI34" s="115"/>
      <c r="AKJ34" s="115"/>
      <c r="AKK34" s="115"/>
      <c r="AKL34" s="115"/>
      <c r="AKM34" s="115"/>
      <c r="AKN34" s="115"/>
      <c r="AKO34" s="115"/>
      <c r="AKP34" s="115"/>
      <c r="AKQ34" s="115"/>
      <c r="AKR34" s="115"/>
      <c r="AKS34" s="115"/>
      <c r="AKT34" s="115"/>
      <c r="AKU34" s="115"/>
      <c r="AKV34" s="115"/>
      <c r="AKW34" s="115"/>
      <c r="AKX34" s="115"/>
      <c r="AKY34" s="115"/>
      <c r="AKZ34" s="115"/>
      <c r="ALA34" s="115"/>
      <c r="ALB34" s="115"/>
      <c r="ALC34" s="115"/>
      <c r="ALD34" s="115"/>
      <c r="ALE34" s="115"/>
      <c r="ALF34" s="115"/>
      <c r="ALG34" s="115"/>
      <c r="ALH34" s="115"/>
      <c r="ALI34" s="115"/>
      <c r="ALJ34" s="115"/>
      <c r="ALK34" s="115"/>
      <c r="ALL34" s="115"/>
      <c r="ALM34" s="115"/>
      <c r="ALN34" s="115"/>
      <c r="ALO34" s="115"/>
      <c r="ALP34" s="115"/>
      <c r="ALQ34" s="115"/>
      <c r="ALR34" s="115"/>
      <c r="ALS34" s="115"/>
      <c r="ALT34" s="115"/>
      <c r="ALU34" s="115"/>
      <c r="ALV34" s="115"/>
      <c r="ALW34" s="115"/>
      <c r="ALX34" s="115"/>
      <c r="ALY34" s="115"/>
      <c r="ALZ34" s="115"/>
      <c r="AMA34" s="115"/>
      <c r="AMB34" s="115"/>
      <c r="AMC34" s="115"/>
      <c r="AMD34" s="115"/>
      <c r="AME34" s="115"/>
      <c r="AMF34" s="115"/>
      <c r="AMG34" s="115"/>
      <c r="AMH34" s="115"/>
      <c r="AMI34" s="115"/>
      <c r="AMJ34" s="115"/>
      <c r="AMK34" s="115"/>
      <c r="AML34" s="115"/>
      <c r="AMM34" s="115"/>
      <c r="AMN34" s="115"/>
      <c r="AMO34" s="115"/>
      <c r="AMP34" s="115"/>
      <c r="AMQ34" s="115"/>
      <c r="AMR34" s="115"/>
      <c r="AMS34" s="115"/>
      <c r="AMT34" s="115"/>
      <c r="AMU34" s="115"/>
      <c r="AMV34" s="115"/>
      <c r="AMW34" s="115"/>
      <c r="AMX34" s="115"/>
      <c r="AMY34" s="115"/>
      <c r="AMZ34" s="115"/>
      <c r="ANA34" s="115"/>
      <c r="ANB34" s="115"/>
      <c r="ANC34" s="115"/>
      <c r="AND34" s="115"/>
      <c r="ANE34" s="115"/>
      <c r="ANF34" s="115"/>
      <c r="ANG34" s="115"/>
      <c r="ANH34" s="115"/>
      <c r="ANI34" s="115"/>
      <c r="ANJ34" s="115"/>
      <c r="ANK34" s="115"/>
      <c r="ANL34" s="115"/>
      <c r="ANM34" s="115"/>
      <c r="ANN34" s="115"/>
      <c r="ANO34" s="115"/>
      <c r="ANP34" s="115"/>
      <c r="ANQ34" s="115"/>
      <c r="ANR34" s="115"/>
      <c r="ANS34" s="115"/>
      <c r="ANT34" s="115"/>
      <c r="ANU34" s="115"/>
      <c r="ANV34" s="115"/>
      <c r="ANW34" s="115"/>
      <c r="ANX34" s="115"/>
      <c r="ANY34" s="115"/>
      <c r="ANZ34" s="115"/>
      <c r="AOA34" s="115"/>
      <c r="AOB34" s="115"/>
      <c r="AOC34" s="115"/>
      <c r="AOD34" s="115"/>
      <c r="AOE34" s="115"/>
      <c r="AOF34" s="115"/>
      <c r="AOG34" s="115"/>
      <c r="AOH34" s="115"/>
      <c r="AOI34" s="115"/>
      <c r="AOJ34" s="115"/>
      <c r="AOK34" s="115"/>
      <c r="AOL34" s="115"/>
      <c r="AOM34" s="115"/>
      <c r="AON34" s="115"/>
      <c r="AOO34" s="115"/>
      <c r="AOP34" s="115"/>
      <c r="AOQ34" s="115"/>
      <c r="AOR34" s="115"/>
      <c r="AOS34" s="115"/>
      <c r="AOT34" s="115"/>
      <c r="AOU34" s="115"/>
      <c r="AOV34" s="115"/>
      <c r="AOW34" s="115"/>
      <c r="AOX34" s="115"/>
      <c r="AOY34" s="115"/>
      <c r="AOZ34" s="115"/>
      <c r="APA34" s="115"/>
      <c r="APB34" s="115"/>
      <c r="APC34" s="115"/>
      <c r="APD34" s="115"/>
      <c r="APE34" s="115"/>
      <c r="APF34" s="115"/>
      <c r="APG34" s="115"/>
      <c r="APH34" s="115"/>
      <c r="API34" s="115"/>
      <c r="APJ34" s="115"/>
      <c r="APK34" s="115"/>
      <c r="APL34" s="115"/>
      <c r="APM34" s="115"/>
      <c r="APN34" s="115"/>
      <c r="APO34" s="115"/>
      <c r="APP34" s="115"/>
      <c r="APQ34" s="115"/>
      <c r="APR34" s="115"/>
      <c r="APS34" s="115"/>
      <c r="APT34" s="115"/>
      <c r="APU34" s="115"/>
      <c r="APV34" s="115"/>
      <c r="APW34" s="115"/>
      <c r="APX34" s="115"/>
      <c r="APY34" s="115"/>
      <c r="APZ34" s="115"/>
      <c r="AQA34" s="115"/>
      <c r="AQB34" s="115"/>
      <c r="AQC34" s="115"/>
      <c r="AQD34" s="115"/>
      <c r="AQE34" s="115"/>
      <c r="AQF34" s="115"/>
      <c r="AQG34" s="115"/>
      <c r="AQH34" s="115"/>
      <c r="AQI34" s="115"/>
      <c r="AQJ34" s="115"/>
      <c r="AQK34" s="115"/>
      <c r="AQL34" s="115"/>
      <c r="AQM34" s="115"/>
      <c r="AQN34" s="115"/>
      <c r="AQO34" s="115"/>
      <c r="AQP34" s="115"/>
      <c r="AQQ34" s="115"/>
      <c r="AQR34" s="115"/>
      <c r="AQS34" s="115"/>
      <c r="AQT34" s="115"/>
      <c r="AQU34" s="115"/>
      <c r="AQV34" s="115"/>
      <c r="AQW34" s="115"/>
      <c r="AQX34" s="115"/>
      <c r="AQY34" s="115"/>
      <c r="AQZ34" s="115"/>
      <c r="ARA34" s="115"/>
      <c r="ARB34" s="115"/>
      <c r="ARC34" s="115"/>
      <c r="ARD34" s="115"/>
      <c r="ARE34" s="115"/>
      <c r="ARF34" s="115"/>
      <c r="ARG34" s="115"/>
      <c r="ARH34" s="115"/>
      <c r="ARI34" s="115"/>
      <c r="ARJ34" s="115"/>
      <c r="ARK34" s="115"/>
      <c r="ARL34" s="115"/>
      <c r="ARM34" s="115"/>
      <c r="ARN34" s="115"/>
      <c r="ARO34" s="115"/>
      <c r="ARP34" s="115"/>
      <c r="ARQ34" s="115"/>
      <c r="ARR34" s="115"/>
      <c r="ARS34" s="115"/>
      <c r="ART34" s="115"/>
      <c r="ARU34" s="115"/>
      <c r="ARV34" s="115"/>
      <c r="ARW34" s="115"/>
      <c r="ARX34" s="115"/>
      <c r="ARY34" s="115"/>
      <c r="ARZ34" s="115"/>
      <c r="ASA34" s="115"/>
      <c r="ASB34" s="115"/>
      <c r="ASC34" s="115"/>
      <c r="ASD34" s="115"/>
      <c r="ASE34" s="115"/>
      <c r="ASF34" s="115"/>
      <c r="ASG34" s="115"/>
      <c r="ASH34" s="115"/>
      <c r="ASI34" s="115"/>
      <c r="ASJ34" s="115"/>
      <c r="ASK34" s="115"/>
      <c r="ASL34" s="115"/>
      <c r="ASM34" s="115"/>
      <c r="ASN34" s="115"/>
      <c r="ASO34" s="115"/>
      <c r="ASP34" s="115"/>
      <c r="ASQ34" s="115"/>
      <c r="ASR34" s="115"/>
      <c r="ASS34" s="115"/>
      <c r="AST34" s="115"/>
      <c r="ASU34" s="115"/>
      <c r="ASV34" s="115"/>
      <c r="ASW34" s="115"/>
      <c r="ASX34" s="115"/>
      <c r="ASY34" s="115"/>
      <c r="ASZ34" s="115"/>
      <c r="ATA34" s="115"/>
      <c r="ATB34" s="115"/>
      <c r="ATC34" s="115"/>
      <c r="ATD34" s="115"/>
      <c r="ATE34" s="115"/>
      <c r="ATF34" s="115"/>
      <c r="ATG34" s="115"/>
      <c r="ATH34" s="115"/>
      <c r="ATI34" s="115"/>
      <c r="ATJ34" s="115"/>
      <c r="ATK34" s="115"/>
      <c r="ATL34" s="115"/>
      <c r="ATM34" s="115"/>
      <c r="ATN34" s="115"/>
      <c r="ATO34" s="115"/>
      <c r="ATP34" s="115"/>
      <c r="ATQ34" s="115"/>
      <c r="ATR34" s="115"/>
      <c r="ATS34" s="115"/>
      <c r="ATT34" s="115"/>
      <c r="ATU34" s="115"/>
      <c r="ATV34" s="115"/>
      <c r="ATW34" s="115"/>
      <c r="ATX34" s="115"/>
      <c r="ATY34" s="115"/>
      <c r="ATZ34" s="115"/>
      <c r="AUA34" s="115"/>
      <c r="AUB34" s="115"/>
      <c r="AUC34" s="115"/>
      <c r="AUD34" s="115"/>
      <c r="AUE34" s="115"/>
      <c r="AUF34" s="115"/>
      <c r="AUG34" s="115"/>
      <c r="AUH34" s="115"/>
      <c r="AUI34" s="115"/>
      <c r="AUJ34" s="115"/>
      <c r="AUK34" s="115"/>
      <c r="AUL34" s="115"/>
      <c r="AUM34" s="115"/>
      <c r="AUN34" s="115"/>
      <c r="AUO34" s="115"/>
      <c r="AUP34" s="115"/>
      <c r="AUQ34" s="115"/>
      <c r="AUR34" s="115"/>
      <c r="AUS34" s="115"/>
      <c r="AUT34" s="115"/>
      <c r="AUU34" s="115"/>
      <c r="AUV34" s="115"/>
      <c r="AUW34" s="115"/>
      <c r="AUX34" s="115"/>
      <c r="AUY34" s="115"/>
      <c r="AUZ34" s="115"/>
      <c r="AVA34" s="115"/>
      <c r="AVB34" s="115"/>
      <c r="AVC34" s="115"/>
      <c r="AVD34" s="115"/>
      <c r="AVE34" s="115"/>
      <c r="AVF34" s="115"/>
      <c r="AVG34" s="115"/>
      <c r="AVH34" s="115"/>
      <c r="AVI34" s="115"/>
      <c r="AVJ34" s="115"/>
      <c r="AVK34" s="115"/>
      <c r="AVL34" s="115"/>
      <c r="AVM34" s="115"/>
      <c r="AVN34" s="115"/>
      <c r="AVO34" s="115"/>
      <c r="AVP34" s="115"/>
      <c r="AVQ34" s="115"/>
      <c r="AVR34" s="115"/>
      <c r="AVS34" s="115"/>
      <c r="AVT34" s="115"/>
      <c r="AVU34" s="115"/>
    </row>
    <row r="35" spans="1:1269" s="332" customFormat="1" ht="13.5" customHeight="1" x14ac:dyDescent="0.2">
      <c r="A35" s="115"/>
      <c r="B35" s="461" t="s">
        <v>79</v>
      </c>
      <c r="C35" s="462"/>
      <c r="D35" s="462"/>
      <c r="E35" s="462"/>
      <c r="F35" s="462"/>
      <c r="G35" s="462"/>
      <c r="H35" s="462"/>
      <c r="I35" s="462"/>
      <c r="J35" s="462"/>
      <c r="K35" s="462"/>
      <c r="L35" s="462"/>
      <c r="M35" s="462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102"/>
      <c r="Y35" s="91"/>
      <c r="Z35" s="91"/>
      <c r="AA35" s="91"/>
      <c r="AB35" s="91"/>
      <c r="AC35" s="102"/>
      <c r="AD35" s="91"/>
      <c r="AE35" s="91"/>
      <c r="AF35" s="91"/>
      <c r="AG35" s="91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  <c r="BM35" s="102"/>
      <c r="BN35" s="102"/>
      <c r="BO35" s="102"/>
      <c r="BP35" s="102"/>
      <c r="BQ35" s="102"/>
      <c r="BR35" s="102"/>
      <c r="BS35" s="102"/>
      <c r="BT35" s="102"/>
      <c r="BU35" s="102"/>
      <c r="BV35" s="102"/>
      <c r="BW35" s="102"/>
      <c r="BX35" s="102"/>
      <c r="BY35" s="102"/>
      <c r="BZ35" s="102"/>
      <c r="CA35" s="102"/>
      <c r="CB35" s="102"/>
      <c r="CC35" s="102"/>
      <c r="CD35" s="102"/>
      <c r="CE35" s="102"/>
      <c r="CF35" s="102"/>
      <c r="CG35" s="102"/>
      <c r="CH35" s="102"/>
      <c r="CI35" s="102"/>
      <c r="CJ35" s="102"/>
      <c r="CK35" s="102"/>
      <c r="CL35" s="102"/>
      <c r="CM35" s="102"/>
      <c r="CN35" s="102"/>
      <c r="CO35" s="102"/>
      <c r="CP35" s="102"/>
      <c r="CQ35" s="102"/>
      <c r="CR35" s="102"/>
      <c r="CS35" s="102"/>
      <c r="CT35" s="102"/>
      <c r="CU35" s="102"/>
      <c r="CV35" s="102"/>
      <c r="CW35" s="102"/>
      <c r="CX35" s="102"/>
      <c r="CY35" s="102"/>
      <c r="CZ35" s="102"/>
      <c r="DA35" s="102"/>
      <c r="DB35" s="102"/>
      <c r="DC35" s="102"/>
      <c r="DD35" s="102"/>
      <c r="DE35" s="102"/>
      <c r="DF35" s="102"/>
      <c r="DG35" s="102"/>
      <c r="DH35" s="102"/>
      <c r="DI35" s="102"/>
      <c r="DJ35" s="102"/>
      <c r="DK35" s="102"/>
      <c r="DL35" s="102"/>
      <c r="DM35" s="102"/>
      <c r="DN35" s="102"/>
      <c r="DO35" s="102"/>
      <c r="DP35" s="102"/>
      <c r="DQ35" s="102"/>
      <c r="DR35" s="102"/>
      <c r="DS35" s="102"/>
      <c r="DT35" s="102"/>
      <c r="DU35" s="102"/>
      <c r="DV35" s="102"/>
      <c r="DW35" s="102"/>
      <c r="DX35" s="102"/>
      <c r="DY35" s="115"/>
      <c r="DZ35" s="115"/>
      <c r="EA35" s="115"/>
      <c r="EB35" s="115"/>
      <c r="EC35" s="115"/>
      <c r="ED35" s="115"/>
      <c r="EE35" s="115"/>
      <c r="EF35" s="115"/>
      <c r="EG35" s="115"/>
      <c r="EH35" s="115"/>
      <c r="EI35" s="115"/>
      <c r="EJ35" s="115"/>
      <c r="EK35" s="115"/>
      <c r="EL35" s="115"/>
      <c r="EM35" s="115"/>
      <c r="EN35" s="115"/>
      <c r="EO35" s="115"/>
      <c r="EP35" s="115"/>
      <c r="EQ35" s="115"/>
      <c r="ER35" s="115"/>
      <c r="ES35" s="115"/>
      <c r="ET35" s="115"/>
      <c r="EU35" s="115"/>
      <c r="EV35" s="115"/>
      <c r="EW35" s="115"/>
      <c r="EX35" s="115"/>
      <c r="EY35" s="85"/>
      <c r="EZ35" s="85"/>
      <c r="FA35" s="85"/>
      <c r="FB35" s="85"/>
      <c r="FC35" s="115"/>
      <c r="FD35" s="115"/>
      <c r="FE35" s="115"/>
      <c r="FF35" s="115"/>
      <c r="FG35" s="115"/>
      <c r="FH35" s="115"/>
      <c r="FI35" s="115"/>
      <c r="FJ35" s="115"/>
      <c r="FK35" s="115"/>
      <c r="FL35" s="115"/>
      <c r="FM35" s="115"/>
      <c r="FN35" s="115"/>
      <c r="FO35" s="115"/>
      <c r="FP35" s="115"/>
      <c r="FQ35" s="115"/>
      <c r="FR35" s="115"/>
      <c r="FS35" s="115"/>
      <c r="FT35" s="115"/>
      <c r="FU35" s="115"/>
      <c r="FV35" s="115"/>
      <c r="FW35" s="115"/>
      <c r="FX35" s="115"/>
      <c r="FY35" s="115"/>
      <c r="FZ35" s="115"/>
      <c r="GA35" s="115"/>
      <c r="GB35" s="115"/>
      <c r="GC35" s="115"/>
      <c r="GD35" s="115"/>
      <c r="GE35" s="115"/>
      <c r="GF35" s="115"/>
      <c r="GG35" s="115"/>
      <c r="GH35" s="115"/>
      <c r="GI35" s="115"/>
      <c r="GJ35" s="115"/>
      <c r="GK35" s="115"/>
      <c r="GL35" s="115"/>
      <c r="GM35" s="115"/>
      <c r="GN35" s="115"/>
      <c r="GO35" s="115"/>
      <c r="GP35" s="115"/>
      <c r="GQ35" s="115"/>
      <c r="GR35" s="115"/>
      <c r="GS35" s="115"/>
      <c r="GT35" s="115"/>
      <c r="GU35" s="115"/>
      <c r="GV35" s="115"/>
      <c r="GW35" s="115"/>
      <c r="GX35" s="115"/>
      <c r="GY35" s="115"/>
      <c r="GZ35" s="115"/>
      <c r="HA35" s="115"/>
      <c r="HB35" s="115"/>
      <c r="HC35" s="115"/>
      <c r="HD35" s="115"/>
      <c r="HE35" s="115"/>
      <c r="HF35" s="115"/>
      <c r="HG35" s="115"/>
      <c r="HH35" s="115"/>
      <c r="HI35" s="115"/>
      <c r="HJ35" s="115"/>
      <c r="HK35" s="115"/>
      <c r="HL35" s="115"/>
      <c r="HM35" s="115"/>
      <c r="HN35" s="115"/>
      <c r="HO35" s="115"/>
      <c r="HP35" s="115"/>
      <c r="HQ35" s="115"/>
      <c r="HR35" s="115"/>
      <c r="HS35" s="115"/>
      <c r="HT35" s="115"/>
      <c r="HU35" s="115"/>
      <c r="HV35" s="115"/>
      <c r="HW35" s="115"/>
      <c r="HX35" s="115"/>
      <c r="HY35" s="115"/>
      <c r="HZ35" s="115"/>
      <c r="IA35" s="115"/>
      <c r="IB35" s="115"/>
      <c r="IC35" s="115"/>
      <c r="ID35" s="115"/>
      <c r="IE35" s="115"/>
      <c r="IF35" s="115"/>
      <c r="IG35" s="115"/>
      <c r="IH35" s="115"/>
      <c r="II35" s="115"/>
      <c r="IJ35" s="115"/>
      <c r="IK35" s="115"/>
      <c r="IL35" s="115"/>
      <c r="IM35" s="115"/>
      <c r="IN35" s="115"/>
      <c r="IO35" s="115"/>
      <c r="IP35" s="115"/>
      <c r="IQ35" s="115"/>
      <c r="IR35" s="115"/>
      <c r="IS35" s="115"/>
      <c r="IT35" s="115"/>
      <c r="IU35" s="115"/>
      <c r="IV35" s="115"/>
      <c r="IW35" s="115"/>
      <c r="IX35" s="115"/>
      <c r="IY35" s="115"/>
      <c r="IZ35" s="115"/>
      <c r="JA35" s="115"/>
      <c r="JB35" s="115"/>
      <c r="JC35" s="115"/>
      <c r="JD35" s="115"/>
      <c r="JE35" s="115"/>
      <c r="JF35" s="115"/>
      <c r="JG35" s="115"/>
      <c r="JH35" s="115"/>
      <c r="JI35" s="115"/>
      <c r="JJ35" s="115"/>
      <c r="JK35" s="115"/>
      <c r="JL35" s="115"/>
      <c r="JM35" s="115"/>
      <c r="JN35" s="115"/>
      <c r="JO35" s="115"/>
      <c r="JP35" s="115"/>
      <c r="JQ35" s="115"/>
      <c r="JR35" s="115"/>
      <c r="JS35" s="115"/>
      <c r="JT35" s="115"/>
      <c r="JU35" s="115"/>
      <c r="JV35" s="115"/>
      <c r="JW35" s="115"/>
      <c r="JX35" s="115"/>
      <c r="JY35" s="115"/>
      <c r="JZ35" s="115"/>
      <c r="KA35" s="115"/>
      <c r="KB35" s="115"/>
      <c r="KC35" s="115"/>
      <c r="KD35" s="115"/>
      <c r="KE35" s="115"/>
      <c r="KF35" s="115"/>
      <c r="KG35" s="115"/>
      <c r="KH35" s="115"/>
      <c r="KI35" s="115"/>
      <c r="KJ35" s="115"/>
      <c r="KK35" s="115"/>
      <c r="KL35" s="115"/>
      <c r="KM35" s="115"/>
      <c r="KN35" s="115"/>
      <c r="KO35" s="115"/>
      <c r="KP35" s="115"/>
      <c r="KQ35" s="115"/>
      <c r="KR35" s="115"/>
      <c r="KS35" s="115"/>
      <c r="KT35" s="115"/>
      <c r="KU35" s="115"/>
      <c r="KV35" s="115"/>
      <c r="KW35" s="115"/>
      <c r="KX35" s="115"/>
      <c r="KY35" s="115"/>
      <c r="KZ35" s="115"/>
      <c r="LA35" s="115"/>
      <c r="LB35" s="115"/>
      <c r="LC35" s="115"/>
      <c r="LD35" s="115"/>
      <c r="LE35" s="115"/>
      <c r="LF35" s="115"/>
      <c r="LG35" s="115"/>
      <c r="LH35" s="115"/>
      <c r="LI35" s="115"/>
      <c r="LJ35" s="115"/>
      <c r="LK35" s="115"/>
      <c r="LL35" s="115"/>
      <c r="LM35" s="115"/>
      <c r="LN35" s="115"/>
      <c r="LO35" s="115"/>
      <c r="LP35" s="115"/>
      <c r="LQ35" s="115"/>
      <c r="LR35" s="115"/>
      <c r="LS35" s="115"/>
      <c r="LT35" s="115"/>
      <c r="LU35" s="115"/>
      <c r="LV35" s="115"/>
      <c r="LW35" s="115"/>
      <c r="LX35" s="115"/>
      <c r="LY35" s="115"/>
      <c r="LZ35" s="115"/>
      <c r="MA35" s="115"/>
      <c r="MB35" s="115"/>
      <c r="MC35" s="115"/>
      <c r="MD35" s="115"/>
      <c r="ME35" s="115"/>
      <c r="MF35" s="115"/>
      <c r="MG35" s="115"/>
      <c r="MH35" s="115"/>
      <c r="MI35" s="115"/>
      <c r="MJ35" s="115"/>
      <c r="MK35" s="115"/>
      <c r="ML35" s="115"/>
      <c r="MM35" s="115"/>
      <c r="MN35" s="115"/>
      <c r="MO35" s="115"/>
      <c r="MP35" s="115"/>
      <c r="MQ35" s="115"/>
      <c r="MR35" s="115"/>
      <c r="MS35" s="115"/>
      <c r="MT35" s="115"/>
      <c r="MU35" s="115"/>
      <c r="MV35" s="115"/>
      <c r="MW35" s="115"/>
      <c r="MX35" s="115"/>
      <c r="MY35" s="115"/>
      <c r="MZ35" s="115"/>
      <c r="NA35" s="115"/>
      <c r="NB35" s="115"/>
      <c r="NC35" s="115"/>
      <c r="ND35" s="115"/>
      <c r="NE35" s="115"/>
      <c r="NF35" s="115"/>
      <c r="NG35" s="115"/>
      <c r="NH35" s="115"/>
      <c r="NI35" s="115"/>
      <c r="NJ35" s="115"/>
      <c r="NK35" s="115"/>
      <c r="NL35" s="115"/>
      <c r="NM35" s="115"/>
      <c r="NN35" s="115"/>
      <c r="NO35" s="115"/>
      <c r="NP35" s="115"/>
      <c r="NQ35" s="115"/>
      <c r="NR35" s="115"/>
      <c r="NS35" s="115"/>
      <c r="NT35" s="115"/>
      <c r="NU35" s="115"/>
      <c r="NV35" s="115"/>
      <c r="NW35" s="115"/>
      <c r="NX35" s="115"/>
      <c r="NY35" s="115"/>
      <c r="NZ35" s="115"/>
      <c r="OA35" s="115"/>
      <c r="OB35" s="115"/>
      <c r="OC35" s="115"/>
      <c r="OD35" s="115"/>
      <c r="OE35" s="115"/>
      <c r="OF35" s="115"/>
      <c r="OG35" s="115"/>
      <c r="OH35" s="115"/>
      <c r="OI35" s="115"/>
      <c r="OJ35" s="115"/>
      <c r="OK35" s="115"/>
      <c r="OL35" s="115"/>
      <c r="OM35" s="115"/>
      <c r="ON35" s="115"/>
      <c r="OO35" s="115"/>
      <c r="OP35" s="115"/>
      <c r="OQ35" s="115"/>
      <c r="OR35" s="115"/>
      <c r="OS35" s="115"/>
      <c r="OT35" s="115"/>
      <c r="OU35" s="115"/>
      <c r="OV35" s="115"/>
      <c r="OW35" s="115"/>
      <c r="OX35" s="115"/>
      <c r="OY35" s="115"/>
      <c r="OZ35" s="115"/>
      <c r="PA35" s="115"/>
      <c r="PB35" s="115"/>
      <c r="PC35" s="115"/>
      <c r="PD35" s="115"/>
      <c r="PE35" s="115"/>
      <c r="PF35" s="115"/>
      <c r="PG35" s="115"/>
      <c r="PH35" s="115"/>
      <c r="PI35" s="115"/>
      <c r="PJ35" s="115"/>
      <c r="PK35" s="115"/>
      <c r="PL35" s="115"/>
      <c r="PM35" s="115"/>
      <c r="PN35" s="115"/>
      <c r="PO35" s="115"/>
      <c r="PP35" s="115"/>
      <c r="PQ35" s="115"/>
      <c r="PR35" s="115"/>
      <c r="PS35" s="115"/>
      <c r="PT35" s="115"/>
      <c r="PU35" s="115"/>
      <c r="PV35" s="115"/>
      <c r="PW35" s="115"/>
      <c r="PX35" s="115"/>
      <c r="PY35" s="115"/>
      <c r="PZ35" s="115"/>
      <c r="QA35" s="115"/>
      <c r="QB35" s="115"/>
      <c r="QC35" s="115"/>
      <c r="QD35" s="115"/>
      <c r="QE35" s="115"/>
      <c r="QF35" s="115"/>
      <c r="QG35" s="115"/>
      <c r="QH35" s="115"/>
      <c r="QI35" s="115"/>
      <c r="QJ35" s="115"/>
      <c r="QK35" s="115"/>
      <c r="QL35" s="115"/>
      <c r="QM35" s="115"/>
      <c r="QN35" s="115"/>
      <c r="QO35" s="115"/>
      <c r="QP35" s="115"/>
      <c r="QQ35" s="115"/>
      <c r="QR35" s="115"/>
      <c r="QS35" s="115"/>
      <c r="QT35" s="115"/>
      <c r="QU35" s="115"/>
      <c r="QV35" s="115"/>
      <c r="QW35" s="115"/>
      <c r="QX35" s="115"/>
      <c r="QY35" s="115"/>
      <c r="QZ35" s="115"/>
      <c r="RA35" s="115"/>
      <c r="RB35" s="115"/>
      <c r="RC35" s="115"/>
      <c r="RD35" s="115"/>
      <c r="RE35" s="115"/>
      <c r="RF35" s="115"/>
      <c r="RG35" s="115"/>
      <c r="RH35" s="115"/>
      <c r="RI35" s="115"/>
      <c r="RJ35" s="115"/>
      <c r="RK35" s="115"/>
      <c r="RL35" s="115"/>
      <c r="RM35" s="115"/>
      <c r="RN35" s="115"/>
      <c r="RO35" s="115"/>
      <c r="RP35" s="115"/>
      <c r="RQ35" s="115"/>
      <c r="RR35" s="115"/>
      <c r="RS35" s="115"/>
      <c r="RT35" s="115"/>
      <c r="RU35" s="115"/>
      <c r="RV35" s="115"/>
      <c r="RW35" s="115"/>
      <c r="RX35" s="115"/>
      <c r="RY35" s="115"/>
      <c r="RZ35" s="115"/>
      <c r="SA35" s="115"/>
      <c r="SB35" s="115"/>
      <c r="SC35" s="115"/>
      <c r="SD35" s="115"/>
      <c r="SE35" s="115"/>
      <c r="SF35" s="115"/>
      <c r="SG35" s="115"/>
      <c r="SH35" s="115"/>
      <c r="SI35" s="115"/>
      <c r="SJ35" s="115"/>
      <c r="SK35" s="115"/>
      <c r="SL35" s="115"/>
      <c r="SM35" s="115"/>
      <c r="SN35" s="115"/>
      <c r="SO35" s="115"/>
      <c r="SP35" s="115"/>
      <c r="SQ35" s="115"/>
      <c r="SR35" s="115"/>
      <c r="SS35" s="115"/>
      <c r="ST35" s="115"/>
      <c r="SU35" s="115"/>
      <c r="SV35" s="115"/>
      <c r="SW35" s="115"/>
      <c r="SX35" s="115"/>
      <c r="SY35" s="115"/>
      <c r="SZ35" s="115"/>
      <c r="TA35" s="115"/>
      <c r="TB35" s="115"/>
      <c r="TC35" s="115"/>
      <c r="TD35" s="115"/>
      <c r="TE35" s="115"/>
      <c r="TF35" s="115"/>
      <c r="TG35" s="115"/>
      <c r="TH35" s="115"/>
      <c r="TI35" s="115"/>
      <c r="TJ35" s="115"/>
      <c r="TK35" s="115"/>
      <c r="TL35" s="115"/>
      <c r="TM35" s="115"/>
      <c r="TN35" s="115"/>
      <c r="TO35" s="115"/>
      <c r="TP35" s="115"/>
      <c r="TQ35" s="115"/>
      <c r="TR35" s="115"/>
      <c r="TS35" s="115"/>
      <c r="TT35" s="115"/>
      <c r="TU35" s="115"/>
      <c r="TV35" s="115"/>
      <c r="TW35" s="115"/>
      <c r="TX35" s="115"/>
      <c r="TY35" s="115"/>
      <c r="TZ35" s="115"/>
      <c r="UA35" s="115"/>
      <c r="UB35" s="115"/>
      <c r="UC35" s="115"/>
      <c r="UD35" s="115"/>
      <c r="UE35" s="115"/>
      <c r="UF35" s="115"/>
      <c r="UG35" s="115"/>
      <c r="UH35" s="115"/>
      <c r="UI35" s="115"/>
      <c r="UJ35" s="115"/>
      <c r="UK35" s="115"/>
      <c r="UL35" s="115"/>
      <c r="UM35" s="115"/>
      <c r="UN35" s="115"/>
      <c r="UO35" s="115"/>
      <c r="UP35" s="115"/>
      <c r="UQ35" s="115"/>
      <c r="UR35" s="115"/>
      <c r="US35" s="115"/>
      <c r="UT35" s="115"/>
      <c r="UU35" s="115"/>
      <c r="UV35" s="115"/>
      <c r="UW35" s="115"/>
      <c r="UX35" s="115"/>
      <c r="UY35" s="115"/>
      <c r="UZ35" s="115"/>
      <c r="VA35" s="115"/>
      <c r="VB35" s="115"/>
      <c r="VC35" s="115"/>
      <c r="VD35" s="115"/>
      <c r="VE35" s="115"/>
      <c r="VF35" s="115"/>
      <c r="VG35" s="115"/>
      <c r="VH35" s="115"/>
      <c r="VI35" s="115"/>
      <c r="VJ35" s="115"/>
      <c r="VK35" s="115"/>
      <c r="VL35" s="115"/>
      <c r="VM35" s="115"/>
      <c r="VN35" s="115"/>
      <c r="VO35" s="115"/>
      <c r="VP35" s="115"/>
      <c r="VQ35" s="115"/>
      <c r="VR35" s="115"/>
      <c r="VS35" s="115"/>
      <c r="VT35" s="115"/>
      <c r="VU35" s="115"/>
      <c r="VV35" s="115"/>
      <c r="VW35" s="115"/>
      <c r="VX35" s="115"/>
      <c r="VY35" s="115"/>
      <c r="VZ35" s="115"/>
      <c r="WA35" s="115"/>
      <c r="WB35" s="115"/>
      <c r="WC35" s="115"/>
      <c r="WD35" s="115"/>
      <c r="WE35" s="115"/>
      <c r="WF35" s="115"/>
      <c r="WG35" s="115"/>
      <c r="WH35" s="115"/>
      <c r="WI35" s="115"/>
      <c r="WJ35" s="115"/>
      <c r="WK35" s="115"/>
      <c r="WL35" s="115"/>
      <c r="WM35" s="115"/>
      <c r="WN35" s="115"/>
      <c r="WO35" s="115"/>
      <c r="WP35" s="115"/>
      <c r="WQ35" s="115"/>
      <c r="WR35" s="115"/>
      <c r="WS35" s="115"/>
      <c r="WT35" s="115"/>
      <c r="WU35" s="115"/>
      <c r="WV35" s="115"/>
      <c r="WW35" s="115"/>
      <c r="WX35" s="115"/>
      <c r="WY35" s="115"/>
      <c r="WZ35" s="115"/>
      <c r="XA35" s="115"/>
      <c r="XB35" s="115"/>
      <c r="XC35" s="115"/>
      <c r="XD35" s="115"/>
      <c r="XE35" s="115"/>
      <c r="XF35" s="115"/>
      <c r="XG35" s="115"/>
      <c r="XH35" s="115"/>
      <c r="XI35" s="115"/>
      <c r="XJ35" s="115"/>
      <c r="XK35" s="115"/>
      <c r="XL35" s="115"/>
      <c r="XM35" s="115"/>
      <c r="XN35" s="115"/>
      <c r="XO35" s="115"/>
      <c r="XP35" s="115"/>
      <c r="XQ35" s="115"/>
      <c r="XR35" s="115"/>
      <c r="XS35" s="115"/>
      <c r="XT35" s="115"/>
      <c r="XU35" s="115"/>
      <c r="XV35" s="115"/>
      <c r="XW35" s="115"/>
      <c r="XX35" s="115"/>
      <c r="XY35" s="115"/>
      <c r="XZ35" s="115"/>
      <c r="YA35" s="115"/>
      <c r="YB35" s="115"/>
      <c r="YC35" s="115"/>
      <c r="YD35" s="115"/>
      <c r="YE35" s="115"/>
      <c r="YF35" s="115"/>
      <c r="YG35" s="115"/>
      <c r="YH35" s="115"/>
      <c r="YI35" s="115"/>
      <c r="YJ35" s="115"/>
      <c r="YK35" s="115"/>
      <c r="YL35" s="115"/>
      <c r="YM35" s="115"/>
      <c r="YN35" s="115"/>
      <c r="YO35" s="115"/>
      <c r="YP35" s="115"/>
      <c r="YQ35" s="115"/>
      <c r="YR35" s="115"/>
      <c r="YS35" s="115"/>
      <c r="YT35" s="115"/>
      <c r="YU35" s="115"/>
      <c r="YV35" s="115"/>
      <c r="YW35" s="115"/>
      <c r="YX35" s="115"/>
      <c r="YY35" s="115"/>
      <c r="YZ35" s="115"/>
      <c r="ZA35" s="115"/>
      <c r="ZB35" s="115"/>
      <c r="ZC35" s="115"/>
      <c r="ZD35" s="115"/>
      <c r="ZE35" s="115"/>
      <c r="ZF35" s="115"/>
      <c r="ZG35" s="115"/>
      <c r="ZH35" s="115"/>
      <c r="ZI35" s="115"/>
      <c r="ZJ35" s="115"/>
      <c r="ZK35" s="115"/>
      <c r="ZL35" s="115"/>
      <c r="ZM35" s="115"/>
      <c r="ZN35" s="115"/>
      <c r="ZO35" s="115"/>
      <c r="ZP35" s="115"/>
      <c r="ZQ35" s="115"/>
      <c r="ZR35" s="115"/>
      <c r="ZS35" s="115"/>
      <c r="ZT35" s="115"/>
      <c r="ZU35" s="115"/>
      <c r="ZV35" s="115"/>
      <c r="ZW35" s="115"/>
      <c r="ZX35" s="115"/>
      <c r="ZY35" s="115"/>
      <c r="ZZ35" s="115"/>
      <c r="AAA35" s="115"/>
      <c r="AAB35" s="115"/>
      <c r="AAC35" s="115"/>
      <c r="AAD35" s="115"/>
      <c r="AAE35" s="115"/>
      <c r="AAF35" s="115"/>
      <c r="AAG35" s="115"/>
      <c r="AAH35" s="115"/>
      <c r="AAI35" s="115"/>
      <c r="AAJ35" s="115"/>
      <c r="AAK35" s="115"/>
      <c r="AAL35" s="115"/>
      <c r="AAM35" s="115"/>
      <c r="AAN35" s="115"/>
      <c r="AAO35" s="115"/>
      <c r="AAP35" s="115"/>
      <c r="AAQ35" s="115"/>
      <c r="AAR35" s="115"/>
      <c r="AAS35" s="115"/>
      <c r="AAT35" s="115"/>
      <c r="AAU35" s="115"/>
      <c r="AAV35" s="115"/>
      <c r="AAW35" s="115"/>
      <c r="AAX35" s="115"/>
      <c r="AAY35" s="115"/>
      <c r="AAZ35" s="115"/>
      <c r="ABA35" s="115"/>
      <c r="ABB35" s="115"/>
      <c r="ABC35" s="115"/>
      <c r="ABD35" s="115"/>
      <c r="ABE35" s="115"/>
      <c r="ABF35" s="115"/>
      <c r="ABG35" s="115"/>
      <c r="ABH35" s="115"/>
      <c r="ABI35" s="115"/>
      <c r="ABJ35" s="115"/>
      <c r="ABK35" s="115"/>
      <c r="ABL35" s="115"/>
      <c r="ABM35" s="115"/>
      <c r="ABN35" s="115"/>
      <c r="ABO35" s="115"/>
      <c r="ABP35" s="115"/>
      <c r="ABQ35" s="115"/>
      <c r="ABR35" s="115"/>
      <c r="ABS35" s="115"/>
      <c r="ABT35" s="115"/>
      <c r="ABU35" s="115"/>
      <c r="ABV35" s="115"/>
      <c r="ABW35" s="115"/>
      <c r="ABX35" s="115"/>
      <c r="ABY35" s="115"/>
      <c r="ABZ35" s="115"/>
      <c r="ACA35" s="115"/>
      <c r="ACB35" s="115"/>
      <c r="ACC35" s="115"/>
      <c r="ACD35" s="115"/>
      <c r="ACE35" s="115"/>
      <c r="ACF35" s="115"/>
      <c r="ACG35" s="115"/>
      <c r="ACH35" s="115"/>
      <c r="ACI35" s="115"/>
      <c r="ACJ35" s="115"/>
      <c r="ACK35" s="115"/>
      <c r="ACL35" s="115"/>
      <c r="ACM35" s="115"/>
      <c r="ACN35" s="115"/>
      <c r="ACO35" s="115"/>
      <c r="ACP35" s="115"/>
      <c r="ACQ35" s="115"/>
      <c r="ACR35" s="115"/>
      <c r="ACS35" s="115"/>
      <c r="ACT35" s="115"/>
      <c r="ACU35" s="115"/>
      <c r="ACV35" s="115"/>
      <c r="ACW35" s="115"/>
      <c r="ACX35" s="115"/>
      <c r="ACY35" s="115"/>
      <c r="ACZ35" s="115"/>
      <c r="ADA35" s="115"/>
      <c r="ADB35" s="115"/>
      <c r="ADC35" s="115"/>
      <c r="ADD35" s="115"/>
      <c r="ADE35" s="115"/>
      <c r="ADF35" s="115"/>
      <c r="ADG35" s="115"/>
      <c r="ADH35" s="115"/>
      <c r="ADI35" s="115"/>
      <c r="ADJ35" s="115"/>
      <c r="ADK35" s="115"/>
      <c r="ADL35" s="115"/>
      <c r="ADM35" s="115"/>
      <c r="ADN35" s="115"/>
      <c r="ADO35" s="115"/>
      <c r="ADP35" s="115"/>
      <c r="ADQ35" s="115"/>
      <c r="ADR35" s="115"/>
      <c r="ADS35" s="115"/>
      <c r="ADT35" s="115"/>
      <c r="ADU35" s="115"/>
      <c r="ADV35" s="115"/>
      <c r="ADW35" s="115"/>
      <c r="ADX35" s="115"/>
      <c r="ADY35" s="115"/>
      <c r="ADZ35" s="115"/>
      <c r="AEA35" s="115"/>
      <c r="AEB35" s="115"/>
      <c r="AEC35" s="115"/>
      <c r="AED35" s="115"/>
      <c r="AEE35" s="115"/>
      <c r="AEF35" s="115"/>
      <c r="AEG35" s="115"/>
      <c r="AEH35" s="115"/>
      <c r="AEI35" s="115"/>
      <c r="AEJ35" s="115"/>
      <c r="AEK35" s="115"/>
      <c r="AEL35" s="115"/>
      <c r="AEM35" s="115"/>
      <c r="AEN35" s="115"/>
      <c r="AEO35" s="115"/>
      <c r="AEP35" s="115"/>
      <c r="AEQ35" s="115"/>
      <c r="AER35" s="115"/>
      <c r="AES35" s="115"/>
      <c r="AET35" s="115"/>
      <c r="AEU35" s="115"/>
      <c r="AEV35" s="115"/>
      <c r="AEW35" s="115"/>
      <c r="AEX35" s="115"/>
      <c r="AEY35" s="115"/>
      <c r="AEZ35" s="115"/>
      <c r="AFA35" s="115"/>
      <c r="AFB35" s="115"/>
      <c r="AFC35" s="115"/>
      <c r="AFD35" s="115"/>
      <c r="AFE35" s="115"/>
      <c r="AFF35" s="115"/>
      <c r="AFG35" s="115"/>
      <c r="AFH35" s="115"/>
      <c r="AFI35" s="115"/>
      <c r="AFJ35" s="115"/>
      <c r="AFK35" s="115"/>
      <c r="AFL35" s="115"/>
      <c r="AFM35" s="115"/>
      <c r="AFN35" s="115"/>
      <c r="AFO35" s="115"/>
      <c r="AFP35" s="115"/>
      <c r="AFQ35" s="115"/>
      <c r="AFR35" s="115"/>
      <c r="AFS35" s="115"/>
      <c r="AFT35" s="115"/>
      <c r="AFU35" s="115"/>
      <c r="AFV35" s="115"/>
      <c r="AFW35" s="115"/>
      <c r="AFX35" s="115"/>
      <c r="AFY35" s="115"/>
      <c r="AFZ35" s="115"/>
      <c r="AGA35" s="115"/>
      <c r="AGB35" s="115"/>
      <c r="AGC35" s="115"/>
      <c r="AGD35" s="115"/>
      <c r="AGE35" s="115"/>
      <c r="AGF35" s="115"/>
      <c r="AGG35" s="115"/>
      <c r="AGH35" s="115"/>
      <c r="AGI35" s="115"/>
      <c r="AGJ35" s="115"/>
      <c r="AGK35" s="115"/>
      <c r="AGL35" s="115"/>
      <c r="AGM35" s="115"/>
      <c r="AGN35" s="115"/>
      <c r="AGO35" s="115"/>
      <c r="AGP35" s="115"/>
      <c r="AGQ35" s="115"/>
      <c r="AGR35" s="115"/>
      <c r="AGS35" s="115"/>
      <c r="AGT35" s="115"/>
      <c r="AGU35" s="115"/>
      <c r="AGV35" s="115"/>
      <c r="AGW35" s="115"/>
      <c r="AGX35" s="115"/>
      <c r="AGY35" s="115"/>
      <c r="AGZ35" s="115"/>
      <c r="AHA35" s="115"/>
      <c r="AHB35" s="115"/>
      <c r="AHC35" s="115"/>
      <c r="AHD35" s="115"/>
      <c r="AHE35" s="115"/>
      <c r="AHF35" s="115"/>
      <c r="AHG35" s="115"/>
      <c r="AHH35" s="115"/>
      <c r="AHI35" s="115"/>
      <c r="AHJ35" s="115"/>
      <c r="AHK35" s="115"/>
      <c r="AHL35" s="115"/>
      <c r="AHM35" s="115"/>
      <c r="AHN35" s="115"/>
      <c r="AHO35" s="115"/>
      <c r="AHP35" s="115"/>
      <c r="AHQ35" s="115"/>
      <c r="AHR35" s="115"/>
      <c r="AHS35" s="115"/>
      <c r="AHT35" s="115"/>
      <c r="AHU35" s="115"/>
      <c r="AHV35" s="115"/>
      <c r="AHW35" s="115"/>
      <c r="AHX35" s="115"/>
      <c r="AHY35" s="115"/>
      <c r="AHZ35" s="115"/>
      <c r="AIA35" s="115"/>
      <c r="AIB35" s="115"/>
      <c r="AIC35" s="115"/>
      <c r="AID35" s="115"/>
      <c r="AIE35" s="115"/>
      <c r="AIF35" s="115"/>
      <c r="AIG35" s="115"/>
      <c r="AIH35" s="115"/>
      <c r="AII35" s="115"/>
      <c r="AIJ35" s="115"/>
      <c r="AIK35" s="115"/>
      <c r="AIL35" s="115"/>
      <c r="AIM35" s="115"/>
      <c r="AIN35" s="115"/>
      <c r="AIO35" s="115"/>
      <c r="AIP35" s="115"/>
      <c r="AIQ35" s="115"/>
      <c r="AIR35" s="115"/>
      <c r="AIS35" s="115"/>
      <c r="AIT35" s="115"/>
      <c r="AIU35" s="115"/>
      <c r="AIV35" s="115"/>
      <c r="AIW35" s="115"/>
      <c r="AIX35" s="115"/>
      <c r="AIY35" s="115"/>
      <c r="AIZ35" s="115"/>
      <c r="AJA35" s="115"/>
      <c r="AJB35" s="115"/>
      <c r="AJC35" s="115"/>
      <c r="AJD35" s="115"/>
      <c r="AJE35" s="115"/>
      <c r="AJF35" s="115"/>
      <c r="AJG35" s="115"/>
      <c r="AJH35" s="115"/>
      <c r="AJI35" s="115"/>
      <c r="AJJ35" s="115"/>
      <c r="AJK35" s="115"/>
      <c r="AJL35" s="115"/>
      <c r="AJM35" s="115"/>
      <c r="AJN35" s="115"/>
      <c r="AJO35" s="115"/>
      <c r="AJP35" s="115"/>
      <c r="AJQ35" s="115"/>
      <c r="AJR35" s="115"/>
      <c r="AJS35" s="115"/>
      <c r="AJT35" s="115"/>
      <c r="AJU35" s="115"/>
      <c r="AJV35" s="115"/>
      <c r="AJW35" s="115"/>
      <c r="AJX35" s="115"/>
      <c r="AJY35" s="115"/>
      <c r="AJZ35" s="115"/>
      <c r="AKA35" s="115"/>
      <c r="AKB35" s="115"/>
      <c r="AKC35" s="115"/>
      <c r="AKD35" s="115"/>
      <c r="AKE35" s="115"/>
      <c r="AKF35" s="115"/>
      <c r="AKG35" s="115"/>
      <c r="AKH35" s="115"/>
      <c r="AKI35" s="115"/>
      <c r="AKJ35" s="115"/>
      <c r="AKK35" s="115"/>
      <c r="AKL35" s="115"/>
      <c r="AKM35" s="115"/>
      <c r="AKN35" s="115"/>
      <c r="AKO35" s="115"/>
      <c r="AKP35" s="115"/>
      <c r="AKQ35" s="115"/>
      <c r="AKR35" s="115"/>
      <c r="AKS35" s="115"/>
      <c r="AKT35" s="115"/>
      <c r="AKU35" s="115"/>
      <c r="AKV35" s="115"/>
      <c r="AKW35" s="115"/>
      <c r="AKX35" s="115"/>
      <c r="AKY35" s="115"/>
      <c r="AKZ35" s="115"/>
      <c r="ALA35" s="115"/>
      <c r="ALB35" s="115"/>
      <c r="ALC35" s="115"/>
      <c r="ALD35" s="115"/>
      <c r="ALE35" s="115"/>
      <c r="ALF35" s="115"/>
      <c r="ALG35" s="115"/>
      <c r="ALH35" s="115"/>
      <c r="ALI35" s="115"/>
      <c r="ALJ35" s="115"/>
      <c r="ALK35" s="115"/>
      <c r="ALL35" s="115"/>
      <c r="ALM35" s="115"/>
      <c r="ALN35" s="115"/>
      <c r="ALO35" s="115"/>
      <c r="ALP35" s="115"/>
      <c r="ALQ35" s="115"/>
      <c r="ALR35" s="115"/>
      <c r="ALS35" s="115"/>
      <c r="ALT35" s="115"/>
      <c r="ALU35" s="115"/>
      <c r="ALV35" s="115"/>
      <c r="ALW35" s="115"/>
      <c r="ALX35" s="115"/>
      <c r="ALY35" s="115"/>
      <c r="ALZ35" s="115"/>
      <c r="AMA35" s="115"/>
      <c r="AMB35" s="115"/>
      <c r="AMC35" s="115"/>
      <c r="AMD35" s="115"/>
      <c r="AME35" s="115"/>
      <c r="AMF35" s="115"/>
      <c r="AMG35" s="115"/>
      <c r="AMH35" s="115"/>
      <c r="AMI35" s="115"/>
      <c r="AMJ35" s="115"/>
      <c r="AMK35" s="115"/>
      <c r="AML35" s="115"/>
      <c r="AMM35" s="115"/>
      <c r="AMN35" s="115"/>
      <c r="AMO35" s="115"/>
      <c r="AMP35" s="115"/>
      <c r="AMQ35" s="115"/>
      <c r="AMR35" s="115"/>
      <c r="AMS35" s="115"/>
      <c r="AMT35" s="115"/>
      <c r="AMU35" s="115"/>
      <c r="AMV35" s="115"/>
      <c r="AMW35" s="115"/>
      <c r="AMX35" s="115"/>
      <c r="AMY35" s="115"/>
      <c r="AMZ35" s="115"/>
      <c r="ANA35" s="115"/>
      <c r="ANB35" s="115"/>
      <c r="ANC35" s="115"/>
      <c r="AND35" s="115"/>
      <c r="ANE35" s="115"/>
      <c r="ANF35" s="115"/>
      <c r="ANG35" s="115"/>
      <c r="ANH35" s="115"/>
      <c r="ANI35" s="115"/>
      <c r="ANJ35" s="115"/>
      <c r="ANK35" s="115"/>
      <c r="ANL35" s="115"/>
      <c r="ANM35" s="115"/>
      <c r="ANN35" s="115"/>
      <c r="ANO35" s="115"/>
      <c r="ANP35" s="115"/>
      <c r="ANQ35" s="115"/>
      <c r="ANR35" s="115"/>
      <c r="ANS35" s="115"/>
      <c r="ANT35" s="115"/>
      <c r="ANU35" s="115"/>
      <c r="ANV35" s="115"/>
      <c r="ANW35" s="115"/>
      <c r="ANX35" s="115"/>
      <c r="ANY35" s="115"/>
      <c r="ANZ35" s="115"/>
      <c r="AOA35" s="115"/>
      <c r="AOB35" s="115"/>
      <c r="AOC35" s="115"/>
      <c r="AOD35" s="115"/>
      <c r="AOE35" s="115"/>
      <c r="AOF35" s="115"/>
      <c r="AOG35" s="115"/>
      <c r="AOH35" s="115"/>
      <c r="AOI35" s="115"/>
      <c r="AOJ35" s="115"/>
      <c r="AOK35" s="115"/>
      <c r="AOL35" s="115"/>
      <c r="AOM35" s="115"/>
      <c r="AON35" s="115"/>
      <c r="AOO35" s="115"/>
      <c r="AOP35" s="115"/>
      <c r="AOQ35" s="115"/>
      <c r="AOR35" s="115"/>
      <c r="AOS35" s="115"/>
      <c r="AOT35" s="115"/>
      <c r="AOU35" s="115"/>
      <c r="AOV35" s="115"/>
      <c r="AOW35" s="115"/>
      <c r="AOX35" s="115"/>
      <c r="AOY35" s="115"/>
      <c r="AOZ35" s="115"/>
      <c r="APA35" s="115"/>
      <c r="APB35" s="115"/>
      <c r="APC35" s="115"/>
      <c r="APD35" s="115"/>
      <c r="APE35" s="115"/>
      <c r="APF35" s="115"/>
      <c r="APG35" s="115"/>
      <c r="APH35" s="115"/>
      <c r="API35" s="115"/>
      <c r="APJ35" s="115"/>
      <c r="APK35" s="115"/>
      <c r="APL35" s="115"/>
      <c r="APM35" s="115"/>
      <c r="APN35" s="115"/>
      <c r="APO35" s="115"/>
      <c r="APP35" s="115"/>
      <c r="APQ35" s="115"/>
      <c r="APR35" s="115"/>
      <c r="APS35" s="115"/>
      <c r="APT35" s="115"/>
      <c r="APU35" s="115"/>
      <c r="APV35" s="115"/>
      <c r="APW35" s="115"/>
      <c r="APX35" s="115"/>
      <c r="APY35" s="115"/>
      <c r="APZ35" s="115"/>
      <c r="AQA35" s="115"/>
      <c r="AQB35" s="115"/>
      <c r="AQC35" s="115"/>
      <c r="AQD35" s="115"/>
      <c r="AQE35" s="115"/>
      <c r="AQF35" s="115"/>
      <c r="AQG35" s="115"/>
      <c r="AQH35" s="115"/>
      <c r="AQI35" s="115"/>
      <c r="AQJ35" s="115"/>
      <c r="AQK35" s="115"/>
      <c r="AQL35" s="115"/>
      <c r="AQM35" s="115"/>
      <c r="AQN35" s="115"/>
      <c r="AQO35" s="115"/>
      <c r="AQP35" s="115"/>
      <c r="AQQ35" s="115"/>
      <c r="AQR35" s="115"/>
      <c r="AQS35" s="115"/>
      <c r="AQT35" s="115"/>
      <c r="AQU35" s="115"/>
      <c r="AQV35" s="115"/>
      <c r="AQW35" s="115"/>
      <c r="AQX35" s="115"/>
      <c r="AQY35" s="115"/>
      <c r="AQZ35" s="115"/>
      <c r="ARA35" s="115"/>
      <c r="ARB35" s="115"/>
      <c r="ARC35" s="115"/>
      <c r="ARD35" s="115"/>
      <c r="ARE35" s="115"/>
      <c r="ARF35" s="115"/>
      <c r="ARG35" s="115"/>
      <c r="ARH35" s="115"/>
      <c r="ARI35" s="115"/>
      <c r="ARJ35" s="115"/>
      <c r="ARK35" s="115"/>
      <c r="ARL35" s="115"/>
      <c r="ARM35" s="115"/>
      <c r="ARN35" s="115"/>
      <c r="ARO35" s="115"/>
      <c r="ARP35" s="115"/>
      <c r="ARQ35" s="115"/>
      <c r="ARR35" s="115"/>
      <c r="ARS35" s="115"/>
      <c r="ART35" s="115"/>
      <c r="ARU35" s="115"/>
      <c r="ARV35" s="115"/>
      <c r="ARW35" s="115"/>
      <c r="ARX35" s="115"/>
      <c r="ARY35" s="115"/>
      <c r="ARZ35" s="115"/>
      <c r="ASA35" s="115"/>
      <c r="ASB35" s="115"/>
      <c r="ASC35" s="115"/>
      <c r="ASD35" s="115"/>
      <c r="ASE35" s="115"/>
      <c r="ASF35" s="115"/>
      <c r="ASG35" s="115"/>
      <c r="ASH35" s="115"/>
      <c r="ASI35" s="115"/>
      <c r="ASJ35" s="115"/>
      <c r="ASK35" s="115"/>
      <c r="ASL35" s="115"/>
      <c r="ASM35" s="115"/>
      <c r="ASN35" s="115"/>
      <c r="ASO35" s="115"/>
      <c r="ASP35" s="115"/>
      <c r="ASQ35" s="115"/>
      <c r="ASR35" s="115"/>
      <c r="ASS35" s="115"/>
      <c r="AST35" s="115"/>
      <c r="ASU35" s="115"/>
      <c r="ASV35" s="115"/>
      <c r="ASW35" s="115"/>
      <c r="ASX35" s="115"/>
      <c r="ASY35" s="115"/>
      <c r="ASZ35" s="115"/>
      <c r="ATA35" s="115"/>
      <c r="ATB35" s="115"/>
      <c r="ATC35" s="115"/>
      <c r="ATD35" s="115"/>
      <c r="ATE35" s="115"/>
      <c r="ATF35" s="115"/>
      <c r="ATG35" s="115"/>
      <c r="ATH35" s="115"/>
      <c r="ATI35" s="115"/>
      <c r="ATJ35" s="115"/>
      <c r="ATK35" s="115"/>
      <c r="ATL35" s="115"/>
      <c r="ATM35" s="115"/>
      <c r="ATN35" s="115"/>
      <c r="ATO35" s="115"/>
      <c r="ATP35" s="115"/>
      <c r="ATQ35" s="115"/>
      <c r="ATR35" s="115"/>
      <c r="ATS35" s="115"/>
      <c r="ATT35" s="115"/>
      <c r="ATU35" s="115"/>
      <c r="ATV35" s="115"/>
      <c r="ATW35" s="115"/>
      <c r="ATX35" s="115"/>
      <c r="ATY35" s="115"/>
      <c r="ATZ35" s="115"/>
      <c r="AUA35" s="115"/>
      <c r="AUB35" s="115"/>
      <c r="AUC35" s="115"/>
      <c r="AUD35" s="115"/>
      <c r="AUE35" s="115"/>
      <c r="AUF35" s="115"/>
      <c r="AUG35" s="115"/>
      <c r="AUH35" s="115"/>
      <c r="AUI35" s="115"/>
      <c r="AUJ35" s="115"/>
      <c r="AUK35" s="115"/>
      <c r="AUL35" s="115"/>
      <c r="AUM35" s="115"/>
      <c r="AUN35" s="115"/>
      <c r="AUO35" s="115"/>
      <c r="AUP35" s="115"/>
      <c r="AUQ35" s="115"/>
      <c r="AUR35" s="115"/>
      <c r="AUS35" s="115"/>
      <c r="AUT35" s="115"/>
      <c r="AUU35" s="115"/>
      <c r="AUV35" s="115"/>
      <c r="AUW35" s="115"/>
      <c r="AUX35" s="115"/>
      <c r="AUY35" s="115"/>
      <c r="AUZ35" s="115"/>
      <c r="AVA35" s="115"/>
      <c r="AVB35" s="115"/>
      <c r="AVC35" s="115"/>
      <c r="AVD35" s="115"/>
      <c r="AVE35" s="115"/>
      <c r="AVF35" s="115"/>
      <c r="AVG35" s="115"/>
      <c r="AVH35" s="115"/>
      <c r="AVI35" s="115"/>
      <c r="AVJ35" s="115"/>
      <c r="AVK35" s="115"/>
      <c r="AVL35" s="115"/>
      <c r="AVM35" s="115"/>
      <c r="AVN35" s="115"/>
      <c r="AVO35" s="115"/>
      <c r="AVP35" s="115"/>
      <c r="AVQ35" s="115"/>
      <c r="AVR35" s="115"/>
      <c r="AVS35" s="115"/>
      <c r="AVT35" s="115"/>
      <c r="AVU35" s="115"/>
    </row>
    <row r="36" spans="1:1269" s="332" customFormat="1" ht="13.5" customHeight="1" x14ac:dyDescent="0.2">
      <c r="A36" s="115"/>
      <c r="B36" s="461" t="s">
        <v>80</v>
      </c>
      <c r="C36" s="462"/>
      <c r="D36" s="462"/>
      <c r="E36" s="462"/>
      <c r="F36" s="462"/>
      <c r="G36" s="462"/>
      <c r="H36" s="462"/>
      <c r="I36" s="462"/>
      <c r="J36" s="462"/>
      <c r="K36" s="462"/>
      <c r="L36" s="462"/>
      <c r="M36" s="462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102"/>
      <c r="Y36" s="91"/>
      <c r="Z36" s="91"/>
      <c r="AA36" s="91"/>
      <c r="AB36" s="91"/>
      <c r="AC36" s="102"/>
      <c r="AD36" s="91"/>
      <c r="AE36" s="91"/>
      <c r="AF36" s="91"/>
      <c r="AG36" s="91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2"/>
      <c r="BM36" s="102"/>
      <c r="BN36" s="102"/>
      <c r="BO36" s="102"/>
      <c r="BP36" s="102"/>
      <c r="BQ36" s="102"/>
      <c r="BR36" s="102"/>
      <c r="BS36" s="102"/>
      <c r="BT36" s="102"/>
      <c r="BU36" s="102"/>
      <c r="BV36" s="102"/>
      <c r="BW36" s="102"/>
      <c r="BX36" s="102"/>
      <c r="BY36" s="102"/>
      <c r="BZ36" s="102"/>
      <c r="CA36" s="102"/>
      <c r="CB36" s="102"/>
      <c r="CC36" s="102"/>
      <c r="CD36" s="102"/>
      <c r="CE36" s="102"/>
      <c r="CF36" s="102"/>
      <c r="CG36" s="102"/>
      <c r="CH36" s="102"/>
      <c r="CI36" s="102"/>
      <c r="CJ36" s="102"/>
      <c r="CK36" s="102"/>
      <c r="CL36" s="102"/>
      <c r="CM36" s="102"/>
      <c r="CN36" s="102"/>
      <c r="CO36" s="102"/>
      <c r="CP36" s="102"/>
      <c r="CQ36" s="102"/>
      <c r="CR36" s="102"/>
      <c r="CS36" s="102"/>
      <c r="CT36" s="102"/>
      <c r="CU36" s="102"/>
      <c r="CV36" s="102"/>
      <c r="CW36" s="102"/>
      <c r="CX36" s="102"/>
      <c r="CY36" s="102"/>
      <c r="CZ36" s="102"/>
      <c r="DA36" s="102"/>
      <c r="DB36" s="102"/>
      <c r="DC36" s="102"/>
      <c r="DD36" s="102"/>
      <c r="DE36" s="102"/>
      <c r="DF36" s="102"/>
      <c r="DG36" s="102"/>
      <c r="DH36" s="102"/>
      <c r="DI36" s="102"/>
      <c r="DJ36" s="102"/>
      <c r="DK36" s="102"/>
      <c r="DL36" s="102"/>
      <c r="DM36" s="102"/>
      <c r="DN36" s="102"/>
      <c r="DO36" s="102"/>
      <c r="DP36" s="102"/>
      <c r="DQ36" s="102"/>
      <c r="DR36" s="102"/>
      <c r="DS36" s="102"/>
      <c r="DT36" s="102"/>
      <c r="DU36" s="102"/>
      <c r="DV36" s="102"/>
      <c r="DW36" s="102"/>
      <c r="DX36" s="102"/>
      <c r="DY36" s="115"/>
      <c r="DZ36" s="115"/>
      <c r="EA36" s="115"/>
      <c r="EB36" s="115"/>
      <c r="EC36" s="115"/>
      <c r="ED36" s="115"/>
      <c r="EE36" s="115"/>
      <c r="EF36" s="115"/>
      <c r="EG36" s="115"/>
      <c r="EH36" s="115"/>
      <c r="EI36" s="115"/>
      <c r="EJ36" s="115"/>
      <c r="EK36" s="115"/>
      <c r="EL36" s="115"/>
      <c r="EM36" s="115"/>
      <c r="EN36" s="115"/>
      <c r="EO36" s="115"/>
      <c r="EP36" s="115"/>
      <c r="EQ36" s="115"/>
      <c r="ER36" s="115"/>
      <c r="ES36" s="115"/>
      <c r="ET36" s="115"/>
      <c r="EU36" s="115"/>
      <c r="EV36" s="115"/>
      <c r="EW36" s="115"/>
      <c r="EX36" s="115"/>
      <c r="EY36" s="115"/>
      <c r="EZ36" s="115"/>
      <c r="FA36" s="115"/>
      <c r="FB36" s="115"/>
      <c r="FC36" s="115"/>
      <c r="FD36" s="115"/>
      <c r="FE36" s="115"/>
      <c r="FF36" s="115"/>
      <c r="FG36" s="115"/>
      <c r="FH36" s="115"/>
      <c r="FI36" s="115"/>
      <c r="FJ36" s="115"/>
      <c r="FK36" s="115"/>
      <c r="FL36" s="115"/>
      <c r="FM36" s="115"/>
      <c r="FN36" s="115"/>
      <c r="FO36" s="115"/>
      <c r="FP36" s="115"/>
      <c r="FQ36" s="115"/>
      <c r="FR36" s="115"/>
      <c r="FS36" s="115"/>
      <c r="FT36" s="115"/>
      <c r="FU36" s="115"/>
      <c r="FV36" s="115"/>
      <c r="FW36" s="115"/>
      <c r="FX36" s="115"/>
      <c r="FY36" s="115"/>
      <c r="FZ36" s="115"/>
      <c r="GA36" s="115"/>
      <c r="GB36" s="115"/>
      <c r="GC36" s="115"/>
      <c r="GD36" s="115"/>
      <c r="GE36" s="115"/>
      <c r="GF36" s="115"/>
      <c r="GG36" s="115"/>
      <c r="GH36" s="115"/>
      <c r="GI36" s="115"/>
      <c r="GJ36" s="115"/>
      <c r="GK36" s="115"/>
      <c r="GL36" s="115"/>
      <c r="GM36" s="115"/>
      <c r="GN36" s="115"/>
      <c r="GO36" s="115"/>
      <c r="GP36" s="115"/>
      <c r="GQ36" s="115"/>
      <c r="GR36" s="115"/>
      <c r="GS36" s="115"/>
      <c r="GT36" s="115"/>
      <c r="GU36" s="115"/>
      <c r="GV36" s="115"/>
      <c r="GW36" s="115"/>
      <c r="GX36" s="115"/>
      <c r="GY36" s="115"/>
      <c r="GZ36" s="115"/>
      <c r="HA36" s="115"/>
      <c r="HB36" s="115"/>
      <c r="HC36" s="115"/>
      <c r="HD36" s="115"/>
      <c r="HE36" s="115"/>
      <c r="HF36" s="115"/>
      <c r="HG36" s="115"/>
      <c r="HH36" s="115"/>
      <c r="HI36" s="115"/>
      <c r="HJ36" s="115"/>
      <c r="HK36" s="115"/>
      <c r="HL36" s="115"/>
      <c r="HM36" s="115"/>
      <c r="HN36" s="115"/>
      <c r="HO36" s="115"/>
      <c r="HP36" s="115"/>
      <c r="HQ36" s="115"/>
      <c r="HR36" s="115"/>
      <c r="HS36" s="115"/>
      <c r="HT36" s="115"/>
      <c r="HU36" s="115"/>
      <c r="HV36" s="115"/>
      <c r="HW36" s="115"/>
      <c r="HX36" s="115"/>
      <c r="HY36" s="115"/>
      <c r="HZ36" s="115"/>
      <c r="IA36" s="115"/>
      <c r="IB36" s="115"/>
      <c r="IC36" s="115"/>
      <c r="ID36" s="115"/>
      <c r="IE36" s="115"/>
      <c r="IF36" s="115"/>
      <c r="IG36" s="115"/>
      <c r="IH36" s="115"/>
      <c r="II36" s="115"/>
      <c r="IJ36" s="115"/>
      <c r="IK36" s="115"/>
      <c r="IL36" s="115"/>
      <c r="IM36" s="115"/>
      <c r="IN36" s="115"/>
      <c r="IO36" s="115"/>
      <c r="IP36" s="115"/>
      <c r="IQ36" s="115"/>
      <c r="IR36" s="115"/>
      <c r="IS36" s="115"/>
      <c r="IT36" s="115"/>
      <c r="IU36" s="115"/>
      <c r="IV36" s="115"/>
      <c r="IW36" s="115"/>
      <c r="IX36" s="115"/>
      <c r="IY36" s="115"/>
      <c r="IZ36" s="115"/>
      <c r="JA36" s="115"/>
      <c r="JB36" s="115"/>
      <c r="JC36" s="115"/>
      <c r="JD36" s="115"/>
      <c r="JE36" s="115"/>
      <c r="JF36" s="115"/>
      <c r="JG36" s="115"/>
      <c r="JH36" s="115"/>
      <c r="JI36" s="115"/>
      <c r="JJ36" s="115"/>
      <c r="JK36" s="115"/>
      <c r="JL36" s="115"/>
      <c r="JM36" s="115"/>
      <c r="JN36" s="115"/>
      <c r="JO36" s="115"/>
      <c r="JP36" s="115"/>
      <c r="JQ36" s="115"/>
      <c r="JR36" s="115"/>
      <c r="JS36" s="115"/>
      <c r="JT36" s="115"/>
      <c r="JU36" s="115"/>
      <c r="JV36" s="115"/>
      <c r="JW36" s="115"/>
      <c r="JX36" s="115"/>
      <c r="JY36" s="115"/>
      <c r="JZ36" s="115"/>
      <c r="KA36" s="115"/>
      <c r="KB36" s="115"/>
      <c r="KC36" s="115"/>
      <c r="KD36" s="115"/>
      <c r="KE36" s="115"/>
      <c r="KF36" s="115"/>
      <c r="KG36" s="115"/>
      <c r="KH36" s="115"/>
      <c r="KI36" s="115"/>
      <c r="KJ36" s="115"/>
      <c r="KK36" s="115"/>
      <c r="KL36" s="115"/>
      <c r="KM36" s="115"/>
      <c r="KN36" s="115"/>
      <c r="KO36" s="115"/>
      <c r="KP36" s="115"/>
      <c r="KQ36" s="115"/>
      <c r="KR36" s="115"/>
      <c r="KS36" s="115"/>
      <c r="KT36" s="115"/>
      <c r="KU36" s="115"/>
      <c r="KV36" s="115"/>
      <c r="KW36" s="115"/>
      <c r="KX36" s="115"/>
      <c r="KY36" s="115"/>
      <c r="KZ36" s="115"/>
      <c r="LA36" s="115"/>
      <c r="LB36" s="115"/>
      <c r="LC36" s="115"/>
      <c r="LD36" s="115"/>
      <c r="LE36" s="115"/>
      <c r="LF36" s="115"/>
      <c r="LG36" s="115"/>
      <c r="LH36" s="115"/>
      <c r="LI36" s="115"/>
      <c r="LJ36" s="115"/>
      <c r="LK36" s="115"/>
      <c r="LL36" s="115"/>
      <c r="LM36" s="115"/>
      <c r="LN36" s="115"/>
      <c r="LO36" s="115"/>
      <c r="LP36" s="115"/>
      <c r="LQ36" s="115"/>
      <c r="LR36" s="115"/>
      <c r="LS36" s="115"/>
      <c r="LT36" s="115"/>
      <c r="LU36" s="115"/>
      <c r="LV36" s="115"/>
      <c r="LW36" s="115"/>
      <c r="LX36" s="115"/>
      <c r="LY36" s="115"/>
      <c r="LZ36" s="115"/>
      <c r="MA36" s="115"/>
      <c r="MB36" s="115"/>
      <c r="MC36" s="115"/>
      <c r="MD36" s="115"/>
      <c r="ME36" s="115"/>
      <c r="MF36" s="115"/>
      <c r="MG36" s="115"/>
      <c r="MH36" s="115"/>
      <c r="MI36" s="115"/>
      <c r="MJ36" s="115"/>
      <c r="MK36" s="115"/>
      <c r="ML36" s="115"/>
      <c r="MM36" s="115"/>
      <c r="MN36" s="115"/>
      <c r="MO36" s="115"/>
      <c r="MP36" s="115"/>
      <c r="MQ36" s="115"/>
      <c r="MR36" s="115"/>
      <c r="MS36" s="115"/>
      <c r="MT36" s="115"/>
      <c r="MU36" s="115"/>
      <c r="MV36" s="115"/>
      <c r="MW36" s="115"/>
      <c r="MX36" s="115"/>
      <c r="MY36" s="115"/>
      <c r="MZ36" s="115"/>
      <c r="NA36" s="115"/>
      <c r="NB36" s="115"/>
      <c r="NC36" s="115"/>
      <c r="ND36" s="115"/>
      <c r="NE36" s="115"/>
      <c r="NF36" s="115"/>
      <c r="NG36" s="115"/>
      <c r="NH36" s="115"/>
      <c r="NI36" s="115"/>
      <c r="NJ36" s="115"/>
      <c r="NK36" s="115"/>
      <c r="NL36" s="115"/>
      <c r="NM36" s="115"/>
      <c r="NN36" s="115"/>
      <c r="NO36" s="115"/>
      <c r="NP36" s="115"/>
      <c r="NQ36" s="115"/>
      <c r="NR36" s="115"/>
      <c r="NS36" s="115"/>
      <c r="NT36" s="115"/>
      <c r="NU36" s="115"/>
      <c r="NV36" s="115"/>
      <c r="NW36" s="115"/>
      <c r="NX36" s="115"/>
      <c r="NY36" s="115"/>
      <c r="NZ36" s="115"/>
      <c r="OA36" s="115"/>
      <c r="OB36" s="115"/>
      <c r="OC36" s="115"/>
      <c r="OD36" s="115"/>
      <c r="OE36" s="115"/>
      <c r="OF36" s="115"/>
      <c r="OG36" s="115"/>
      <c r="OH36" s="115"/>
      <c r="OI36" s="115"/>
      <c r="OJ36" s="115"/>
      <c r="OK36" s="115"/>
      <c r="OL36" s="115"/>
      <c r="OM36" s="115"/>
      <c r="ON36" s="115"/>
      <c r="OO36" s="115"/>
      <c r="OP36" s="115"/>
      <c r="OQ36" s="115"/>
      <c r="OR36" s="115"/>
      <c r="OS36" s="115"/>
      <c r="OT36" s="115"/>
      <c r="OU36" s="115"/>
      <c r="OV36" s="115"/>
      <c r="OW36" s="115"/>
      <c r="OX36" s="115"/>
      <c r="OY36" s="115"/>
      <c r="OZ36" s="115"/>
      <c r="PA36" s="115"/>
      <c r="PB36" s="115"/>
      <c r="PC36" s="115"/>
      <c r="PD36" s="115"/>
      <c r="PE36" s="115"/>
      <c r="PF36" s="115"/>
      <c r="PG36" s="115"/>
      <c r="PH36" s="115"/>
      <c r="PI36" s="115"/>
      <c r="PJ36" s="115"/>
      <c r="PK36" s="115"/>
      <c r="PL36" s="115"/>
      <c r="PM36" s="115"/>
      <c r="PN36" s="115"/>
      <c r="PO36" s="115"/>
      <c r="PP36" s="115"/>
      <c r="PQ36" s="115"/>
      <c r="PR36" s="115"/>
      <c r="PS36" s="115"/>
      <c r="PT36" s="115"/>
      <c r="PU36" s="115"/>
      <c r="PV36" s="115"/>
      <c r="PW36" s="115"/>
      <c r="PX36" s="115"/>
      <c r="PY36" s="115"/>
      <c r="PZ36" s="115"/>
      <c r="QA36" s="115"/>
      <c r="QB36" s="115"/>
      <c r="QC36" s="115"/>
      <c r="QD36" s="115"/>
      <c r="QE36" s="115"/>
      <c r="QF36" s="115"/>
      <c r="QG36" s="115"/>
      <c r="QH36" s="115"/>
      <c r="QI36" s="115"/>
      <c r="QJ36" s="115"/>
      <c r="QK36" s="115"/>
      <c r="QL36" s="115"/>
      <c r="QM36" s="115"/>
      <c r="QN36" s="115"/>
      <c r="QO36" s="115"/>
      <c r="QP36" s="115"/>
      <c r="QQ36" s="115"/>
      <c r="QR36" s="115"/>
      <c r="QS36" s="115"/>
      <c r="QT36" s="115"/>
      <c r="QU36" s="115"/>
      <c r="QV36" s="115"/>
      <c r="QW36" s="115"/>
      <c r="QX36" s="115"/>
      <c r="QY36" s="115"/>
      <c r="QZ36" s="115"/>
      <c r="RA36" s="115"/>
      <c r="RB36" s="115"/>
      <c r="RC36" s="115"/>
      <c r="RD36" s="115"/>
      <c r="RE36" s="115"/>
      <c r="RF36" s="115"/>
      <c r="RG36" s="115"/>
      <c r="RH36" s="115"/>
      <c r="RI36" s="115"/>
      <c r="RJ36" s="115"/>
      <c r="RK36" s="115"/>
      <c r="RL36" s="115"/>
      <c r="RM36" s="115"/>
      <c r="RN36" s="115"/>
      <c r="RO36" s="115"/>
      <c r="RP36" s="115"/>
      <c r="RQ36" s="115"/>
      <c r="RR36" s="115"/>
      <c r="RS36" s="115"/>
      <c r="RT36" s="115"/>
      <c r="RU36" s="115"/>
      <c r="RV36" s="115"/>
      <c r="RW36" s="115"/>
      <c r="RX36" s="115"/>
      <c r="RY36" s="115"/>
      <c r="RZ36" s="115"/>
      <c r="SA36" s="115"/>
      <c r="SB36" s="115"/>
      <c r="SC36" s="115"/>
      <c r="SD36" s="115"/>
      <c r="SE36" s="115"/>
      <c r="SF36" s="115"/>
      <c r="SG36" s="115"/>
      <c r="SH36" s="115"/>
      <c r="SI36" s="115"/>
      <c r="SJ36" s="115"/>
      <c r="SK36" s="115"/>
      <c r="SL36" s="115"/>
      <c r="SM36" s="115"/>
      <c r="SN36" s="115"/>
      <c r="SO36" s="115"/>
      <c r="SP36" s="115"/>
      <c r="SQ36" s="115"/>
      <c r="SR36" s="115"/>
      <c r="SS36" s="115"/>
      <c r="ST36" s="115"/>
      <c r="SU36" s="115"/>
      <c r="SV36" s="115"/>
      <c r="SW36" s="115"/>
      <c r="SX36" s="115"/>
      <c r="SY36" s="115"/>
      <c r="SZ36" s="115"/>
      <c r="TA36" s="115"/>
      <c r="TB36" s="115"/>
      <c r="TC36" s="115"/>
      <c r="TD36" s="115"/>
      <c r="TE36" s="115"/>
      <c r="TF36" s="115"/>
      <c r="TG36" s="115"/>
      <c r="TH36" s="115"/>
      <c r="TI36" s="115"/>
      <c r="TJ36" s="115"/>
      <c r="TK36" s="115"/>
      <c r="TL36" s="115"/>
      <c r="TM36" s="115"/>
      <c r="TN36" s="115"/>
      <c r="TO36" s="115"/>
      <c r="TP36" s="115"/>
      <c r="TQ36" s="115"/>
      <c r="TR36" s="115"/>
      <c r="TS36" s="115"/>
      <c r="TT36" s="115"/>
      <c r="TU36" s="115"/>
      <c r="TV36" s="115"/>
      <c r="TW36" s="115"/>
      <c r="TX36" s="115"/>
      <c r="TY36" s="115"/>
      <c r="TZ36" s="115"/>
      <c r="UA36" s="115"/>
      <c r="UB36" s="115"/>
      <c r="UC36" s="115"/>
      <c r="UD36" s="115"/>
      <c r="UE36" s="115"/>
      <c r="UF36" s="115"/>
      <c r="UG36" s="115"/>
      <c r="UH36" s="115"/>
      <c r="UI36" s="115"/>
      <c r="UJ36" s="115"/>
      <c r="UK36" s="115"/>
      <c r="UL36" s="115"/>
      <c r="UM36" s="115"/>
      <c r="UN36" s="115"/>
      <c r="UO36" s="115"/>
      <c r="UP36" s="115"/>
      <c r="UQ36" s="115"/>
      <c r="UR36" s="115"/>
      <c r="US36" s="115"/>
      <c r="UT36" s="115"/>
      <c r="UU36" s="115"/>
      <c r="UV36" s="115"/>
      <c r="UW36" s="115"/>
      <c r="UX36" s="115"/>
      <c r="UY36" s="115"/>
      <c r="UZ36" s="115"/>
      <c r="VA36" s="115"/>
      <c r="VB36" s="115"/>
      <c r="VC36" s="115"/>
      <c r="VD36" s="115"/>
      <c r="VE36" s="115"/>
      <c r="VF36" s="115"/>
      <c r="VG36" s="115"/>
      <c r="VH36" s="115"/>
      <c r="VI36" s="115"/>
      <c r="VJ36" s="115"/>
      <c r="VK36" s="115"/>
      <c r="VL36" s="115"/>
      <c r="VM36" s="115"/>
      <c r="VN36" s="115"/>
      <c r="VO36" s="115"/>
      <c r="VP36" s="115"/>
      <c r="VQ36" s="115"/>
      <c r="VR36" s="115"/>
      <c r="VS36" s="115"/>
      <c r="VT36" s="115"/>
      <c r="VU36" s="115"/>
      <c r="VV36" s="115"/>
      <c r="VW36" s="115"/>
      <c r="VX36" s="115"/>
      <c r="VY36" s="115"/>
      <c r="VZ36" s="115"/>
      <c r="WA36" s="115"/>
      <c r="WB36" s="115"/>
      <c r="WC36" s="115"/>
      <c r="WD36" s="115"/>
      <c r="WE36" s="115"/>
      <c r="WF36" s="115"/>
      <c r="WG36" s="115"/>
      <c r="WH36" s="115"/>
      <c r="WI36" s="115"/>
      <c r="WJ36" s="115"/>
      <c r="WK36" s="115"/>
      <c r="WL36" s="115"/>
      <c r="WM36" s="115"/>
      <c r="WN36" s="115"/>
      <c r="WO36" s="115"/>
      <c r="WP36" s="115"/>
      <c r="WQ36" s="115"/>
      <c r="WR36" s="115"/>
      <c r="WS36" s="115"/>
      <c r="WT36" s="115"/>
      <c r="WU36" s="115"/>
      <c r="WV36" s="115"/>
      <c r="WW36" s="115"/>
      <c r="WX36" s="115"/>
      <c r="WY36" s="115"/>
      <c r="WZ36" s="115"/>
      <c r="XA36" s="115"/>
      <c r="XB36" s="115"/>
      <c r="XC36" s="115"/>
      <c r="XD36" s="115"/>
      <c r="XE36" s="115"/>
      <c r="XF36" s="115"/>
      <c r="XG36" s="115"/>
      <c r="XH36" s="115"/>
      <c r="XI36" s="115"/>
      <c r="XJ36" s="115"/>
      <c r="XK36" s="115"/>
      <c r="XL36" s="115"/>
      <c r="XM36" s="115"/>
      <c r="XN36" s="115"/>
      <c r="XO36" s="115"/>
      <c r="XP36" s="115"/>
      <c r="XQ36" s="115"/>
      <c r="XR36" s="115"/>
      <c r="XS36" s="115"/>
      <c r="XT36" s="115"/>
      <c r="XU36" s="115"/>
      <c r="XV36" s="115"/>
      <c r="XW36" s="115"/>
      <c r="XX36" s="115"/>
      <c r="XY36" s="115"/>
      <c r="XZ36" s="115"/>
      <c r="YA36" s="115"/>
      <c r="YB36" s="115"/>
      <c r="YC36" s="115"/>
      <c r="YD36" s="115"/>
      <c r="YE36" s="115"/>
      <c r="YF36" s="115"/>
      <c r="YG36" s="115"/>
      <c r="YH36" s="115"/>
      <c r="YI36" s="115"/>
      <c r="YJ36" s="115"/>
      <c r="YK36" s="115"/>
      <c r="YL36" s="115"/>
      <c r="YM36" s="115"/>
      <c r="YN36" s="115"/>
      <c r="YO36" s="115"/>
      <c r="YP36" s="115"/>
      <c r="YQ36" s="115"/>
      <c r="YR36" s="115"/>
      <c r="YS36" s="115"/>
      <c r="YT36" s="115"/>
      <c r="YU36" s="115"/>
      <c r="YV36" s="115"/>
      <c r="YW36" s="115"/>
      <c r="YX36" s="115"/>
      <c r="YY36" s="115"/>
      <c r="YZ36" s="115"/>
      <c r="ZA36" s="115"/>
      <c r="ZB36" s="115"/>
      <c r="ZC36" s="115"/>
      <c r="ZD36" s="115"/>
      <c r="ZE36" s="115"/>
      <c r="ZF36" s="115"/>
      <c r="ZG36" s="115"/>
      <c r="ZH36" s="115"/>
      <c r="ZI36" s="115"/>
      <c r="ZJ36" s="115"/>
      <c r="ZK36" s="115"/>
      <c r="ZL36" s="115"/>
      <c r="ZM36" s="115"/>
      <c r="ZN36" s="115"/>
      <c r="ZO36" s="115"/>
      <c r="ZP36" s="115"/>
      <c r="ZQ36" s="115"/>
      <c r="ZR36" s="115"/>
      <c r="ZS36" s="115"/>
      <c r="ZT36" s="115"/>
      <c r="ZU36" s="115"/>
      <c r="ZV36" s="115"/>
      <c r="ZW36" s="115"/>
      <c r="ZX36" s="115"/>
      <c r="ZY36" s="115"/>
      <c r="ZZ36" s="115"/>
      <c r="AAA36" s="115"/>
      <c r="AAB36" s="115"/>
      <c r="AAC36" s="115"/>
      <c r="AAD36" s="115"/>
      <c r="AAE36" s="115"/>
      <c r="AAF36" s="115"/>
      <c r="AAG36" s="115"/>
      <c r="AAH36" s="115"/>
      <c r="AAI36" s="115"/>
      <c r="AAJ36" s="115"/>
      <c r="AAK36" s="115"/>
      <c r="AAL36" s="115"/>
      <c r="AAM36" s="115"/>
      <c r="AAN36" s="115"/>
      <c r="AAO36" s="115"/>
      <c r="AAP36" s="115"/>
      <c r="AAQ36" s="115"/>
      <c r="AAR36" s="115"/>
      <c r="AAS36" s="115"/>
      <c r="AAT36" s="115"/>
      <c r="AAU36" s="115"/>
      <c r="AAV36" s="115"/>
      <c r="AAW36" s="115"/>
      <c r="AAX36" s="115"/>
      <c r="AAY36" s="115"/>
      <c r="AAZ36" s="115"/>
      <c r="ABA36" s="115"/>
      <c r="ABB36" s="115"/>
      <c r="ABC36" s="115"/>
      <c r="ABD36" s="115"/>
      <c r="ABE36" s="115"/>
      <c r="ABF36" s="115"/>
      <c r="ABG36" s="115"/>
      <c r="ABH36" s="115"/>
      <c r="ABI36" s="115"/>
      <c r="ABJ36" s="115"/>
      <c r="ABK36" s="115"/>
      <c r="ABL36" s="115"/>
      <c r="ABM36" s="115"/>
      <c r="ABN36" s="115"/>
      <c r="ABO36" s="115"/>
      <c r="ABP36" s="115"/>
      <c r="ABQ36" s="115"/>
      <c r="ABR36" s="115"/>
      <c r="ABS36" s="115"/>
      <c r="ABT36" s="115"/>
      <c r="ABU36" s="115"/>
      <c r="ABV36" s="115"/>
      <c r="ABW36" s="115"/>
      <c r="ABX36" s="115"/>
      <c r="ABY36" s="115"/>
      <c r="ABZ36" s="115"/>
      <c r="ACA36" s="115"/>
      <c r="ACB36" s="115"/>
      <c r="ACC36" s="115"/>
      <c r="ACD36" s="115"/>
      <c r="ACE36" s="115"/>
      <c r="ACF36" s="115"/>
      <c r="ACG36" s="115"/>
      <c r="ACH36" s="115"/>
      <c r="ACI36" s="115"/>
      <c r="ACJ36" s="115"/>
      <c r="ACK36" s="115"/>
      <c r="ACL36" s="115"/>
      <c r="ACM36" s="115"/>
      <c r="ACN36" s="115"/>
      <c r="ACO36" s="115"/>
      <c r="ACP36" s="115"/>
      <c r="ACQ36" s="115"/>
      <c r="ACR36" s="115"/>
      <c r="ACS36" s="115"/>
      <c r="ACT36" s="115"/>
      <c r="ACU36" s="115"/>
      <c r="ACV36" s="115"/>
      <c r="ACW36" s="115"/>
      <c r="ACX36" s="115"/>
      <c r="ACY36" s="115"/>
      <c r="ACZ36" s="115"/>
      <c r="ADA36" s="115"/>
      <c r="ADB36" s="115"/>
      <c r="ADC36" s="115"/>
      <c r="ADD36" s="115"/>
      <c r="ADE36" s="115"/>
      <c r="ADF36" s="115"/>
      <c r="ADG36" s="115"/>
      <c r="ADH36" s="115"/>
      <c r="ADI36" s="115"/>
      <c r="ADJ36" s="115"/>
      <c r="ADK36" s="115"/>
      <c r="ADL36" s="115"/>
      <c r="ADM36" s="115"/>
      <c r="ADN36" s="115"/>
      <c r="ADO36" s="115"/>
      <c r="ADP36" s="115"/>
      <c r="ADQ36" s="115"/>
      <c r="ADR36" s="115"/>
      <c r="ADS36" s="115"/>
      <c r="ADT36" s="115"/>
      <c r="ADU36" s="115"/>
      <c r="ADV36" s="115"/>
      <c r="ADW36" s="115"/>
      <c r="ADX36" s="115"/>
      <c r="ADY36" s="115"/>
      <c r="ADZ36" s="115"/>
      <c r="AEA36" s="115"/>
      <c r="AEB36" s="115"/>
      <c r="AEC36" s="115"/>
      <c r="AED36" s="115"/>
      <c r="AEE36" s="115"/>
      <c r="AEF36" s="115"/>
      <c r="AEG36" s="115"/>
      <c r="AEH36" s="115"/>
      <c r="AEI36" s="115"/>
      <c r="AEJ36" s="115"/>
      <c r="AEK36" s="115"/>
      <c r="AEL36" s="115"/>
      <c r="AEM36" s="115"/>
      <c r="AEN36" s="115"/>
      <c r="AEO36" s="115"/>
      <c r="AEP36" s="115"/>
      <c r="AEQ36" s="115"/>
      <c r="AER36" s="115"/>
      <c r="AES36" s="115"/>
      <c r="AET36" s="115"/>
      <c r="AEU36" s="115"/>
      <c r="AEV36" s="115"/>
      <c r="AEW36" s="115"/>
      <c r="AEX36" s="115"/>
      <c r="AEY36" s="115"/>
      <c r="AEZ36" s="115"/>
      <c r="AFA36" s="115"/>
      <c r="AFB36" s="115"/>
      <c r="AFC36" s="115"/>
      <c r="AFD36" s="115"/>
      <c r="AFE36" s="115"/>
      <c r="AFF36" s="115"/>
      <c r="AFG36" s="115"/>
      <c r="AFH36" s="115"/>
      <c r="AFI36" s="115"/>
      <c r="AFJ36" s="115"/>
      <c r="AFK36" s="115"/>
      <c r="AFL36" s="115"/>
      <c r="AFM36" s="115"/>
      <c r="AFN36" s="115"/>
      <c r="AFO36" s="115"/>
      <c r="AFP36" s="115"/>
      <c r="AFQ36" s="115"/>
      <c r="AFR36" s="115"/>
      <c r="AFS36" s="115"/>
      <c r="AFT36" s="115"/>
      <c r="AFU36" s="115"/>
      <c r="AFV36" s="115"/>
      <c r="AFW36" s="115"/>
      <c r="AFX36" s="115"/>
      <c r="AFY36" s="115"/>
      <c r="AFZ36" s="115"/>
      <c r="AGA36" s="115"/>
      <c r="AGB36" s="115"/>
      <c r="AGC36" s="115"/>
      <c r="AGD36" s="115"/>
      <c r="AGE36" s="115"/>
      <c r="AGF36" s="115"/>
      <c r="AGG36" s="115"/>
      <c r="AGH36" s="115"/>
      <c r="AGI36" s="115"/>
      <c r="AGJ36" s="115"/>
      <c r="AGK36" s="115"/>
      <c r="AGL36" s="115"/>
      <c r="AGM36" s="115"/>
      <c r="AGN36" s="115"/>
      <c r="AGO36" s="115"/>
      <c r="AGP36" s="115"/>
      <c r="AGQ36" s="115"/>
      <c r="AGR36" s="115"/>
      <c r="AGS36" s="115"/>
      <c r="AGT36" s="115"/>
      <c r="AGU36" s="115"/>
      <c r="AGV36" s="115"/>
      <c r="AGW36" s="115"/>
      <c r="AGX36" s="115"/>
      <c r="AGY36" s="115"/>
      <c r="AGZ36" s="115"/>
      <c r="AHA36" s="115"/>
      <c r="AHB36" s="115"/>
      <c r="AHC36" s="115"/>
      <c r="AHD36" s="115"/>
      <c r="AHE36" s="115"/>
      <c r="AHF36" s="115"/>
      <c r="AHG36" s="115"/>
      <c r="AHH36" s="115"/>
      <c r="AHI36" s="115"/>
      <c r="AHJ36" s="115"/>
      <c r="AHK36" s="115"/>
      <c r="AHL36" s="115"/>
      <c r="AHM36" s="115"/>
      <c r="AHN36" s="115"/>
      <c r="AHO36" s="115"/>
      <c r="AHP36" s="115"/>
      <c r="AHQ36" s="115"/>
      <c r="AHR36" s="115"/>
      <c r="AHS36" s="115"/>
      <c r="AHT36" s="115"/>
      <c r="AHU36" s="115"/>
      <c r="AHV36" s="115"/>
      <c r="AHW36" s="115"/>
      <c r="AHX36" s="115"/>
      <c r="AHY36" s="115"/>
      <c r="AHZ36" s="115"/>
      <c r="AIA36" s="115"/>
      <c r="AIB36" s="115"/>
      <c r="AIC36" s="115"/>
      <c r="AID36" s="115"/>
      <c r="AIE36" s="115"/>
      <c r="AIF36" s="115"/>
      <c r="AIG36" s="115"/>
      <c r="AIH36" s="115"/>
      <c r="AII36" s="115"/>
      <c r="AIJ36" s="115"/>
      <c r="AIK36" s="115"/>
      <c r="AIL36" s="115"/>
      <c r="AIM36" s="115"/>
      <c r="AIN36" s="115"/>
      <c r="AIO36" s="115"/>
      <c r="AIP36" s="115"/>
      <c r="AIQ36" s="115"/>
      <c r="AIR36" s="115"/>
      <c r="AIS36" s="115"/>
      <c r="AIT36" s="115"/>
      <c r="AIU36" s="115"/>
      <c r="AIV36" s="115"/>
      <c r="AIW36" s="115"/>
      <c r="AIX36" s="115"/>
      <c r="AIY36" s="115"/>
      <c r="AIZ36" s="115"/>
      <c r="AJA36" s="115"/>
      <c r="AJB36" s="115"/>
      <c r="AJC36" s="115"/>
      <c r="AJD36" s="115"/>
      <c r="AJE36" s="115"/>
      <c r="AJF36" s="115"/>
      <c r="AJG36" s="115"/>
      <c r="AJH36" s="115"/>
      <c r="AJI36" s="115"/>
      <c r="AJJ36" s="115"/>
      <c r="AJK36" s="115"/>
      <c r="AJL36" s="115"/>
      <c r="AJM36" s="115"/>
      <c r="AJN36" s="115"/>
      <c r="AJO36" s="115"/>
      <c r="AJP36" s="115"/>
      <c r="AJQ36" s="115"/>
      <c r="AJR36" s="115"/>
      <c r="AJS36" s="115"/>
      <c r="AJT36" s="115"/>
      <c r="AJU36" s="115"/>
      <c r="AJV36" s="115"/>
      <c r="AJW36" s="115"/>
      <c r="AJX36" s="115"/>
      <c r="AJY36" s="115"/>
      <c r="AJZ36" s="115"/>
      <c r="AKA36" s="115"/>
      <c r="AKB36" s="115"/>
      <c r="AKC36" s="115"/>
      <c r="AKD36" s="115"/>
      <c r="AKE36" s="115"/>
      <c r="AKF36" s="115"/>
      <c r="AKG36" s="115"/>
      <c r="AKH36" s="115"/>
      <c r="AKI36" s="115"/>
      <c r="AKJ36" s="115"/>
      <c r="AKK36" s="115"/>
      <c r="AKL36" s="115"/>
      <c r="AKM36" s="115"/>
      <c r="AKN36" s="115"/>
      <c r="AKO36" s="115"/>
      <c r="AKP36" s="115"/>
      <c r="AKQ36" s="115"/>
      <c r="AKR36" s="115"/>
      <c r="AKS36" s="115"/>
      <c r="AKT36" s="115"/>
      <c r="AKU36" s="115"/>
      <c r="AKV36" s="115"/>
      <c r="AKW36" s="115"/>
      <c r="AKX36" s="115"/>
      <c r="AKY36" s="115"/>
      <c r="AKZ36" s="115"/>
      <c r="ALA36" s="115"/>
      <c r="ALB36" s="115"/>
      <c r="ALC36" s="115"/>
      <c r="ALD36" s="115"/>
      <c r="ALE36" s="115"/>
      <c r="ALF36" s="115"/>
      <c r="ALG36" s="115"/>
      <c r="ALH36" s="115"/>
      <c r="ALI36" s="115"/>
      <c r="ALJ36" s="115"/>
      <c r="ALK36" s="115"/>
      <c r="ALL36" s="115"/>
      <c r="ALM36" s="115"/>
      <c r="ALN36" s="115"/>
      <c r="ALO36" s="115"/>
      <c r="ALP36" s="115"/>
      <c r="ALQ36" s="115"/>
      <c r="ALR36" s="115"/>
      <c r="ALS36" s="115"/>
      <c r="ALT36" s="115"/>
      <c r="ALU36" s="115"/>
      <c r="ALV36" s="115"/>
      <c r="ALW36" s="115"/>
      <c r="ALX36" s="115"/>
      <c r="ALY36" s="115"/>
      <c r="ALZ36" s="115"/>
      <c r="AMA36" s="115"/>
      <c r="AMB36" s="115"/>
      <c r="AMC36" s="115"/>
      <c r="AMD36" s="115"/>
      <c r="AME36" s="115"/>
      <c r="AMF36" s="115"/>
      <c r="AMG36" s="115"/>
      <c r="AMH36" s="115"/>
      <c r="AMI36" s="115"/>
      <c r="AMJ36" s="115"/>
      <c r="AMK36" s="115"/>
      <c r="AML36" s="115"/>
      <c r="AMM36" s="115"/>
      <c r="AMN36" s="115"/>
      <c r="AMO36" s="115"/>
      <c r="AMP36" s="115"/>
      <c r="AMQ36" s="115"/>
      <c r="AMR36" s="115"/>
      <c r="AMS36" s="115"/>
      <c r="AMT36" s="115"/>
      <c r="AMU36" s="115"/>
      <c r="AMV36" s="115"/>
      <c r="AMW36" s="115"/>
      <c r="AMX36" s="115"/>
      <c r="AMY36" s="115"/>
      <c r="AMZ36" s="115"/>
      <c r="ANA36" s="115"/>
      <c r="ANB36" s="115"/>
      <c r="ANC36" s="115"/>
      <c r="AND36" s="115"/>
      <c r="ANE36" s="115"/>
      <c r="ANF36" s="115"/>
      <c r="ANG36" s="115"/>
      <c r="ANH36" s="115"/>
      <c r="ANI36" s="115"/>
      <c r="ANJ36" s="115"/>
      <c r="ANK36" s="115"/>
      <c r="ANL36" s="115"/>
      <c r="ANM36" s="115"/>
      <c r="ANN36" s="115"/>
      <c r="ANO36" s="115"/>
      <c r="ANP36" s="115"/>
      <c r="ANQ36" s="115"/>
      <c r="ANR36" s="115"/>
      <c r="ANS36" s="115"/>
      <c r="ANT36" s="115"/>
      <c r="ANU36" s="115"/>
      <c r="ANV36" s="115"/>
      <c r="ANW36" s="115"/>
      <c r="ANX36" s="115"/>
      <c r="ANY36" s="115"/>
      <c r="ANZ36" s="115"/>
      <c r="AOA36" s="115"/>
      <c r="AOB36" s="115"/>
      <c r="AOC36" s="115"/>
      <c r="AOD36" s="115"/>
      <c r="AOE36" s="115"/>
      <c r="AOF36" s="115"/>
      <c r="AOG36" s="115"/>
      <c r="AOH36" s="115"/>
      <c r="AOI36" s="115"/>
      <c r="AOJ36" s="115"/>
      <c r="AOK36" s="115"/>
      <c r="AOL36" s="115"/>
      <c r="AOM36" s="115"/>
      <c r="AON36" s="115"/>
      <c r="AOO36" s="115"/>
      <c r="AOP36" s="115"/>
      <c r="AOQ36" s="115"/>
      <c r="AOR36" s="115"/>
      <c r="AOS36" s="115"/>
      <c r="AOT36" s="115"/>
      <c r="AOU36" s="115"/>
      <c r="AOV36" s="115"/>
      <c r="AOW36" s="115"/>
      <c r="AOX36" s="115"/>
      <c r="AOY36" s="115"/>
      <c r="AOZ36" s="115"/>
      <c r="APA36" s="115"/>
      <c r="APB36" s="115"/>
      <c r="APC36" s="115"/>
      <c r="APD36" s="115"/>
      <c r="APE36" s="115"/>
      <c r="APF36" s="115"/>
      <c r="APG36" s="115"/>
      <c r="APH36" s="115"/>
      <c r="API36" s="115"/>
      <c r="APJ36" s="115"/>
      <c r="APK36" s="115"/>
      <c r="APL36" s="115"/>
      <c r="APM36" s="115"/>
      <c r="APN36" s="115"/>
      <c r="APO36" s="115"/>
      <c r="APP36" s="115"/>
      <c r="APQ36" s="115"/>
      <c r="APR36" s="115"/>
      <c r="APS36" s="115"/>
      <c r="APT36" s="115"/>
      <c r="APU36" s="115"/>
      <c r="APV36" s="115"/>
      <c r="APW36" s="115"/>
      <c r="APX36" s="115"/>
      <c r="APY36" s="115"/>
      <c r="APZ36" s="115"/>
      <c r="AQA36" s="115"/>
      <c r="AQB36" s="115"/>
      <c r="AQC36" s="115"/>
      <c r="AQD36" s="115"/>
      <c r="AQE36" s="115"/>
      <c r="AQF36" s="115"/>
      <c r="AQG36" s="115"/>
      <c r="AQH36" s="115"/>
      <c r="AQI36" s="115"/>
      <c r="AQJ36" s="115"/>
      <c r="AQK36" s="115"/>
      <c r="AQL36" s="115"/>
      <c r="AQM36" s="115"/>
      <c r="AQN36" s="115"/>
      <c r="AQO36" s="115"/>
      <c r="AQP36" s="115"/>
      <c r="AQQ36" s="115"/>
      <c r="AQR36" s="115"/>
      <c r="AQS36" s="115"/>
      <c r="AQT36" s="115"/>
      <c r="AQU36" s="115"/>
      <c r="AQV36" s="115"/>
      <c r="AQW36" s="115"/>
      <c r="AQX36" s="115"/>
      <c r="AQY36" s="115"/>
      <c r="AQZ36" s="115"/>
      <c r="ARA36" s="115"/>
      <c r="ARB36" s="115"/>
      <c r="ARC36" s="115"/>
      <c r="ARD36" s="115"/>
      <c r="ARE36" s="115"/>
      <c r="ARF36" s="115"/>
      <c r="ARG36" s="115"/>
      <c r="ARH36" s="115"/>
      <c r="ARI36" s="115"/>
      <c r="ARJ36" s="115"/>
      <c r="ARK36" s="115"/>
      <c r="ARL36" s="115"/>
      <c r="ARM36" s="115"/>
      <c r="ARN36" s="115"/>
      <c r="ARO36" s="115"/>
      <c r="ARP36" s="115"/>
      <c r="ARQ36" s="115"/>
      <c r="ARR36" s="115"/>
      <c r="ARS36" s="115"/>
      <c r="ART36" s="115"/>
      <c r="ARU36" s="115"/>
      <c r="ARV36" s="115"/>
      <c r="ARW36" s="115"/>
      <c r="ARX36" s="115"/>
      <c r="ARY36" s="115"/>
      <c r="ARZ36" s="115"/>
      <c r="ASA36" s="115"/>
      <c r="ASB36" s="115"/>
      <c r="ASC36" s="115"/>
      <c r="ASD36" s="115"/>
      <c r="ASE36" s="115"/>
      <c r="ASF36" s="115"/>
      <c r="ASG36" s="115"/>
      <c r="ASH36" s="115"/>
      <c r="ASI36" s="115"/>
      <c r="ASJ36" s="115"/>
      <c r="ASK36" s="115"/>
      <c r="ASL36" s="115"/>
      <c r="ASM36" s="115"/>
      <c r="ASN36" s="115"/>
      <c r="ASO36" s="115"/>
      <c r="ASP36" s="115"/>
      <c r="ASQ36" s="115"/>
      <c r="ASR36" s="115"/>
      <c r="ASS36" s="115"/>
      <c r="AST36" s="115"/>
      <c r="ASU36" s="115"/>
      <c r="ASV36" s="115"/>
      <c r="ASW36" s="115"/>
      <c r="ASX36" s="115"/>
      <c r="ASY36" s="115"/>
      <c r="ASZ36" s="115"/>
      <c r="ATA36" s="115"/>
      <c r="ATB36" s="115"/>
      <c r="ATC36" s="115"/>
      <c r="ATD36" s="115"/>
      <c r="ATE36" s="115"/>
      <c r="ATF36" s="115"/>
      <c r="ATG36" s="115"/>
      <c r="ATH36" s="115"/>
      <c r="ATI36" s="115"/>
      <c r="ATJ36" s="115"/>
      <c r="ATK36" s="115"/>
      <c r="ATL36" s="115"/>
      <c r="ATM36" s="115"/>
      <c r="ATN36" s="115"/>
      <c r="ATO36" s="115"/>
      <c r="ATP36" s="115"/>
      <c r="ATQ36" s="115"/>
      <c r="ATR36" s="115"/>
      <c r="ATS36" s="115"/>
      <c r="ATT36" s="115"/>
      <c r="ATU36" s="115"/>
      <c r="ATV36" s="115"/>
      <c r="ATW36" s="115"/>
      <c r="ATX36" s="115"/>
      <c r="ATY36" s="115"/>
      <c r="ATZ36" s="115"/>
      <c r="AUA36" s="115"/>
      <c r="AUB36" s="115"/>
      <c r="AUC36" s="115"/>
      <c r="AUD36" s="115"/>
      <c r="AUE36" s="115"/>
      <c r="AUF36" s="115"/>
      <c r="AUG36" s="115"/>
      <c r="AUH36" s="115"/>
      <c r="AUI36" s="115"/>
      <c r="AUJ36" s="115"/>
      <c r="AUK36" s="115"/>
      <c r="AUL36" s="115"/>
      <c r="AUM36" s="115"/>
      <c r="AUN36" s="115"/>
      <c r="AUO36" s="115"/>
      <c r="AUP36" s="115"/>
      <c r="AUQ36" s="115"/>
      <c r="AUR36" s="115"/>
      <c r="AUS36" s="115"/>
      <c r="AUT36" s="115"/>
      <c r="AUU36" s="115"/>
      <c r="AUV36" s="115"/>
      <c r="AUW36" s="115"/>
      <c r="AUX36" s="115"/>
      <c r="AUY36" s="115"/>
      <c r="AUZ36" s="115"/>
      <c r="AVA36" s="115"/>
      <c r="AVB36" s="115"/>
      <c r="AVC36" s="115"/>
      <c r="AVD36" s="115"/>
      <c r="AVE36" s="115"/>
      <c r="AVF36" s="115"/>
      <c r="AVG36" s="115"/>
      <c r="AVH36" s="115"/>
      <c r="AVI36" s="115"/>
      <c r="AVJ36" s="115"/>
      <c r="AVK36" s="115"/>
      <c r="AVL36" s="115"/>
      <c r="AVM36" s="115"/>
      <c r="AVN36" s="115"/>
      <c r="AVO36" s="115"/>
      <c r="AVP36" s="115"/>
      <c r="AVQ36" s="115"/>
      <c r="AVR36" s="115"/>
      <c r="AVS36" s="115"/>
      <c r="AVT36" s="115"/>
      <c r="AVU36" s="115"/>
    </row>
    <row r="37" spans="1:1269" s="332" customFormat="1" ht="13.5" customHeight="1" x14ac:dyDescent="0.2">
      <c r="A37" s="115"/>
      <c r="B37" s="461" t="s">
        <v>81</v>
      </c>
      <c r="C37" s="462"/>
      <c r="D37" s="462"/>
      <c r="E37" s="462"/>
      <c r="F37" s="462"/>
      <c r="G37" s="462"/>
      <c r="H37" s="462"/>
      <c r="I37" s="462"/>
      <c r="J37" s="462"/>
      <c r="K37" s="462"/>
      <c r="L37" s="462"/>
      <c r="M37" s="462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102"/>
      <c r="Y37" s="91"/>
      <c r="Z37" s="91"/>
      <c r="AA37" s="91"/>
      <c r="AB37" s="91"/>
      <c r="AC37" s="102"/>
      <c r="AD37" s="91"/>
      <c r="AE37" s="91"/>
      <c r="AF37" s="91"/>
      <c r="AG37" s="91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15"/>
      <c r="BD37" s="115"/>
      <c r="BE37" s="115"/>
      <c r="BF37" s="115"/>
      <c r="BG37" s="102"/>
      <c r="BH37" s="102"/>
      <c r="BI37" s="102"/>
      <c r="BJ37" s="102"/>
      <c r="BK37" s="102"/>
      <c r="BL37" s="102"/>
      <c r="BM37" s="102"/>
      <c r="BN37" s="102"/>
      <c r="BO37" s="102"/>
      <c r="BP37" s="102"/>
      <c r="BQ37" s="102"/>
      <c r="BR37" s="102"/>
      <c r="BS37" s="102"/>
      <c r="BT37" s="102"/>
      <c r="BU37" s="102"/>
      <c r="BV37" s="102"/>
      <c r="BW37" s="102"/>
      <c r="BX37" s="102"/>
      <c r="BY37" s="102"/>
      <c r="BZ37" s="102"/>
      <c r="CA37" s="102"/>
      <c r="CB37" s="102"/>
      <c r="CC37" s="102"/>
      <c r="CD37" s="102"/>
      <c r="CE37" s="102"/>
      <c r="CF37" s="102"/>
      <c r="CG37" s="102"/>
      <c r="CH37" s="102"/>
      <c r="CI37" s="102"/>
      <c r="CJ37" s="102"/>
      <c r="CK37" s="102"/>
      <c r="CL37" s="102"/>
      <c r="CM37" s="102"/>
      <c r="CN37" s="102"/>
      <c r="CO37" s="102"/>
      <c r="CP37" s="102"/>
      <c r="CQ37" s="102"/>
      <c r="CR37" s="102"/>
      <c r="CS37" s="102"/>
      <c r="CT37" s="102"/>
      <c r="CU37" s="102"/>
      <c r="CV37" s="102"/>
      <c r="CW37" s="102"/>
      <c r="CX37" s="102"/>
      <c r="CY37" s="102"/>
      <c r="CZ37" s="102"/>
      <c r="DA37" s="102"/>
      <c r="DB37" s="102"/>
      <c r="DC37" s="102"/>
      <c r="DD37" s="102"/>
      <c r="DE37" s="102"/>
      <c r="DF37" s="102"/>
      <c r="DG37" s="102"/>
      <c r="DH37" s="102"/>
      <c r="DI37" s="102"/>
      <c r="DJ37" s="102"/>
      <c r="DK37" s="102"/>
      <c r="DL37" s="102"/>
      <c r="DM37" s="102"/>
      <c r="DN37" s="102"/>
      <c r="DO37" s="102"/>
      <c r="DP37" s="102"/>
      <c r="DQ37" s="102"/>
      <c r="DR37" s="102"/>
      <c r="DS37" s="102"/>
      <c r="DT37" s="102"/>
      <c r="DU37" s="102"/>
      <c r="DV37" s="102"/>
      <c r="DW37" s="102"/>
      <c r="DX37" s="102"/>
      <c r="DY37" s="115"/>
      <c r="DZ37" s="115"/>
      <c r="EA37" s="115"/>
      <c r="EB37" s="115"/>
      <c r="EC37" s="115"/>
      <c r="ED37" s="115"/>
      <c r="EE37" s="115"/>
      <c r="EF37" s="115"/>
      <c r="EG37" s="115"/>
      <c r="EH37" s="115"/>
      <c r="EI37" s="115"/>
      <c r="EJ37" s="115"/>
      <c r="EK37" s="115"/>
      <c r="EL37" s="115"/>
      <c r="EM37" s="115"/>
      <c r="EN37" s="115"/>
      <c r="EO37" s="115"/>
      <c r="EP37" s="115"/>
      <c r="EQ37" s="115"/>
      <c r="ER37" s="115"/>
      <c r="ES37" s="115"/>
      <c r="ET37" s="115"/>
      <c r="EU37" s="115"/>
      <c r="EV37" s="115"/>
      <c r="EW37" s="115"/>
      <c r="EX37" s="115"/>
      <c r="EY37" s="115"/>
      <c r="EZ37" s="115"/>
      <c r="FA37" s="115"/>
      <c r="FB37" s="115"/>
      <c r="FC37" s="115"/>
      <c r="FD37" s="115"/>
      <c r="FE37" s="115"/>
      <c r="FF37" s="115"/>
      <c r="FG37" s="115"/>
      <c r="FH37" s="115"/>
      <c r="FI37" s="115"/>
      <c r="FJ37" s="115"/>
      <c r="FK37" s="115"/>
      <c r="FL37" s="115"/>
      <c r="FM37" s="115"/>
      <c r="FN37" s="115"/>
      <c r="FO37" s="115"/>
      <c r="FP37" s="115"/>
      <c r="FQ37" s="115"/>
      <c r="FR37" s="115"/>
      <c r="FS37" s="115"/>
      <c r="FT37" s="115"/>
      <c r="FU37" s="115"/>
      <c r="FV37" s="115"/>
      <c r="FW37" s="115"/>
      <c r="FX37" s="115"/>
      <c r="FY37" s="115"/>
      <c r="FZ37" s="115"/>
      <c r="GA37" s="115"/>
      <c r="GB37" s="115"/>
      <c r="GC37" s="115"/>
      <c r="GD37" s="115"/>
      <c r="GE37" s="115"/>
      <c r="GF37" s="115"/>
      <c r="GG37" s="115"/>
      <c r="GH37" s="115"/>
      <c r="GI37" s="115"/>
      <c r="GJ37" s="115"/>
      <c r="GK37" s="115"/>
      <c r="GL37" s="115"/>
      <c r="GM37" s="115"/>
      <c r="GN37" s="115"/>
      <c r="GO37" s="115"/>
      <c r="GP37" s="115"/>
      <c r="GQ37" s="115"/>
      <c r="GR37" s="115"/>
      <c r="GS37" s="115"/>
      <c r="GT37" s="115"/>
      <c r="GU37" s="115"/>
      <c r="GV37" s="115"/>
      <c r="GW37" s="115"/>
      <c r="GX37" s="115"/>
      <c r="GY37" s="115"/>
      <c r="GZ37" s="115"/>
      <c r="HA37" s="115"/>
      <c r="HB37" s="115"/>
      <c r="HC37" s="115"/>
      <c r="HD37" s="115"/>
      <c r="HE37" s="115"/>
      <c r="HF37" s="115"/>
      <c r="HG37" s="115"/>
      <c r="HH37" s="115"/>
      <c r="HI37" s="115"/>
      <c r="HJ37" s="115"/>
      <c r="HK37" s="115"/>
      <c r="HL37" s="115"/>
      <c r="HM37" s="115"/>
      <c r="HN37" s="115"/>
      <c r="HO37" s="115"/>
      <c r="HP37" s="115"/>
      <c r="HQ37" s="115"/>
      <c r="HR37" s="115"/>
      <c r="HS37" s="115"/>
      <c r="HT37" s="115"/>
      <c r="HU37" s="115"/>
      <c r="HV37" s="115"/>
      <c r="HW37" s="115"/>
      <c r="HX37" s="115"/>
      <c r="HY37" s="115"/>
      <c r="HZ37" s="115"/>
      <c r="IA37" s="115"/>
      <c r="IB37" s="115"/>
      <c r="IC37" s="115"/>
      <c r="ID37" s="115"/>
      <c r="IE37" s="115"/>
      <c r="IF37" s="115"/>
      <c r="IG37" s="115"/>
      <c r="IH37" s="115"/>
      <c r="II37" s="115"/>
      <c r="IJ37" s="115"/>
      <c r="IK37" s="115"/>
      <c r="IL37" s="115"/>
      <c r="IM37" s="115"/>
      <c r="IN37" s="115"/>
      <c r="IO37" s="115"/>
      <c r="IP37" s="115"/>
      <c r="IQ37" s="115"/>
      <c r="IR37" s="115"/>
      <c r="IS37" s="115"/>
      <c r="IT37" s="115"/>
      <c r="IU37" s="115"/>
      <c r="IV37" s="115"/>
      <c r="IW37" s="115"/>
      <c r="IX37" s="115"/>
      <c r="IY37" s="115"/>
      <c r="IZ37" s="115"/>
      <c r="JA37" s="115"/>
      <c r="JB37" s="115"/>
      <c r="JC37" s="115"/>
      <c r="JD37" s="115"/>
      <c r="JE37" s="115"/>
      <c r="JF37" s="115"/>
      <c r="JG37" s="115"/>
      <c r="JH37" s="115"/>
      <c r="JI37" s="115"/>
      <c r="JJ37" s="115"/>
      <c r="JK37" s="115"/>
      <c r="JL37" s="115"/>
      <c r="JM37" s="115"/>
      <c r="JN37" s="115"/>
      <c r="JO37" s="115"/>
      <c r="JP37" s="115"/>
      <c r="JQ37" s="115"/>
      <c r="JR37" s="115"/>
      <c r="JS37" s="115"/>
      <c r="JT37" s="115"/>
      <c r="JU37" s="115"/>
      <c r="JV37" s="115"/>
      <c r="JW37" s="115"/>
      <c r="JX37" s="115"/>
      <c r="JY37" s="115"/>
      <c r="JZ37" s="115"/>
      <c r="KA37" s="115"/>
      <c r="KB37" s="115"/>
      <c r="KC37" s="115"/>
      <c r="KD37" s="115"/>
      <c r="KE37" s="115"/>
      <c r="KF37" s="115"/>
      <c r="KG37" s="115"/>
      <c r="KH37" s="115"/>
      <c r="KI37" s="115"/>
      <c r="KJ37" s="115"/>
      <c r="KK37" s="115"/>
      <c r="KL37" s="115"/>
      <c r="KM37" s="115"/>
      <c r="KN37" s="115"/>
      <c r="KO37" s="115"/>
      <c r="KP37" s="115"/>
      <c r="KQ37" s="115"/>
      <c r="KR37" s="115"/>
      <c r="KS37" s="115"/>
      <c r="KT37" s="115"/>
      <c r="KU37" s="115"/>
      <c r="KV37" s="115"/>
      <c r="KW37" s="115"/>
      <c r="KX37" s="115"/>
      <c r="KY37" s="115"/>
      <c r="KZ37" s="115"/>
      <c r="LA37" s="115"/>
      <c r="LB37" s="115"/>
      <c r="LC37" s="115"/>
      <c r="LD37" s="115"/>
      <c r="LE37" s="115"/>
      <c r="LF37" s="115"/>
      <c r="LG37" s="115"/>
      <c r="LH37" s="115"/>
      <c r="LI37" s="115"/>
      <c r="LJ37" s="115"/>
      <c r="LK37" s="115"/>
      <c r="LL37" s="115"/>
      <c r="LM37" s="115"/>
      <c r="LN37" s="115"/>
      <c r="LO37" s="115"/>
      <c r="LP37" s="115"/>
      <c r="LQ37" s="115"/>
      <c r="LR37" s="115"/>
      <c r="LS37" s="115"/>
      <c r="LT37" s="115"/>
      <c r="LU37" s="115"/>
      <c r="LV37" s="115"/>
      <c r="LW37" s="115"/>
      <c r="LX37" s="115"/>
      <c r="LY37" s="115"/>
      <c r="LZ37" s="115"/>
      <c r="MA37" s="115"/>
      <c r="MB37" s="115"/>
      <c r="MC37" s="115"/>
      <c r="MD37" s="115"/>
      <c r="ME37" s="115"/>
      <c r="MF37" s="115"/>
      <c r="MG37" s="115"/>
      <c r="MH37" s="115"/>
      <c r="MI37" s="115"/>
      <c r="MJ37" s="115"/>
      <c r="MK37" s="115"/>
      <c r="ML37" s="115"/>
      <c r="MM37" s="115"/>
      <c r="MN37" s="115"/>
      <c r="MO37" s="115"/>
      <c r="MP37" s="115"/>
      <c r="MQ37" s="115"/>
      <c r="MR37" s="115"/>
      <c r="MS37" s="115"/>
      <c r="MT37" s="115"/>
      <c r="MU37" s="115"/>
      <c r="MV37" s="115"/>
      <c r="MW37" s="115"/>
      <c r="MX37" s="115"/>
      <c r="MY37" s="115"/>
      <c r="MZ37" s="115"/>
      <c r="NA37" s="115"/>
      <c r="NB37" s="115"/>
      <c r="NC37" s="115"/>
      <c r="ND37" s="115"/>
      <c r="NE37" s="115"/>
      <c r="NF37" s="115"/>
      <c r="NG37" s="115"/>
      <c r="NH37" s="115"/>
      <c r="NI37" s="115"/>
      <c r="NJ37" s="115"/>
      <c r="NK37" s="115"/>
      <c r="NL37" s="115"/>
      <c r="NM37" s="115"/>
      <c r="NN37" s="115"/>
      <c r="NO37" s="115"/>
      <c r="NP37" s="115"/>
      <c r="NQ37" s="115"/>
      <c r="NR37" s="115"/>
      <c r="NS37" s="115"/>
      <c r="NT37" s="115"/>
      <c r="NU37" s="115"/>
      <c r="NV37" s="115"/>
      <c r="NW37" s="115"/>
      <c r="NX37" s="115"/>
      <c r="NY37" s="115"/>
      <c r="NZ37" s="115"/>
      <c r="OA37" s="115"/>
      <c r="OB37" s="115"/>
      <c r="OC37" s="115"/>
      <c r="OD37" s="115"/>
      <c r="OE37" s="115"/>
      <c r="OF37" s="115"/>
      <c r="OG37" s="115"/>
      <c r="OH37" s="115"/>
      <c r="OI37" s="115"/>
      <c r="OJ37" s="115"/>
      <c r="OK37" s="115"/>
      <c r="OL37" s="115"/>
      <c r="OM37" s="115"/>
      <c r="ON37" s="115"/>
      <c r="OO37" s="115"/>
      <c r="OP37" s="115"/>
      <c r="OQ37" s="115"/>
      <c r="OR37" s="115"/>
      <c r="OS37" s="115"/>
      <c r="OT37" s="115"/>
      <c r="OU37" s="115"/>
      <c r="OV37" s="115"/>
      <c r="OW37" s="115"/>
      <c r="OX37" s="115"/>
      <c r="OY37" s="115"/>
      <c r="OZ37" s="115"/>
      <c r="PA37" s="115"/>
      <c r="PB37" s="115"/>
      <c r="PC37" s="115"/>
      <c r="PD37" s="115"/>
      <c r="PE37" s="115"/>
      <c r="PF37" s="115"/>
      <c r="PG37" s="115"/>
      <c r="PH37" s="115"/>
      <c r="PI37" s="115"/>
      <c r="PJ37" s="115"/>
      <c r="PK37" s="115"/>
      <c r="PL37" s="115"/>
      <c r="PM37" s="115"/>
      <c r="PN37" s="115"/>
      <c r="PO37" s="115"/>
      <c r="PP37" s="115"/>
      <c r="PQ37" s="115"/>
      <c r="PR37" s="115"/>
      <c r="PS37" s="115"/>
      <c r="PT37" s="115"/>
      <c r="PU37" s="115"/>
      <c r="PV37" s="115"/>
      <c r="PW37" s="115"/>
      <c r="PX37" s="115"/>
      <c r="PY37" s="115"/>
      <c r="PZ37" s="115"/>
      <c r="QA37" s="115"/>
      <c r="QB37" s="115"/>
      <c r="QC37" s="115"/>
      <c r="QD37" s="115"/>
      <c r="QE37" s="115"/>
      <c r="QF37" s="115"/>
      <c r="QG37" s="115"/>
      <c r="QH37" s="115"/>
      <c r="QI37" s="115"/>
      <c r="QJ37" s="115"/>
      <c r="QK37" s="115"/>
      <c r="QL37" s="115"/>
      <c r="QM37" s="115"/>
      <c r="QN37" s="115"/>
      <c r="QO37" s="115"/>
      <c r="QP37" s="115"/>
      <c r="QQ37" s="115"/>
      <c r="QR37" s="115"/>
      <c r="QS37" s="115"/>
      <c r="QT37" s="115"/>
      <c r="QU37" s="115"/>
      <c r="QV37" s="115"/>
      <c r="QW37" s="115"/>
      <c r="QX37" s="115"/>
      <c r="QY37" s="115"/>
      <c r="QZ37" s="115"/>
      <c r="RA37" s="115"/>
      <c r="RB37" s="115"/>
      <c r="RC37" s="115"/>
      <c r="RD37" s="115"/>
      <c r="RE37" s="115"/>
      <c r="RF37" s="115"/>
      <c r="RG37" s="115"/>
      <c r="RH37" s="115"/>
      <c r="RI37" s="115"/>
      <c r="RJ37" s="115"/>
      <c r="RK37" s="115"/>
      <c r="RL37" s="115"/>
      <c r="RM37" s="115"/>
      <c r="RN37" s="115"/>
      <c r="RO37" s="115"/>
      <c r="RP37" s="115"/>
      <c r="RQ37" s="115"/>
      <c r="RR37" s="115"/>
      <c r="RS37" s="115"/>
      <c r="RT37" s="115"/>
      <c r="RU37" s="115"/>
      <c r="RV37" s="115"/>
      <c r="RW37" s="115"/>
      <c r="RX37" s="115"/>
      <c r="RY37" s="115"/>
      <c r="RZ37" s="115"/>
      <c r="SA37" s="115"/>
      <c r="SB37" s="115"/>
      <c r="SC37" s="115"/>
      <c r="SD37" s="115"/>
      <c r="SE37" s="115"/>
      <c r="SF37" s="115"/>
      <c r="SG37" s="115"/>
      <c r="SH37" s="115"/>
      <c r="SI37" s="115"/>
      <c r="SJ37" s="115"/>
      <c r="SK37" s="115"/>
      <c r="SL37" s="115"/>
      <c r="SM37" s="115"/>
      <c r="SN37" s="115"/>
      <c r="SO37" s="115"/>
      <c r="SP37" s="115"/>
      <c r="SQ37" s="115"/>
      <c r="SR37" s="115"/>
      <c r="SS37" s="115"/>
      <c r="ST37" s="115"/>
      <c r="SU37" s="115"/>
      <c r="SV37" s="115"/>
      <c r="SW37" s="115"/>
      <c r="SX37" s="115"/>
      <c r="SY37" s="115"/>
      <c r="SZ37" s="115"/>
      <c r="TA37" s="115"/>
      <c r="TB37" s="115"/>
      <c r="TC37" s="115"/>
      <c r="TD37" s="115"/>
      <c r="TE37" s="115"/>
      <c r="TF37" s="115"/>
      <c r="TG37" s="115"/>
      <c r="TH37" s="115"/>
      <c r="TI37" s="115"/>
      <c r="TJ37" s="115"/>
      <c r="TK37" s="115"/>
      <c r="TL37" s="115"/>
      <c r="TM37" s="115"/>
      <c r="TN37" s="115"/>
      <c r="TO37" s="115"/>
      <c r="TP37" s="115"/>
      <c r="TQ37" s="115"/>
      <c r="TR37" s="115"/>
      <c r="TS37" s="115"/>
      <c r="TT37" s="115"/>
      <c r="TU37" s="115"/>
      <c r="TV37" s="115"/>
      <c r="TW37" s="115"/>
      <c r="TX37" s="115"/>
      <c r="TY37" s="115"/>
      <c r="TZ37" s="115"/>
      <c r="UA37" s="115"/>
      <c r="UB37" s="115"/>
      <c r="UC37" s="115"/>
      <c r="UD37" s="115"/>
      <c r="UE37" s="115"/>
      <c r="UF37" s="115"/>
      <c r="UG37" s="115"/>
      <c r="UH37" s="115"/>
      <c r="UI37" s="115"/>
      <c r="UJ37" s="115"/>
      <c r="UK37" s="115"/>
      <c r="UL37" s="115"/>
      <c r="UM37" s="115"/>
      <c r="UN37" s="115"/>
      <c r="UO37" s="115"/>
      <c r="UP37" s="115"/>
      <c r="UQ37" s="115"/>
      <c r="UR37" s="115"/>
      <c r="US37" s="115"/>
      <c r="UT37" s="115"/>
      <c r="UU37" s="115"/>
      <c r="UV37" s="115"/>
      <c r="UW37" s="115"/>
      <c r="UX37" s="115"/>
      <c r="UY37" s="115"/>
      <c r="UZ37" s="115"/>
      <c r="VA37" s="115"/>
      <c r="VB37" s="115"/>
      <c r="VC37" s="115"/>
      <c r="VD37" s="115"/>
      <c r="VE37" s="115"/>
      <c r="VF37" s="115"/>
      <c r="VG37" s="115"/>
      <c r="VH37" s="115"/>
      <c r="VI37" s="115"/>
      <c r="VJ37" s="115"/>
      <c r="VK37" s="115"/>
      <c r="VL37" s="115"/>
      <c r="VM37" s="115"/>
      <c r="VN37" s="115"/>
      <c r="VO37" s="115"/>
      <c r="VP37" s="115"/>
      <c r="VQ37" s="115"/>
      <c r="VR37" s="115"/>
      <c r="VS37" s="115"/>
      <c r="VT37" s="115"/>
      <c r="VU37" s="115"/>
      <c r="VV37" s="115"/>
      <c r="VW37" s="115"/>
      <c r="VX37" s="115"/>
      <c r="VY37" s="115"/>
      <c r="VZ37" s="115"/>
      <c r="WA37" s="115"/>
      <c r="WB37" s="115"/>
      <c r="WC37" s="115"/>
      <c r="WD37" s="115"/>
      <c r="WE37" s="115"/>
      <c r="WF37" s="115"/>
      <c r="WG37" s="115"/>
      <c r="WH37" s="115"/>
      <c r="WI37" s="115"/>
      <c r="WJ37" s="115"/>
      <c r="WK37" s="115"/>
      <c r="WL37" s="115"/>
      <c r="WM37" s="115"/>
      <c r="WN37" s="115"/>
      <c r="WO37" s="115"/>
      <c r="WP37" s="115"/>
      <c r="WQ37" s="115"/>
      <c r="WR37" s="115"/>
      <c r="WS37" s="115"/>
      <c r="WT37" s="115"/>
      <c r="WU37" s="115"/>
      <c r="WV37" s="115"/>
      <c r="WW37" s="115"/>
      <c r="WX37" s="115"/>
      <c r="WY37" s="115"/>
      <c r="WZ37" s="115"/>
      <c r="XA37" s="115"/>
      <c r="XB37" s="115"/>
      <c r="XC37" s="115"/>
      <c r="XD37" s="115"/>
      <c r="XE37" s="115"/>
      <c r="XF37" s="115"/>
      <c r="XG37" s="115"/>
      <c r="XH37" s="115"/>
      <c r="XI37" s="115"/>
      <c r="XJ37" s="115"/>
      <c r="XK37" s="115"/>
      <c r="XL37" s="115"/>
      <c r="XM37" s="115"/>
      <c r="XN37" s="115"/>
      <c r="XO37" s="115"/>
      <c r="XP37" s="115"/>
      <c r="XQ37" s="115"/>
      <c r="XR37" s="115"/>
      <c r="XS37" s="115"/>
      <c r="XT37" s="115"/>
      <c r="XU37" s="115"/>
      <c r="XV37" s="115"/>
      <c r="XW37" s="115"/>
      <c r="XX37" s="115"/>
      <c r="XY37" s="115"/>
      <c r="XZ37" s="115"/>
      <c r="YA37" s="115"/>
      <c r="YB37" s="115"/>
      <c r="YC37" s="115"/>
      <c r="YD37" s="115"/>
      <c r="YE37" s="115"/>
      <c r="YF37" s="115"/>
      <c r="YG37" s="115"/>
      <c r="YH37" s="115"/>
      <c r="YI37" s="115"/>
      <c r="YJ37" s="115"/>
      <c r="YK37" s="115"/>
      <c r="YL37" s="115"/>
      <c r="YM37" s="115"/>
      <c r="YN37" s="115"/>
      <c r="YO37" s="115"/>
      <c r="YP37" s="115"/>
      <c r="YQ37" s="115"/>
      <c r="YR37" s="115"/>
      <c r="YS37" s="115"/>
      <c r="YT37" s="115"/>
      <c r="YU37" s="115"/>
      <c r="YV37" s="115"/>
      <c r="YW37" s="115"/>
      <c r="YX37" s="115"/>
      <c r="YY37" s="115"/>
      <c r="YZ37" s="115"/>
      <c r="ZA37" s="115"/>
      <c r="ZB37" s="115"/>
      <c r="ZC37" s="115"/>
      <c r="ZD37" s="115"/>
      <c r="ZE37" s="115"/>
      <c r="ZF37" s="115"/>
      <c r="ZG37" s="115"/>
      <c r="ZH37" s="115"/>
      <c r="ZI37" s="115"/>
      <c r="ZJ37" s="115"/>
      <c r="ZK37" s="115"/>
      <c r="ZL37" s="115"/>
      <c r="ZM37" s="115"/>
      <c r="ZN37" s="115"/>
      <c r="ZO37" s="115"/>
      <c r="ZP37" s="115"/>
      <c r="ZQ37" s="115"/>
      <c r="ZR37" s="115"/>
      <c r="ZS37" s="115"/>
      <c r="ZT37" s="115"/>
      <c r="ZU37" s="115"/>
      <c r="ZV37" s="115"/>
      <c r="ZW37" s="115"/>
      <c r="ZX37" s="115"/>
      <c r="ZY37" s="115"/>
      <c r="ZZ37" s="115"/>
      <c r="AAA37" s="115"/>
      <c r="AAB37" s="115"/>
      <c r="AAC37" s="115"/>
      <c r="AAD37" s="115"/>
      <c r="AAE37" s="115"/>
      <c r="AAF37" s="115"/>
      <c r="AAG37" s="115"/>
      <c r="AAH37" s="115"/>
      <c r="AAI37" s="115"/>
      <c r="AAJ37" s="115"/>
      <c r="AAK37" s="115"/>
      <c r="AAL37" s="115"/>
      <c r="AAM37" s="115"/>
      <c r="AAN37" s="115"/>
      <c r="AAO37" s="115"/>
      <c r="AAP37" s="115"/>
      <c r="AAQ37" s="115"/>
      <c r="AAR37" s="115"/>
      <c r="AAS37" s="115"/>
      <c r="AAT37" s="115"/>
      <c r="AAU37" s="115"/>
      <c r="AAV37" s="115"/>
      <c r="AAW37" s="115"/>
      <c r="AAX37" s="115"/>
      <c r="AAY37" s="115"/>
      <c r="AAZ37" s="115"/>
      <c r="ABA37" s="115"/>
      <c r="ABB37" s="115"/>
      <c r="ABC37" s="115"/>
      <c r="ABD37" s="115"/>
      <c r="ABE37" s="115"/>
      <c r="ABF37" s="115"/>
      <c r="ABG37" s="115"/>
      <c r="ABH37" s="115"/>
      <c r="ABI37" s="115"/>
      <c r="ABJ37" s="115"/>
      <c r="ABK37" s="115"/>
      <c r="ABL37" s="115"/>
      <c r="ABM37" s="115"/>
      <c r="ABN37" s="115"/>
      <c r="ABO37" s="115"/>
      <c r="ABP37" s="115"/>
      <c r="ABQ37" s="115"/>
      <c r="ABR37" s="115"/>
      <c r="ABS37" s="115"/>
      <c r="ABT37" s="115"/>
      <c r="ABU37" s="115"/>
      <c r="ABV37" s="115"/>
      <c r="ABW37" s="115"/>
      <c r="ABX37" s="115"/>
      <c r="ABY37" s="115"/>
      <c r="ABZ37" s="115"/>
      <c r="ACA37" s="115"/>
      <c r="ACB37" s="115"/>
      <c r="ACC37" s="115"/>
      <c r="ACD37" s="115"/>
      <c r="ACE37" s="115"/>
      <c r="ACF37" s="115"/>
      <c r="ACG37" s="115"/>
      <c r="ACH37" s="115"/>
      <c r="ACI37" s="115"/>
      <c r="ACJ37" s="115"/>
      <c r="ACK37" s="115"/>
      <c r="ACL37" s="115"/>
      <c r="ACM37" s="115"/>
      <c r="ACN37" s="115"/>
      <c r="ACO37" s="115"/>
      <c r="ACP37" s="115"/>
      <c r="ACQ37" s="115"/>
      <c r="ACR37" s="115"/>
      <c r="ACS37" s="115"/>
      <c r="ACT37" s="115"/>
      <c r="ACU37" s="115"/>
      <c r="ACV37" s="115"/>
      <c r="ACW37" s="115"/>
      <c r="ACX37" s="115"/>
      <c r="ACY37" s="115"/>
      <c r="ACZ37" s="115"/>
      <c r="ADA37" s="115"/>
      <c r="ADB37" s="115"/>
      <c r="ADC37" s="115"/>
      <c r="ADD37" s="115"/>
      <c r="ADE37" s="115"/>
      <c r="ADF37" s="115"/>
      <c r="ADG37" s="115"/>
      <c r="ADH37" s="115"/>
      <c r="ADI37" s="115"/>
      <c r="ADJ37" s="115"/>
      <c r="ADK37" s="115"/>
      <c r="ADL37" s="115"/>
      <c r="ADM37" s="115"/>
      <c r="ADN37" s="115"/>
      <c r="ADO37" s="115"/>
      <c r="ADP37" s="115"/>
      <c r="ADQ37" s="115"/>
      <c r="ADR37" s="115"/>
      <c r="ADS37" s="115"/>
      <c r="ADT37" s="115"/>
      <c r="ADU37" s="115"/>
      <c r="ADV37" s="115"/>
      <c r="ADW37" s="115"/>
      <c r="ADX37" s="115"/>
      <c r="ADY37" s="115"/>
      <c r="ADZ37" s="115"/>
      <c r="AEA37" s="115"/>
      <c r="AEB37" s="115"/>
      <c r="AEC37" s="115"/>
      <c r="AED37" s="115"/>
      <c r="AEE37" s="115"/>
      <c r="AEF37" s="115"/>
      <c r="AEG37" s="115"/>
      <c r="AEH37" s="115"/>
      <c r="AEI37" s="115"/>
      <c r="AEJ37" s="115"/>
      <c r="AEK37" s="115"/>
      <c r="AEL37" s="115"/>
      <c r="AEM37" s="115"/>
      <c r="AEN37" s="115"/>
      <c r="AEO37" s="115"/>
      <c r="AEP37" s="115"/>
      <c r="AEQ37" s="115"/>
      <c r="AER37" s="115"/>
      <c r="AES37" s="115"/>
      <c r="AET37" s="115"/>
      <c r="AEU37" s="115"/>
      <c r="AEV37" s="115"/>
      <c r="AEW37" s="115"/>
      <c r="AEX37" s="115"/>
      <c r="AEY37" s="115"/>
      <c r="AEZ37" s="115"/>
      <c r="AFA37" s="115"/>
      <c r="AFB37" s="115"/>
      <c r="AFC37" s="115"/>
      <c r="AFD37" s="115"/>
      <c r="AFE37" s="115"/>
      <c r="AFF37" s="115"/>
      <c r="AFG37" s="115"/>
      <c r="AFH37" s="115"/>
      <c r="AFI37" s="115"/>
      <c r="AFJ37" s="115"/>
      <c r="AFK37" s="115"/>
      <c r="AFL37" s="115"/>
      <c r="AFM37" s="115"/>
      <c r="AFN37" s="115"/>
      <c r="AFO37" s="115"/>
      <c r="AFP37" s="115"/>
      <c r="AFQ37" s="115"/>
      <c r="AFR37" s="115"/>
      <c r="AFS37" s="115"/>
      <c r="AFT37" s="115"/>
      <c r="AFU37" s="115"/>
      <c r="AFV37" s="115"/>
      <c r="AFW37" s="115"/>
      <c r="AFX37" s="115"/>
      <c r="AFY37" s="115"/>
      <c r="AFZ37" s="115"/>
      <c r="AGA37" s="115"/>
      <c r="AGB37" s="115"/>
      <c r="AGC37" s="115"/>
      <c r="AGD37" s="115"/>
      <c r="AGE37" s="115"/>
      <c r="AGF37" s="115"/>
      <c r="AGG37" s="115"/>
      <c r="AGH37" s="115"/>
      <c r="AGI37" s="115"/>
      <c r="AGJ37" s="115"/>
      <c r="AGK37" s="115"/>
      <c r="AGL37" s="115"/>
      <c r="AGM37" s="115"/>
      <c r="AGN37" s="115"/>
      <c r="AGO37" s="115"/>
      <c r="AGP37" s="115"/>
      <c r="AGQ37" s="115"/>
      <c r="AGR37" s="115"/>
      <c r="AGS37" s="115"/>
      <c r="AGT37" s="115"/>
      <c r="AGU37" s="115"/>
      <c r="AGV37" s="115"/>
      <c r="AGW37" s="115"/>
      <c r="AGX37" s="115"/>
      <c r="AGY37" s="115"/>
      <c r="AGZ37" s="115"/>
      <c r="AHA37" s="115"/>
      <c r="AHB37" s="115"/>
      <c r="AHC37" s="115"/>
      <c r="AHD37" s="115"/>
      <c r="AHE37" s="115"/>
      <c r="AHF37" s="115"/>
      <c r="AHG37" s="115"/>
      <c r="AHH37" s="115"/>
      <c r="AHI37" s="115"/>
      <c r="AHJ37" s="115"/>
      <c r="AHK37" s="115"/>
      <c r="AHL37" s="115"/>
      <c r="AHM37" s="115"/>
      <c r="AHN37" s="115"/>
      <c r="AHO37" s="115"/>
      <c r="AHP37" s="115"/>
      <c r="AHQ37" s="115"/>
      <c r="AHR37" s="115"/>
      <c r="AHS37" s="115"/>
      <c r="AHT37" s="115"/>
      <c r="AHU37" s="115"/>
      <c r="AHV37" s="115"/>
      <c r="AHW37" s="115"/>
      <c r="AHX37" s="115"/>
      <c r="AHY37" s="115"/>
      <c r="AHZ37" s="115"/>
      <c r="AIA37" s="115"/>
      <c r="AIB37" s="115"/>
      <c r="AIC37" s="115"/>
      <c r="AID37" s="115"/>
      <c r="AIE37" s="115"/>
      <c r="AIF37" s="115"/>
      <c r="AIG37" s="115"/>
      <c r="AIH37" s="115"/>
      <c r="AII37" s="115"/>
      <c r="AIJ37" s="115"/>
      <c r="AIK37" s="115"/>
      <c r="AIL37" s="115"/>
      <c r="AIM37" s="115"/>
      <c r="AIN37" s="115"/>
      <c r="AIO37" s="115"/>
      <c r="AIP37" s="115"/>
      <c r="AIQ37" s="115"/>
      <c r="AIR37" s="115"/>
      <c r="AIS37" s="115"/>
      <c r="AIT37" s="115"/>
      <c r="AIU37" s="115"/>
      <c r="AIV37" s="115"/>
      <c r="AIW37" s="115"/>
      <c r="AIX37" s="115"/>
      <c r="AIY37" s="115"/>
      <c r="AIZ37" s="115"/>
      <c r="AJA37" s="115"/>
      <c r="AJB37" s="115"/>
      <c r="AJC37" s="115"/>
      <c r="AJD37" s="115"/>
      <c r="AJE37" s="115"/>
      <c r="AJF37" s="115"/>
      <c r="AJG37" s="115"/>
      <c r="AJH37" s="115"/>
      <c r="AJI37" s="115"/>
      <c r="AJJ37" s="115"/>
      <c r="AJK37" s="115"/>
      <c r="AJL37" s="115"/>
      <c r="AJM37" s="115"/>
      <c r="AJN37" s="115"/>
      <c r="AJO37" s="115"/>
      <c r="AJP37" s="115"/>
      <c r="AJQ37" s="115"/>
      <c r="AJR37" s="115"/>
      <c r="AJS37" s="115"/>
      <c r="AJT37" s="115"/>
      <c r="AJU37" s="115"/>
      <c r="AJV37" s="115"/>
      <c r="AJW37" s="115"/>
      <c r="AJX37" s="115"/>
      <c r="AJY37" s="115"/>
      <c r="AJZ37" s="115"/>
      <c r="AKA37" s="115"/>
      <c r="AKB37" s="115"/>
      <c r="AKC37" s="115"/>
      <c r="AKD37" s="115"/>
      <c r="AKE37" s="115"/>
      <c r="AKF37" s="115"/>
      <c r="AKG37" s="115"/>
      <c r="AKH37" s="115"/>
      <c r="AKI37" s="115"/>
      <c r="AKJ37" s="115"/>
      <c r="AKK37" s="115"/>
      <c r="AKL37" s="115"/>
      <c r="AKM37" s="115"/>
      <c r="AKN37" s="115"/>
      <c r="AKO37" s="115"/>
      <c r="AKP37" s="115"/>
      <c r="AKQ37" s="115"/>
      <c r="AKR37" s="115"/>
      <c r="AKS37" s="115"/>
      <c r="AKT37" s="115"/>
      <c r="AKU37" s="115"/>
      <c r="AKV37" s="115"/>
      <c r="AKW37" s="115"/>
      <c r="AKX37" s="115"/>
      <c r="AKY37" s="115"/>
      <c r="AKZ37" s="115"/>
      <c r="ALA37" s="115"/>
      <c r="ALB37" s="115"/>
      <c r="ALC37" s="115"/>
      <c r="ALD37" s="115"/>
      <c r="ALE37" s="115"/>
      <c r="ALF37" s="115"/>
      <c r="ALG37" s="115"/>
      <c r="ALH37" s="115"/>
      <c r="ALI37" s="115"/>
      <c r="ALJ37" s="115"/>
      <c r="ALK37" s="115"/>
      <c r="ALL37" s="115"/>
      <c r="ALM37" s="115"/>
      <c r="ALN37" s="115"/>
      <c r="ALO37" s="115"/>
      <c r="ALP37" s="115"/>
      <c r="ALQ37" s="115"/>
      <c r="ALR37" s="115"/>
      <c r="ALS37" s="115"/>
      <c r="ALT37" s="115"/>
      <c r="ALU37" s="115"/>
      <c r="ALV37" s="115"/>
      <c r="ALW37" s="115"/>
      <c r="ALX37" s="115"/>
      <c r="ALY37" s="115"/>
      <c r="ALZ37" s="115"/>
      <c r="AMA37" s="115"/>
      <c r="AMB37" s="115"/>
      <c r="AMC37" s="115"/>
      <c r="AMD37" s="115"/>
      <c r="AME37" s="115"/>
      <c r="AMF37" s="115"/>
      <c r="AMG37" s="115"/>
      <c r="AMH37" s="115"/>
      <c r="AMI37" s="115"/>
      <c r="AMJ37" s="115"/>
      <c r="AMK37" s="115"/>
      <c r="AML37" s="115"/>
      <c r="AMM37" s="115"/>
      <c r="AMN37" s="115"/>
      <c r="AMO37" s="115"/>
      <c r="AMP37" s="115"/>
      <c r="AMQ37" s="115"/>
      <c r="AMR37" s="115"/>
      <c r="AMS37" s="115"/>
      <c r="AMT37" s="115"/>
      <c r="AMU37" s="115"/>
      <c r="AMV37" s="115"/>
      <c r="AMW37" s="115"/>
      <c r="AMX37" s="115"/>
      <c r="AMY37" s="115"/>
      <c r="AMZ37" s="115"/>
      <c r="ANA37" s="115"/>
      <c r="ANB37" s="115"/>
      <c r="ANC37" s="115"/>
      <c r="AND37" s="115"/>
      <c r="ANE37" s="115"/>
      <c r="ANF37" s="115"/>
      <c r="ANG37" s="115"/>
      <c r="ANH37" s="115"/>
      <c r="ANI37" s="115"/>
      <c r="ANJ37" s="115"/>
      <c r="ANK37" s="115"/>
      <c r="ANL37" s="115"/>
      <c r="ANM37" s="115"/>
      <c r="ANN37" s="115"/>
      <c r="ANO37" s="115"/>
      <c r="ANP37" s="115"/>
      <c r="ANQ37" s="115"/>
      <c r="ANR37" s="115"/>
      <c r="ANS37" s="115"/>
      <c r="ANT37" s="115"/>
      <c r="ANU37" s="115"/>
      <c r="ANV37" s="115"/>
      <c r="ANW37" s="115"/>
      <c r="ANX37" s="115"/>
      <c r="ANY37" s="115"/>
      <c r="ANZ37" s="115"/>
      <c r="AOA37" s="115"/>
      <c r="AOB37" s="115"/>
      <c r="AOC37" s="115"/>
      <c r="AOD37" s="115"/>
      <c r="AOE37" s="115"/>
      <c r="AOF37" s="115"/>
      <c r="AOG37" s="115"/>
      <c r="AOH37" s="115"/>
      <c r="AOI37" s="115"/>
      <c r="AOJ37" s="115"/>
      <c r="AOK37" s="115"/>
      <c r="AOL37" s="115"/>
      <c r="AOM37" s="115"/>
      <c r="AON37" s="115"/>
      <c r="AOO37" s="115"/>
      <c r="AOP37" s="115"/>
      <c r="AOQ37" s="115"/>
      <c r="AOR37" s="115"/>
      <c r="AOS37" s="115"/>
      <c r="AOT37" s="115"/>
      <c r="AOU37" s="115"/>
      <c r="AOV37" s="115"/>
      <c r="AOW37" s="115"/>
      <c r="AOX37" s="115"/>
      <c r="AOY37" s="115"/>
      <c r="AOZ37" s="115"/>
      <c r="APA37" s="115"/>
      <c r="APB37" s="115"/>
      <c r="APC37" s="115"/>
      <c r="APD37" s="115"/>
      <c r="APE37" s="115"/>
      <c r="APF37" s="115"/>
      <c r="APG37" s="115"/>
      <c r="APH37" s="115"/>
      <c r="API37" s="115"/>
      <c r="APJ37" s="115"/>
      <c r="APK37" s="115"/>
      <c r="APL37" s="115"/>
      <c r="APM37" s="115"/>
      <c r="APN37" s="115"/>
      <c r="APO37" s="115"/>
      <c r="APP37" s="115"/>
      <c r="APQ37" s="115"/>
      <c r="APR37" s="115"/>
      <c r="APS37" s="115"/>
      <c r="APT37" s="115"/>
      <c r="APU37" s="115"/>
      <c r="APV37" s="115"/>
      <c r="APW37" s="115"/>
      <c r="APX37" s="115"/>
      <c r="APY37" s="115"/>
      <c r="APZ37" s="115"/>
      <c r="AQA37" s="115"/>
      <c r="AQB37" s="115"/>
      <c r="AQC37" s="115"/>
      <c r="AQD37" s="115"/>
      <c r="AQE37" s="115"/>
      <c r="AQF37" s="115"/>
      <c r="AQG37" s="115"/>
      <c r="AQH37" s="115"/>
      <c r="AQI37" s="115"/>
      <c r="AQJ37" s="115"/>
      <c r="AQK37" s="115"/>
      <c r="AQL37" s="115"/>
      <c r="AQM37" s="115"/>
      <c r="AQN37" s="115"/>
      <c r="AQO37" s="115"/>
      <c r="AQP37" s="115"/>
      <c r="AQQ37" s="115"/>
      <c r="AQR37" s="115"/>
      <c r="AQS37" s="115"/>
      <c r="AQT37" s="115"/>
      <c r="AQU37" s="115"/>
      <c r="AQV37" s="115"/>
      <c r="AQW37" s="115"/>
      <c r="AQX37" s="115"/>
      <c r="AQY37" s="115"/>
      <c r="AQZ37" s="115"/>
      <c r="ARA37" s="115"/>
      <c r="ARB37" s="115"/>
      <c r="ARC37" s="115"/>
      <c r="ARD37" s="115"/>
      <c r="ARE37" s="115"/>
      <c r="ARF37" s="115"/>
      <c r="ARG37" s="115"/>
      <c r="ARH37" s="115"/>
      <c r="ARI37" s="115"/>
      <c r="ARJ37" s="115"/>
      <c r="ARK37" s="115"/>
      <c r="ARL37" s="115"/>
      <c r="ARM37" s="115"/>
      <c r="ARN37" s="115"/>
      <c r="ARO37" s="115"/>
      <c r="ARP37" s="115"/>
      <c r="ARQ37" s="115"/>
      <c r="ARR37" s="115"/>
      <c r="ARS37" s="115"/>
      <c r="ART37" s="115"/>
      <c r="ARU37" s="115"/>
      <c r="ARV37" s="115"/>
      <c r="ARW37" s="115"/>
      <c r="ARX37" s="115"/>
      <c r="ARY37" s="115"/>
      <c r="ARZ37" s="115"/>
      <c r="ASA37" s="115"/>
      <c r="ASB37" s="115"/>
      <c r="ASC37" s="115"/>
      <c r="ASD37" s="115"/>
      <c r="ASE37" s="115"/>
      <c r="ASF37" s="115"/>
      <c r="ASG37" s="115"/>
      <c r="ASH37" s="115"/>
      <c r="ASI37" s="115"/>
      <c r="ASJ37" s="115"/>
      <c r="ASK37" s="115"/>
      <c r="ASL37" s="115"/>
      <c r="ASM37" s="115"/>
      <c r="ASN37" s="115"/>
      <c r="ASO37" s="115"/>
      <c r="ASP37" s="115"/>
      <c r="ASQ37" s="115"/>
      <c r="ASR37" s="115"/>
      <c r="ASS37" s="115"/>
      <c r="AST37" s="115"/>
      <c r="ASU37" s="115"/>
      <c r="ASV37" s="115"/>
      <c r="ASW37" s="115"/>
      <c r="ASX37" s="115"/>
      <c r="ASY37" s="115"/>
      <c r="ASZ37" s="115"/>
      <c r="ATA37" s="115"/>
      <c r="ATB37" s="115"/>
      <c r="ATC37" s="115"/>
      <c r="ATD37" s="115"/>
      <c r="ATE37" s="115"/>
      <c r="ATF37" s="115"/>
      <c r="ATG37" s="115"/>
      <c r="ATH37" s="115"/>
      <c r="ATI37" s="115"/>
      <c r="ATJ37" s="115"/>
      <c r="ATK37" s="115"/>
      <c r="ATL37" s="115"/>
      <c r="ATM37" s="115"/>
      <c r="ATN37" s="115"/>
      <c r="ATO37" s="115"/>
      <c r="ATP37" s="115"/>
      <c r="ATQ37" s="115"/>
      <c r="ATR37" s="115"/>
      <c r="ATS37" s="115"/>
      <c r="ATT37" s="115"/>
      <c r="ATU37" s="115"/>
      <c r="ATV37" s="115"/>
      <c r="ATW37" s="115"/>
      <c r="ATX37" s="115"/>
      <c r="ATY37" s="115"/>
      <c r="ATZ37" s="115"/>
      <c r="AUA37" s="115"/>
      <c r="AUB37" s="115"/>
      <c r="AUC37" s="115"/>
      <c r="AUD37" s="115"/>
      <c r="AUE37" s="115"/>
      <c r="AUF37" s="115"/>
      <c r="AUG37" s="115"/>
      <c r="AUH37" s="115"/>
      <c r="AUI37" s="115"/>
      <c r="AUJ37" s="115"/>
      <c r="AUK37" s="115"/>
      <c r="AUL37" s="115"/>
      <c r="AUM37" s="115"/>
      <c r="AUN37" s="115"/>
      <c r="AUO37" s="115"/>
      <c r="AUP37" s="115"/>
      <c r="AUQ37" s="115"/>
      <c r="AUR37" s="115"/>
      <c r="AUS37" s="115"/>
      <c r="AUT37" s="115"/>
      <c r="AUU37" s="115"/>
      <c r="AUV37" s="115"/>
      <c r="AUW37" s="115"/>
      <c r="AUX37" s="115"/>
      <c r="AUY37" s="115"/>
      <c r="AUZ37" s="115"/>
      <c r="AVA37" s="115"/>
      <c r="AVB37" s="115"/>
      <c r="AVC37" s="115"/>
      <c r="AVD37" s="115"/>
      <c r="AVE37" s="115"/>
      <c r="AVF37" s="115"/>
      <c r="AVG37" s="115"/>
      <c r="AVH37" s="115"/>
      <c r="AVI37" s="115"/>
      <c r="AVJ37" s="115"/>
      <c r="AVK37" s="115"/>
      <c r="AVL37" s="115"/>
      <c r="AVM37" s="115"/>
      <c r="AVN37" s="115"/>
      <c r="AVO37" s="115"/>
      <c r="AVP37" s="115"/>
      <c r="AVQ37" s="115"/>
      <c r="AVR37" s="115"/>
      <c r="AVS37" s="115"/>
      <c r="AVT37" s="115"/>
      <c r="AVU37" s="115"/>
    </row>
    <row r="38" spans="1:1269" s="332" customFormat="1" ht="13.5" customHeight="1" x14ac:dyDescent="0.2">
      <c r="A38" s="115"/>
      <c r="B38" s="29"/>
      <c r="C38" s="100"/>
      <c r="D38" s="100"/>
      <c r="E38" s="345"/>
      <c r="F38" s="100"/>
      <c r="G38" s="100"/>
      <c r="H38" s="100"/>
      <c r="I38" s="100"/>
      <c r="J38" s="100"/>
      <c r="K38" s="100"/>
      <c r="L38" s="100"/>
      <c r="M38" s="100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102"/>
      <c r="Y38" s="91"/>
      <c r="Z38" s="91"/>
      <c r="AA38" s="91"/>
      <c r="AB38" s="91"/>
      <c r="AC38" s="102"/>
      <c r="AD38" s="91"/>
      <c r="AE38" s="91"/>
      <c r="AF38" s="91"/>
      <c r="AG38" s="91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15"/>
      <c r="BD38" s="115"/>
      <c r="BE38" s="115"/>
      <c r="BF38" s="115"/>
      <c r="BG38" s="102"/>
      <c r="BH38" s="102"/>
      <c r="BI38" s="102"/>
      <c r="BJ38" s="102"/>
      <c r="BK38" s="102"/>
      <c r="BL38" s="102"/>
      <c r="BM38" s="102"/>
      <c r="BN38" s="102"/>
      <c r="BO38" s="102"/>
      <c r="BP38" s="102"/>
      <c r="BQ38" s="102"/>
      <c r="BR38" s="102"/>
      <c r="BS38" s="102"/>
      <c r="BT38" s="102"/>
      <c r="BU38" s="102"/>
      <c r="BV38" s="102"/>
      <c r="BW38" s="102"/>
      <c r="BX38" s="102"/>
      <c r="BY38" s="102"/>
      <c r="BZ38" s="102"/>
      <c r="CA38" s="102"/>
      <c r="CB38" s="102"/>
      <c r="CC38" s="102"/>
      <c r="CD38" s="102"/>
      <c r="CE38" s="102"/>
      <c r="CF38" s="102"/>
      <c r="CG38" s="102"/>
      <c r="CH38" s="102"/>
      <c r="CI38" s="102"/>
      <c r="CJ38" s="102"/>
      <c r="CK38" s="102"/>
      <c r="CL38" s="102"/>
      <c r="CM38" s="102"/>
      <c r="CN38" s="102"/>
      <c r="CO38" s="102"/>
      <c r="CP38" s="102"/>
      <c r="CQ38" s="102"/>
      <c r="CR38" s="102"/>
      <c r="CS38" s="102"/>
      <c r="CT38" s="102"/>
      <c r="CU38" s="102"/>
      <c r="CV38" s="102"/>
      <c r="CW38" s="102"/>
      <c r="CX38" s="102"/>
      <c r="CY38" s="102"/>
      <c r="CZ38" s="102"/>
      <c r="DA38" s="102"/>
      <c r="DB38" s="102"/>
      <c r="DC38" s="102"/>
      <c r="DD38" s="102"/>
      <c r="DE38" s="102"/>
      <c r="DF38" s="102"/>
      <c r="DG38" s="102"/>
      <c r="DH38" s="102"/>
      <c r="DI38" s="102"/>
      <c r="DJ38" s="102"/>
      <c r="DK38" s="102"/>
      <c r="DL38" s="102"/>
      <c r="DM38" s="102"/>
      <c r="DN38" s="102"/>
      <c r="DO38" s="102"/>
      <c r="DP38" s="102"/>
      <c r="DQ38" s="102"/>
      <c r="DR38" s="102"/>
      <c r="DS38" s="102"/>
      <c r="DT38" s="102"/>
      <c r="DU38" s="102"/>
      <c r="DV38" s="102"/>
      <c r="DW38" s="102"/>
      <c r="DX38" s="102"/>
      <c r="DY38" s="115"/>
      <c r="DZ38" s="115"/>
      <c r="EA38" s="115"/>
      <c r="EB38" s="115"/>
      <c r="EC38" s="115"/>
      <c r="ED38" s="115"/>
      <c r="EE38" s="115"/>
      <c r="EF38" s="115"/>
      <c r="EG38" s="115"/>
      <c r="EH38" s="115"/>
      <c r="EI38" s="115"/>
      <c r="EJ38" s="115"/>
      <c r="EK38" s="115"/>
      <c r="EL38" s="115"/>
      <c r="EM38" s="115"/>
      <c r="EN38" s="115"/>
      <c r="EO38" s="115"/>
      <c r="EP38" s="115"/>
      <c r="EQ38" s="115"/>
      <c r="ER38" s="115"/>
      <c r="ES38" s="115"/>
      <c r="ET38" s="115"/>
      <c r="EU38" s="115"/>
      <c r="EV38" s="115"/>
      <c r="EW38" s="115"/>
      <c r="EX38" s="115"/>
      <c r="EY38" s="115"/>
      <c r="EZ38" s="115"/>
      <c r="FA38" s="115"/>
      <c r="FB38" s="115"/>
      <c r="FC38" s="115"/>
      <c r="FD38" s="115"/>
      <c r="FE38" s="115"/>
      <c r="FF38" s="115"/>
      <c r="FG38" s="115"/>
      <c r="FH38" s="115"/>
      <c r="FI38" s="115"/>
      <c r="FJ38" s="115"/>
      <c r="FK38" s="115"/>
      <c r="FL38" s="115"/>
      <c r="FM38" s="115"/>
      <c r="FN38" s="115"/>
      <c r="FO38" s="115"/>
      <c r="FP38" s="115"/>
      <c r="FQ38" s="115"/>
      <c r="FR38" s="115"/>
      <c r="FS38" s="115"/>
      <c r="FT38" s="115"/>
      <c r="FU38" s="115"/>
      <c r="FV38" s="115"/>
      <c r="FW38" s="115"/>
      <c r="FX38" s="115"/>
      <c r="FY38" s="115"/>
      <c r="FZ38" s="115"/>
      <c r="GA38" s="115"/>
      <c r="GB38" s="115"/>
      <c r="GC38" s="115"/>
      <c r="GD38" s="115"/>
      <c r="GE38" s="115"/>
      <c r="GF38" s="115"/>
      <c r="GG38" s="115"/>
      <c r="GH38" s="115"/>
      <c r="GI38" s="115"/>
      <c r="GJ38" s="115"/>
      <c r="GK38" s="115"/>
      <c r="GL38" s="115"/>
      <c r="GM38" s="115"/>
      <c r="GN38" s="115"/>
      <c r="GO38" s="115"/>
      <c r="GP38" s="115"/>
      <c r="GQ38" s="115"/>
      <c r="GR38" s="115"/>
      <c r="GS38" s="115"/>
      <c r="GT38" s="115"/>
      <c r="GU38" s="115"/>
      <c r="GV38" s="115"/>
      <c r="GW38" s="115"/>
      <c r="GX38" s="115"/>
      <c r="GY38" s="115"/>
      <c r="GZ38" s="115"/>
      <c r="HA38" s="115"/>
      <c r="HB38" s="115"/>
      <c r="HC38" s="115"/>
      <c r="HD38" s="115"/>
      <c r="HE38" s="115"/>
      <c r="HF38" s="115"/>
      <c r="HG38" s="115"/>
      <c r="HH38" s="115"/>
      <c r="HI38" s="115"/>
      <c r="HJ38" s="115"/>
      <c r="HK38" s="115"/>
      <c r="HL38" s="115"/>
      <c r="HM38" s="115"/>
      <c r="HN38" s="115"/>
      <c r="HO38" s="115"/>
      <c r="HP38" s="115"/>
      <c r="HQ38" s="115"/>
      <c r="HR38" s="115"/>
      <c r="HS38" s="115"/>
      <c r="HT38" s="115"/>
      <c r="HU38" s="115"/>
      <c r="HV38" s="115"/>
      <c r="HW38" s="115"/>
      <c r="HX38" s="115"/>
      <c r="HY38" s="115"/>
      <c r="HZ38" s="115"/>
      <c r="IA38" s="115"/>
      <c r="IB38" s="115"/>
      <c r="IC38" s="115"/>
      <c r="ID38" s="115"/>
      <c r="IE38" s="115"/>
      <c r="IF38" s="115"/>
      <c r="IG38" s="115"/>
      <c r="IH38" s="115"/>
      <c r="II38" s="115"/>
      <c r="IJ38" s="115"/>
      <c r="IK38" s="115"/>
      <c r="IL38" s="115"/>
      <c r="IM38" s="115"/>
      <c r="IN38" s="115"/>
      <c r="IO38" s="115"/>
      <c r="IP38" s="115"/>
      <c r="IQ38" s="115"/>
      <c r="IR38" s="115"/>
      <c r="IS38" s="115"/>
      <c r="IT38" s="115"/>
      <c r="IU38" s="115"/>
      <c r="IV38" s="115"/>
      <c r="IW38" s="115"/>
      <c r="IX38" s="115"/>
      <c r="IY38" s="115"/>
      <c r="IZ38" s="115"/>
      <c r="JA38" s="115"/>
      <c r="JB38" s="115"/>
      <c r="JC38" s="115"/>
      <c r="JD38" s="115"/>
      <c r="JE38" s="115"/>
      <c r="JF38" s="115"/>
      <c r="JG38" s="115"/>
      <c r="JH38" s="115"/>
      <c r="JI38" s="115"/>
      <c r="JJ38" s="115"/>
      <c r="JK38" s="115"/>
      <c r="JL38" s="115"/>
      <c r="JM38" s="115"/>
      <c r="JN38" s="115"/>
      <c r="JO38" s="115"/>
      <c r="JP38" s="115"/>
      <c r="JQ38" s="115"/>
      <c r="JR38" s="115"/>
      <c r="JS38" s="115"/>
      <c r="JT38" s="115"/>
      <c r="JU38" s="115"/>
      <c r="JV38" s="115"/>
      <c r="JW38" s="115"/>
      <c r="JX38" s="115"/>
      <c r="JY38" s="115"/>
      <c r="JZ38" s="115"/>
      <c r="KA38" s="115"/>
      <c r="KB38" s="115"/>
      <c r="KC38" s="115"/>
      <c r="KD38" s="115"/>
      <c r="KE38" s="115"/>
      <c r="KF38" s="115"/>
      <c r="KG38" s="115"/>
      <c r="KH38" s="115"/>
      <c r="KI38" s="115"/>
      <c r="KJ38" s="115"/>
      <c r="KK38" s="115"/>
      <c r="KL38" s="115"/>
      <c r="KM38" s="115"/>
      <c r="KN38" s="115"/>
      <c r="KO38" s="115"/>
      <c r="KP38" s="115"/>
      <c r="KQ38" s="115"/>
      <c r="KR38" s="115"/>
      <c r="KS38" s="115"/>
      <c r="KT38" s="115"/>
      <c r="KU38" s="115"/>
      <c r="KV38" s="115"/>
      <c r="KW38" s="115"/>
      <c r="KX38" s="115"/>
      <c r="KY38" s="115"/>
      <c r="KZ38" s="115"/>
      <c r="LA38" s="115"/>
      <c r="LB38" s="115"/>
      <c r="LC38" s="115"/>
      <c r="LD38" s="115"/>
      <c r="LE38" s="115"/>
      <c r="LF38" s="115"/>
      <c r="LG38" s="115"/>
      <c r="LH38" s="115"/>
      <c r="LI38" s="115"/>
      <c r="LJ38" s="115"/>
      <c r="LK38" s="115"/>
      <c r="LL38" s="115"/>
      <c r="LM38" s="115"/>
      <c r="LN38" s="115"/>
      <c r="LO38" s="115"/>
      <c r="LP38" s="115"/>
      <c r="LQ38" s="115"/>
      <c r="LR38" s="115"/>
      <c r="LS38" s="115"/>
      <c r="LT38" s="115"/>
      <c r="LU38" s="115"/>
      <c r="LV38" s="115"/>
      <c r="LW38" s="115"/>
      <c r="LX38" s="115"/>
      <c r="LY38" s="115"/>
      <c r="LZ38" s="115"/>
      <c r="MA38" s="115"/>
      <c r="MB38" s="115"/>
      <c r="MC38" s="115"/>
      <c r="MD38" s="115"/>
      <c r="ME38" s="115"/>
      <c r="MF38" s="115"/>
      <c r="MG38" s="115"/>
      <c r="MH38" s="115"/>
      <c r="MI38" s="115"/>
      <c r="MJ38" s="115"/>
      <c r="MK38" s="115"/>
      <c r="ML38" s="115"/>
      <c r="MM38" s="115"/>
      <c r="MN38" s="115"/>
      <c r="MO38" s="115"/>
      <c r="MP38" s="115"/>
      <c r="MQ38" s="115"/>
      <c r="MR38" s="115"/>
      <c r="MS38" s="115"/>
      <c r="MT38" s="115"/>
      <c r="MU38" s="115"/>
      <c r="MV38" s="115"/>
      <c r="MW38" s="115"/>
      <c r="MX38" s="115"/>
      <c r="MY38" s="115"/>
      <c r="MZ38" s="115"/>
      <c r="NA38" s="115"/>
      <c r="NB38" s="115"/>
      <c r="NC38" s="115"/>
      <c r="ND38" s="115"/>
      <c r="NE38" s="115"/>
      <c r="NF38" s="115"/>
      <c r="NG38" s="115"/>
      <c r="NH38" s="115"/>
      <c r="NI38" s="115"/>
      <c r="NJ38" s="115"/>
      <c r="NK38" s="115"/>
      <c r="NL38" s="115"/>
      <c r="NM38" s="115"/>
      <c r="NN38" s="115"/>
      <c r="NO38" s="115"/>
      <c r="NP38" s="115"/>
      <c r="NQ38" s="115"/>
      <c r="NR38" s="115"/>
      <c r="NS38" s="115"/>
      <c r="NT38" s="115"/>
      <c r="NU38" s="115"/>
      <c r="NV38" s="115"/>
      <c r="NW38" s="115"/>
      <c r="NX38" s="115"/>
      <c r="NY38" s="115"/>
      <c r="NZ38" s="115"/>
      <c r="OA38" s="115"/>
      <c r="OB38" s="115"/>
      <c r="OC38" s="115"/>
      <c r="OD38" s="115"/>
      <c r="OE38" s="115"/>
      <c r="OF38" s="115"/>
      <c r="OG38" s="115"/>
      <c r="OH38" s="115"/>
      <c r="OI38" s="115"/>
      <c r="OJ38" s="115"/>
      <c r="OK38" s="115"/>
      <c r="OL38" s="115"/>
      <c r="OM38" s="115"/>
      <c r="ON38" s="115"/>
      <c r="OO38" s="115"/>
      <c r="OP38" s="115"/>
      <c r="OQ38" s="115"/>
      <c r="OR38" s="115"/>
      <c r="OS38" s="115"/>
      <c r="OT38" s="115"/>
      <c r="OU38" s="115"/>
      <c r="OV38" s="115"/>
      <c r="OW38" s="115"/>
      <c r="OX38" s="115"/>
      <c r="OY38" s="115"/>
      <c r="OZ38" s="115"/>
      <c r="PA38" s="115"/>
      <c r="PB38" s="115"/>
      <c r="PC38" s="115"/>
      <c r="PD38" s="115"/>
      <c r="PE38" s="115"/>
      <c r="PF38" s="115"/>
      <c r="PG38" s="115"/>
      <c r="PH38" s="115"/>
      <c r="PI38" s="115"/>
      <c r="PJ38" s="115"/>
      <c r="PK38" s="115"/>
      <c r="PL38" s="115"/>
      <c r="PM38" s="115"/>
      <c r="PN38" s="115"/>
      <c r="PO38" s="115"/>
      <c r="PP38" s="115"/>
      <c r="PQ38" s="115"/>
      <c r="PR38" s="115"/>
      <c r="PS38" s="115"/>
      <c r="PT38" s="115"/>
      <c r="PU38" s="115"/>
      <c r="PV38" s="115"/>
      <c r="PW38" s="115"/>
      <c r="PX38" s="115"/>
      <c r="PY38" s="115"/>
      <c r="PZ38" s="115"/>
      <c r="QA38" s="115"/>
      <c r="QB38" s="115"/>
      <c r="QC38" s="115"/>
      <c r="QD38" s="115"/>
      <c r="QE38" s="115"/>
      <c r="QF38" s="115"/>
      <c r="QG38" s="115"/>
      <c r="QH38" s="115"/>
      <c r="QI38" s="115"/>
      <c r="QJ38" s="115"/>
      <c r="QK38" s="115"/>
      <c r="QL38" s="115"/>
      <c r="QM38" s="115"/>
      <c r="QN38" s="115"/>
      <c r="QO38" s="115"/>
      <c r="QP38" s="115"/>
      <c r="QQ38" s="115"/>
      <c r="QR38" s="115"/>
      <c r="QS38" s="115"/>
      <c r="QT38" s="115"/>
      <c r="QU38" s="115"/>
      <c r="QV38" s="115"/>
      <c r="QW38" s="115"/>
      <c r="QX38" s="115"/>
      <c r="QY38" s="115"/>
      <c r="QZ38" s="115"/>
      <c r="RA38" s="115"/>
      <c r="RB38" s="115"/>
      <c r="RC38" s="115"/>
      <c r="RD38" s="115"/>
      <c r="RE38" s="115"/>
      <c r="RF38" s="115"/>
      <c r="RG38" s="115"/>
      <c r="RH38" s="115"/>
      <c r="RI38" s="115"/>
      <c r="RJ38" s="115"/>
      <c r="RK38" s="115"/>
      <c r="RL38" s="115"/>
      <c r="RM38" s="115"/>
      <c r="RN38" s="115"/>
      <c r="RO38" s="115"/>
      <c r="RP38" s="115"/>
      <c r="RQ38" s="115"/>
      <c r="RR38" s="115"/>
      <c r="RS38" s="115"/>
      <c r="RT38" s="115"/>
      <c r="RU38" s="115"/>
      <c r="RV38" s="115"/>
      <c r="RW38" s="115"/>
      <c r="RX38" s="115"/>
      <c r="RY38" s="115"/>
      <c r="RZ38" s="115"/>
      <c r="SA38" s="115"/>
      <c r="SB38" s="115"/>
      <c r="SC38" s="115"/>
      <c r="SD38" s="115"/>
      <c r="SE38" s="115"/>
      <c r="SF38" s="115"/>
      <c r="SG38" s="115"/>
      <c r="SH38" s="115"/>
      <c r="SI38" s="115"/>
      <c r="SJ38" s="115"/>
      <c r="SK38" s="115"/>
      <c r="SL38" s="115"/>
      <c r="SM38" s="115"/>
      <c r="SN38" s="115"/>
      <c r="SO38" s="115"/>
      <c r="SP38" s="115"/>
      <c r="SQ38" s="115"/>
      <c r="SR38" s="115"/>
      <c r="SS38" s="115"/>
      <c r="ST38" s="115"/>
      <c r="SU38" s="115"/>
      <c r="SV38" s="115"/>
      <c r="SW38" s="115"/>
      <c r="SX38" s="115"/>
      <c r="SY38" s="115"/>
      <c r="SZ38" s="115"/>
      <c r="TA38" s="115"/>
      <c r="TB38" s="115"/>
      <c r="TC38" s="115"/>
      <c r="TD38" s="115"/>
      <c r="TE38" s="115"/>
      <c r="TF38" s="115"/>
      <c r="TG38" s="115"/>
      <c r="TH38" s="115"/>
      <c r="TI38" s="115"/>
      <c r="TJ38" s="115"/>
      <c r="TK38" s="115"/>
      <c r="TL38" s="115"/>
      <c r="TM38" s="115"/>
      <c r="TN38" s="115"/>
      <c r="TO38" s="115"/>
      <c r="TP38" s="115"/>
      <c r="TQ38" s="115"/>
      <c r="TR38" s="115"/>
      <c r="TS38" s="115"/>
      <c r="TT38" s="115"/>
      <c r="TU38" s="115"/>
      <c r="TV38" s="115"/>
      <c r="TW38" s="115"/>
      <c r="TX38" s="115"/>
      <c r="TY38" s="115"/>
      <c r="TZ38" s="115"/>
      <c r="UA38" s="115"/>
      <c r="UB38" s="115"/>
      <c r="UC38" s="115"/>
      <c r="UD38" s="115"/>
      <c r="UE38" s="115"/>
      <c r="UF38" s="115"/>
      <c r="UG38" s="115"/>
      <c r="UH38" s="115"/>
      <c r="UI38" s="115"/>
      <c r="UJ38" s="115"/>
      <c r="UK38" s="115"/>
      <c r="UL38" s="115"/>
      <c r="UM38" s="115"/>
      <c r="UN38" s="115"/>
      <c r="UO38" s="115"/>
      <c r="UP38" s="115"/>
      <c r="UQ38" s="115"/>
      <c r="UR38" s="115"/>
      <c r="US38" s="115"/>
      <c r="UT38" s="115"/>
      <c r="UU38" s="115"/>
      <c r="UV38" s="115"/>
      <c r="UW38" s="115"/>
      <c r="UX38" s="115"/>
      <c r="UY38" s="115"/>
      <c r="UZ38" s="115"/>
      <c r="VA38" s="115"/>
      <c r="VB38" s="115"/>
      <c r="VC38" s="115"/>
      <c r="VD38" s="115"/>
      <c r="VE38" s="115"/>
      <c r="VF38" s="115"/>
      <c r="VG38" s="115"/>
      <c r="VH38" s="115"/>
      <c r="VI38" s="115"/>
      <c r="VJ38" s="115"/>
      <c r="VK38" s="115"/>
      <c r="VL38" s="115"/>
      <c r="VM38" s="115"/>
      <c r="VN38" s="115"/>
      <c r="VO38" s="115"/>
      <c r="VP38" s="115"/>
      <c r="VQ38" s="115"/>
      <c r="VR38" s="115"/>
      <c r="VS38" s="115"/>
      <c r="VT38" s="115"/>
      <c r="VU38" s="115"/>
      <c r="VV38" s="115"/>
      <c r="VW38" s="115"/>
      <c r="VX38" s="115"/>
      <c r="VY38" s="115"/>
      <c r="VZ38" s="115"/>
      <c r="WA38" s="115"/>
      <c r="WB38" s="115"/>
      <c r="WC38" s="115"/>
      <c r="WD38" s="115"/>
      <c r="WE38" s="115"/>
      <c r="WF38" s="115"/>
      <c r="WG38" s="115"/>
      <c r="WH38" s="115"/>
      <c r="WI38" s="115"/>
      <c r="WJ38" s="115"/>
      <c r="WK38" s="115"/>
      <c r="WL38" s="115"/>
      <c r="WM38" s="115"/>
      <c r="WN38" s="115"/>
      <c r="WO38" s="115"/>
      <c r="WP38" s="115"/>
      <c r="WQ38" s="115"/>
      <c r="WR38" s="115"/>
      <c r="WS38" s="115"/>
      <c r="WT38" s="115"/>
      <c r="WU38" s="115"/>
      <c r="WV38" s="115"/>
      <c r="WW38" s="115"/>
      <c r="WX38" s="115"/>
      <c r="WY38" s="115"/>
      <c r="WZ38" s="115"/>
      <c r="XA38" s="115"/>
      <c r="XB38" s="115"/>
      <c r="XC38" s="115"/>
      <c r="XD38" s="115"/>
      <c r="XE38" s="115"/>
      <c r="XF38" s="115"/>
      <c r="XG38" s="115"/>
      <c r="XH38" s="115"/>
      <c r="XI38" s="115"/>
      <c r="XJ38" s="115"/>
      <c r="XK38" s="115"/>
      <c r="XL38" s="115"/>
      <c r="XM38" s="115"/>
      <c r="XN38" s="115"/>
      <c r="XO38" s="115"/>
      <c r="XP38" s="115"/>
      <c r="XQ38" s="115"/>
      <c r="XR38" s="115"/>
      <c r="XS38" s="115"/>
      <c r="XT38" s="115"/>
      <c r="XU38" s="115"/>
      <c r="XV38" s="115"/>
      <c r="XW38" s="115"/>
      <c r="XX38" s="115"/>
      <c r="XY38" s="115"/>
      <c r="XZ38" s="115"/>
      <c r="YA38" s="115"/>
      <c r="YB38" s="115"/>
      <c r="YC38" s="115"/>
      <c r="YD38" s="115"/>
      <c r="YE38" s="115"/>
      <c r="YF38" s="115"/>
      <c r="YG38" s="115"/>
      <c r="YH38" s="115"/>
      <c r="YI38" s="115"/>
      <c r="YJ38" s="115"/>
      <c r="YK38" s="115"/>
      <c r="YL38" s="115"/>
      <c r="YM38" s="115"/>
      <c r="YN38" s="115"/>
      <c r="YO38" s="115"/>
      <c r="YP38" s="115"/>
      <c r="YQ38" s="115"/>
      <c r="YR38" s="115"/>
      <c r="YS38" s="115"/>
      <c r="YT38" s="115"/>
      <c r="YU38" s="115"/>
      <c r="YV38" s="115"/>
      <c r="YW38" s="115"/>
      <c r="YX38" s="115"/>
      <c r="YY38" s="115"/>
      <c r="YZ38" s="115"/>
      <c r="ZA38" s="115"/>
      <c r="ZB38" s="115"/>
      <c r="ZC38" s="115"/>
      <c r="ZD38" s="115"/>
      <c r="ZE38" s="115"/>
      <c r="ZF38" s="115"/>
      <c r="ZG38" s="115"/>
      <c r="ZH38" s="115"/>
      <c r="ZI38" s="115"/>
      <c r="ZJ38" s="115"/>
      <c r="ZK38" s="115"/>
      <c r="ZL38" s="115"/>
      <c r="ZM38" s="115"/>
      <c r="ZN38" s="115"/>
      <c r="ZO38" s="115"/>
      <c r="ZP38" s="115"/>
      <c r="ZQ38" s="115"/>
      <c r="ZR38" s="115"/>
      <c r="ZS38" s="115"/>
      <c r="ZT38" s="115"/>
      <c r="ZU38" s="115"/>
      <c r="ZV38" s="115"/>
      <c r="ZW38" s="115"/>
      <c r="ZX38" s="115"/>
      <c r="ZY38" s="115"/>
      <c r="ZZ38" s="115"/>
      <c r="AAA38" s="115"/>
      <c r="AAB38" s="115"/>
      <c r="AAC38" s="115"/>
      <c r="AAD38" s="115"/>
      <c r="AAE38" s="115"/>
      <c r="AAF38" s="115"/>
      <c r="AAG38" s="115"/>
      <c r="AAH38" s="115"/>
      <c r="AAI38" s="115"/>
      <c r="AAJ38" s="115"/>
      <c r="AAK38" s="115"/>
      <c r="AAL38" s="115"/>
      <c r="AAM38" s="115"/>
      <c r="AAN38" s="115"/>
      <c r="AAO38" s="115"/>
      <c r="AAP38" s="115"/>
      <c r="AAQ38" s="115"/>
      <c r="AAR38" s="115"/>
      <c r="AAS38" s="115"/>
      <c r="AAT38" s="115"/>
      <c r="AAU38" s="115"/>
      <c r="AAV38" s="115"/>
      <c r="AAW38" s="115"/>
      <c r="AAX38" s="115"/>
      <c r="AAY38" s="115"/>
      <c r="AAZ38" s="115"/>
      <c r="ABA38" s="115"/>
      <c r="ABB38" s="115"/>
      <c r="ABC38" s="115"/>
      <c r="ABD38" s="115"/>
      <c r="ABE38" s="115"/>
      <c r="ABF38" s="115"/>
      <c r="ABG38" s="115"/>
      <c r="ABH38" s="115"/>
      <c r="ABI38" s="115"/>
      <c r="ABJ38" s="115"/>
      <c r="ABK38" s="115"/>
      <c r="ABL38" s="115"/>
      <c r="ABM38" s="115"/>
      <c r="ABN38" s="115"/>
      <c r="ABO38" s="115"/>
      <c r="ABP38" s="115"/>
      <c r="ABQ38" s="115"/>
      <c r="ABR38" s="115"/>
      <c r="ABS38" s="115"/>
      <c r="ABT38" s="115"/>
      <c r="ABU38" s="115"/>
      <c r="ABV38" s="115"/>
      <c r="ABW38" s="115"/>
      <c r="ABX38" s="115"/>
      <c r="ABY38" s="115"/>
      <c r="ABZ38" s="115"/>
      <c r="ACA38" s="115"/>
      <c r="ACB38" s="115"/>
      <c r="ACC38" s="115"/>
      <c r="ACD38" s="115"/>
      <c r="ACE38" s="115"/>
      <c r="ACF38" s="115"/>
      <c r="ACG38" s="115"/>
      <c r="ACH38" s="115"/>
      <c r="ACI38" s="115"/>
      <c r="ACJ38" s="115"/>
      <c r="ACK38" s="115"/>
      <c r="ACL38" s="115"/>
      <c r="ACM38" s="115"/>
      <c r="ACN38" s="115"/>
      <c r="ACO38" s="115"/>
      <c r="ACP38" s="115"/>
      <c r="ACQ38" s="115"/>
      <c r="ACR38" s="115"/>
      <c r="ACS38" s="115"/>
      <c r="ACT38" s="115"/>
      <c r="ACU38" s="115"/>
      <c r="ACV38" s="115"/>
      <c r="ACW38" s="115"/>
      <c r="ACX38" s="115"/>
      <c r="ACY38" s="115"/>
      <c r="ACZ38" s="115"/>
      <c r="ADA38" s="115"/>
      <c r="ADB38" s="115"/>
      <c r="ADC38" s="115"/>
      <c r="ADD38" s="115"/>
      <c r="ADE38" s="115"/>
      <c r="ADF38" s="115"/>
      <c r="ADG38" s="115"/>
      <c r="ADH38" s="115"/>
      <c r="ADI38" s="115"/>
      <c r="ADJ38" s="115"/>
      <c r="ADK38" s="115"/>
      <c r="ADL38" s="115"/>
      <c r="ADM38" s="115"/>
      <c r="ADN38" s="115"/>
      <c r="ADO38" s="115"/>
      <c r="ADP38" s="115"/>
      <c r="ADQ38" s="115"/>
      <c r="ADR38" s="115"/>
      <c r="ADS38" s="115"/>
      <c r="ADT38" s="115"/>
      <c r="ADU38" s="115"/>
      <c r="ADV38" s="115"/>
      <c r="ADW38" s="115"/>
      <c r="ADX38" s="115"/>
      <c r="ADY38" s="115"/>
      <c r="ADZ38" s="115"/>
      <c r="AEA38" s="115"/>
      <c r="AEB38" s="115"/>
      <c r="AEC38" s="115"/>
      <c r="AED38" s="115"/>
      <c r="AEE38" s="115"/>
      <c r="AEF38" s="115"/>
      <c r="AEG38" s="115"/>
      <c r="AEH38" s="115"/>
      <c r="AEI38" s="115"/>
      <c r="AEJ38" s="115"/>
      <c r="AEK38" s="115"/>
      <c r="AEL38" s="115"/>
      <c r="AEM38" s="115"/>
      <c r="AEN38" s="115"/>
      <c r="AEO38" s="115"/>
      <c r="AEP38" s="115"/>
      <c r="AEQ38" s="115"/>
      <c r="AER38" s="115"/>
      <c r="AES38" s="115"/>
      <c r="AET38" s="115"/>
      <c r="AEU38" s="115"/>
      <c r="AEV38" s="115"/>
      <c r="AEW38" s="115"/>
      <c r="AEX38" s="115"/>
      <c r="AEY38" s="115"/>
      <c r="AEZ38" s="115"/>
      <c r="AFA38" s="115"/>
      <c r="AFB38" s="115"/>
      <c r="AFC38" s="115"/>
      <c r="AFD38" s="115"/>
      <c r="AFE38" s="115"/>
      <c r="AFF38" s="115"/>
      <c r="AFG38" s="115"/>
      <c r="AFH38" s="115"/>
      <c r="AFI38" s="115"/>
      <c r="AFJ38" s="115"/>
      <c r="AFK38" s="115"/>
      <c r="AFL38" s="115"/>
      <c r="AFM38" s="115"/>
      <c r="AFN38" s="115"/>
      <c r="AFO38" s="115"/>
      <c r="AFP38" s="115"/>
      <c r="AFQ38" s="115"/>
      <c r="AFR38" s="115"/>
      <c r="AFS38" s="115"/>
      <c r="AFT38" s="115"/>
      <c r="AFU38" s="115"/>
      <c r="AFV38" s="115"/>
      <c r="AFW38" s="115"/>
      <c r="AFX38" s="115"/>
      <c r="AFY38" s="115"/>
      <c r="AFZ38" s="115"/>
      <c r="AGA38" s="115"/>
      <c r="AGB38" s="115"/>
      <c r="AGC38" s="115"/>
      <c r="AGD38" s="115"/>
      <c r="AGE38" s="115"/>
      <c r="AGF38" s="115"/>
      <c r="AGG38" s="115"/>
      <c r="AGH38" s="115"/>
      <c r="AGI38" s="115"/>
      <c r="AGJ38" s="115"/>
      <c r="AGK38" s="115"/>
      <c r="AGL38" s="115"/>
      <c r="AGM38" s="115"/>
      <c r="AGN38" s="115"/>
      <c r="AGO38" s="115"/>
      <c r="AGP38" s="115"/>
      <c r="AGQ38" s="115"/>
      <c r="AGR38" s="115"/>
      <c r="AGS38" s="115"/>
      <c r="AGT38" s="115"/>
      <c r="AGU38" s="115"/>
      <c r="AGV38" s="115"/>
      <c r="AGW38" s="115"/>
      <c r="AGX38" s="115"/>
      <c r="AGY38" s="115"/>
      <c r="AGZ38" s="115"/>
      <c r="AHA38" s="115"/>
      <c r="AHB38" s="115"/>
      <c r="AHC38" s="115"/>
      <c r="AHD38" s="115"/>
      <c r="AHE38" s="115"/>
      <c r="AHF38" s="115"/>
      <c r="AHG38" s="115"/>
      <c r="AHH38" s="115"/>
      <c r="AHI38" s="115"/>
      <c r="AHJ38" s="115"/>
      <c r="AHK38" s="115"/>
      <c r="AHL38" s="115"/>
      <c r="AHM38" s="115"/>
      <c r="AHN38" s="115"/>
      <c r="AHO38" s="115"/>
      <c r="AHP38" s="115"/>
      <c r="AHQ38" s="115"/>
      <c r="AHR38" s="115"/>
      <c r="AHS38" s="115"/>
      <c r="AHT38" s="115"/>
      <c r="AHU38" s="115"/>
      <c r="AHV38" s="115"/>
      <c r="AHW38" s="115"/>
      <c r="AHX38" s="115"/>
      <c r="AHY38" s="115"/>
      <c r="AHZ38" s="115"/>
      <c r="AIA38" s="115"/>
      <c r="AIB38" s="115"/>
      <c r="AIC38" s="115"/>
      <c r="AID38" s="115"/>
      <c r="AIE38" s="115"/>
      <c r="AIF38" s="115"/>
      <c r="AIG38" s="115"/>
      <c r="AIH38" s="115"/>
      <c r="AII38" s="115"/>
      <c r="AIJ38" s="115"/>
      <c r="AIK38" s="115"/>
      <c r="AIL38" s="115"/>
      <c r="AIM38" s="115"/>
      <c r="AIN38" s="115"/>
      <c r="AIO38" s="115"/>
      <c r="AIP38" s="115"/>
      <c r="AIQ38" s="115"/>
      <c r="AIR38" s="115"/>
      <c r="AIS38" s="115"/>
      <c r="AIT38" s="115"/>
      <c r="AIU38" s="115"/>
      <c r="AIV38" s="115"/>
      <c r="AIW38" s="115"/>
      <c r="AIX38" s="115"/>
      <c r="AIY38" s="115"/>
      <c r="AIZ38" s="115"/>
      <c r="AJA38" s="115"/>
      <c r="AJB38" s="115"/>
      <c r="AJC38" s="115"/>
      <c r="AJD38" s="115"/>
      <c r="AJE38" s="115"/>
      <c r="AJF38" s="115"/>
      <c r="AJG38" s="115"/>
      <c r="AJH38" s="115"/>
      <c r="AJI38" s="115"/>
      <c r="AJJ38" s="115"/>
      <c r="AJK38" s="115"/>
      <c r="AJL38" s="115"/>
      <c r="AJM38" s="115"/>
      <c r="AJN38" s="115"/>
      <c r="AJO38" s="115"/>
      <c r="AJP38" s="115"/>
      <c r="AJQ38" s="115"/>
      <c r="AJR38" s="115"/>
      <c r="AJS38" s="115"/>
      <c r="AJT38" s="115"/>
      <c r="AJU38" s="115"/>
      <c r="AJV38" s="115"/>
      <c r="AJW38" s="115"/>
      <c r="AJX38" s="115"/>
      <c r="AJY38" s="115"/>
      <c r="AJZ38" s="115"/>
      <c r="AKA38" s="115"/>
      <c r="AKB38" s="115"/>
      <c r="AKC38" s="115"/>
      <c r="AKD38" s="115"/>
      <c r="AKE38" s="115"/>
      <c r="AKF38" s="115"/>
      <c r="AKG38" s="115"/>
      <c r="AKH38" s="115"/>
      <c r="AKI38" s="115"/>
      <c r="AKJ38" s="115"/>
      <c r="AKK38" s="115"/>
      <c r="AKL38" s="115"/>
      <c r="AKM38" s="115"/>
      <c r="AKN38" s="115"/>
      <c r="AKO38" s="115"/>
      <c r="AKP38" s="115"/>
      <c r="AKQ38" s="115"/>
      <c r="AKR38" s="115"/>
      <c r="AKS38" s="115"/>
      <c r="AKT38" s="115"/>
      <c r="AKU38" s="115"/>
      <c r="AKV38" s="115"/>
      <c r="AKW38" s="115"/>
      <c r="AKX38" s="115"/>
      <c r="AKY38" s="115"/>
      <c r="AKZ38" s="115"/>
      <c r="ALA38" s="115"/>
      <c r="ALB38" s="115"/>
      <c r="ALC38" s="115"/>
      <c r="ALD38" s="115"/>
      <c r="ALE38" s="115"/>
      <c r="ALF38" s="115"/>
      <c r="ALG38" s="115"/>
      <c r="ALH38" s="115"/>
      <c r="ALI38" s="115"/>
      <c r="ALJ38" s="115"/>
      <c r="ALK38" s="115"/>
      <c r="ALL38" s="115"/>
      <c r="ALM38" s="115"/>
      <c r="ALN38" s="115"/>
      <c r="ALO38" s="115"/>
      <c r="ALP38" s="115"/>
      <c r="ALQ38" s="115"/>
      <c r="ALR38" s="115"/>
      <c r="ALS38" s="115"/>
      <c r="ALT38" s="115"/>
      <c r="ALU38" s="115"/>
      <c r="ALV38" s="115"/>
      <c r="ALW38" s="115"/>
      <c r="ALX38" s="115"/>
      <c r="ALY38" s="115"/>
      <c r="ALZ38" s="115"/>
      <c r="AMA38" s="115"/>
      <c r="AMB38" s="115"/>
      <c r="AMC38" s="115"/>
      <c r="AMD38" s="115"/>
      <c r="AME38" s="115"/>
      <c r="AMF38" s="115"/>
      <c r="AMG38" s="115"/>
      <c r="AMH38" s="115"/>
      <c r="AMI38" s="115"/>
      <c r="AMJ38" s="115"/>
      <c r="AMK38" s="115"/>
      <c r="AML38" s="115"/>
      <c r="AMM38" s="115"/>
      <c r="AMN38" s="115"/>
      <c r="AMO38" s="115"/>
      <c r="AMP38" s="115"/>
      <c r="AMQ38" s="115"/>
      <c r="AMR38" s="115"/>
      <c r="AMS38" s="115"/>
      <c r="AMT38" s="115"/>
      <c r="AMU38" s="115"/>
      <c r="AMV38" s="115"/>
      <c r="AMW38" s="115"/>
      <c r="AMX38" s="115"/>
      <c r="AMY38" s="115"/>
      <c r="AMZ38" s="115"/>
      <c r="ANA38" s="115"/>
      <c r="ANB38" s="115"/>
      <c r="ANC38" s="115"/>
      <c r="AND38" s="115"/>
      <c r="ANE38" s="115"/>
      <c r="ANF38" s="115"/>
      <c r="ANG38" s="115"/>
      <c r="ANH38" s="115"/>
      <c r="ANI38" s="115"/>
      <c r="ANJ38" s="115"/>
      <c r="ANK38" s="115"/>
      <c r="ANL38" s="115"/>
      <c r="ANM38" s="115"/>
      <c r="ANN38" s="115"/>
      <c r="ANO38" s="115"/>
      <c r="ANP38" s="115"/>
      <c r="ANQ38" s="115"/>
      <c r="ANR38" s="115"/>
      <c r="ANS38" s="115"/>
      <c r="ANT38" s="115"/>
      <c r="ANU38" s="115"/>
      <c r="ANV38" s="115"/>
      <c r="ANW38" s="115"/>
      <c r="ANX38" s="115"/>
      <c r="ANY38" s="115"/>
      <c r="ANZ38" s="115"/>
      <c r="AOA38" s="115"/>
      <c r="AOB38" s="115"/>
      <c r="AOC38" s="115"/>
      <c r="AOD38" s="115"/>
      <c r="AOE38" s="115"/>
      <c r="AOF38" s="115"/>
      <c r="AOG38" s="115"/>
      <c r="AOH38" s="115"/>
      <c r="AOI38" s="115"/>
      <c r="AOJ38" s="115"/>
      <c r="AOK38" s="115"/>
      <c r="AOL38" s="115"/>
      <c r="AOM38" s="115"/>
      <c r="AON38" s="115"/>
      <c r="AOO38" s="115"/>
      <c r="AOP38" s="115"/>
      <c r="AOQ38" s="115"/>
      <c r="AOR38" s="115"/>
      <c r="AOS38" s="115"/>
      <c r="AOT38" s="115"/>
      <c r="AOU38" s="115"/>
      <c r="AOV38" s="115"/>
      <c r="AOW38" s="115"/>
      <c r="AOX38" s="115"/>
      <c r="AOY38" s="115"/>
      <c r="AOZ38" s="115"/>
      <c r="APA38" s="115"/>
      <c r="APB38" s="115"/>
      <c r="APC38" s="115"/>
      <c r="APD38" s="115"/>
      <c r="APE38" s="115"/>
      <c r="APF38" s="115"/>
      <c r="APG38" s="115"/>
      <c r="APH38" s="115"/>
      <c r="API38" s="115"/>
      <c r="APJ38" s="115"/>
      <c r="APK38" s="115"/>
      <c r="APL38" s="115"/>
      <c r="APM38" s="115"/>
      <c r="APN38" s="115"/>
      <c r="APO38" s="115"/>
      <c r="APP38" s="115"/>
      <c r="APQ38" s="115"/>
      <c r="APR38" s="115"/>
      <c r="APS38" s="115"/>
      <c r="APT38" s="115"/>
      <c r="APU38" s="115"/>
      <c r="APV38" s="115"/>
      <c r="APW38" s="115"/>
      <c r="APX38" s="115"/>
      <c r="APY38" s="115"/>
      <c r="APZ38" s="115"/>
      <c r="AQA38" s="115"/>
      <c r="AQB38" s="115"/>
      <c r="AQC38" s="115"/>
      <c r="AQD38" s="115"/>
      <c r="AQE38" s="115"/>
      <c r="AQF38" s="115"/>
      <c r="AQG38" s="115"/>
      <c r="AQH38" s="115"/>
      <c r="AQI38" s="115"/>
      <c r="AQJ38" s="115"/>
      <c r="AQK38" s="115"/>
      <c r="AQL38" s="115"/>
      <c r="AQM38" s="115"/>
      <c r="AQN38" s="115"/>
      <c r="AQO38" s="115"/>
      <c r="AQP38" s="115"/>
      <c r="AQQ38" s="115"/>
      <c r="AQR38" s="115"/>
      <c r="AQS38" s="115"/>
      <c r="AQT38" s="115"/>
      <c r="AQU38" s="115"/>
      <c r="AQV38" s="115"/>
      <c r="AQW38" s="115"/>
      <c r="AQX38" s="115"/>
      <c r="AQY38" s="115"/>
      <c r="AQZ38" s="115"/>
      <c r="ARA38" s="115"/>
      <c r="ARB38" s="115"/>
      <c r="ARC38" s="115"/>
      <c r="ARD38" s="115"/>
      <c r="ARE38" s="115"/>
      <c r="ARF38" s="115"/>
      <c r="ARG38" s="115"/>
      <c r="ARH38" s="115"/>
      <c r="ARI38" s="115"/>
      <c r="ARJ38" s="115"/>
      <c r="ARK38" s="115"/>
      <c r="ARL38" s="115"/>
      <c r="ARM38" s="115"/>
      <c r="ARN38" s="115"/>
      <c r="ARO38" s="115"/>
      <c r="ARP38" s="115"/>
      <c r="ARQ38" s="115"/>
      <c r="ARR38" s="115"/>
      <c r="ARS38" s="115"/>
      <c r="ART38" s="115"/>
      <c r="ARU38" s="115"/>
      <c r="ARV38" s="115"/>
      <c r="ARW38" s="115"/>
      <c r="ARX38" s="115"/>
      <c r="ARY38" s="115"/>
      <c r="ARZ38" s="115"/>
      <c r="ASA38" s="115"/>
      <c r="ASB38" s="115"/>
      <c r="ASC38" s="115"/>
      <c r="ASD38" s="115"/>
      <c r="ASE38" s="115"/>
      <c r="ASF38" s="115"/>
      <c r="ASG38" s="115"/>
      <c r="ASH38" s="115"/>
      <c r="ASI38" s="115"/>
      <c r="ASJ38" s="115"/>
      <c r="ASK38" s="115"/>
      <c r="ASL38" s="115"/>
      <c r="ASM38" s="115"/>
      <c r="ASN38" s="115"/>
      <c r="ASO38" s="115"/>
      <c r="ASP38" s="115"/>
      <c r="ASQ38" s="115"/>
      <c r="ASR38" s="115"/>
      <c r="ASS38" s="115"/>
      <c r="AST38" s="115"/>
      <c r="ASU38" s="115"/>
      <c r="ASV38" s="115"/>
      <c r="ASW38" s="115"/>
      <c r="ASX38" s="115"/>
      <c r="ASY38" s="115"/>
      <c r="ASZ38" s="115"/>
      <c r="ATA38" s="115"/>
      <c r="ATB38" s="115"/>
      <c r="ATC38" s="115"/>
      <c r="ATD38" s="115"/>
      <c r="ATE38" s="115"/>
      <c r="ATF38" s="115"/>
      <c r="ATG38" s="115"/>
      <c r="ATH38" s="115"/>
      <c r="ATI38" s="115"/>
      <c r="ATJ38" s="115"/>
      <c r="ATK38" s="115"/>
      <c r="ATL38" s="115"/>
      <c r="ATM38" s="115"/>
      <c r="ATN38" s="115"/>
      <c r="ATO38" s="115"/>
      <c r="ATP38" s="115"/>
      <c r="ATQ38" s="115"/>
      <c r="ATR38" s="115"/>
      <c r="ATS38" s="115"/>
      <c r="ATT38" s="115"/>
      <c r="ATU38" s="115"/>
      <c r="ATV38" s="115"/>
      <c r="ATW38" s="115"/>
      <c r="ATX38" s="115"/>
      <c r="ATY38" s="115"/>
      <c r="ATZ38" s="115"/>
      <c r="AUA38" s="115"/>
      <c r="AUB38" s="115"/>
      <c r="AUC38" s="115"/>
      <c r="AUD38" s="115"/>
      <c r="AUE38" s="115"/>
      <c r="AUF38" s="115"/>
      <c r="AUG38" s="115"/>
      <c r="AUH38" s="115"/>
      <c r="AUI38" s="115"/>
      <c r="AUJ38" s="115"/>
      <c r="AUK38" s="115"/>
      <c r="AUL38" s="115"/>
      <c r="AUM38" s="115"/>
      <c r="AUN38" s="115"/>
      <c r="AUO38" s="115"/>
      <c r="AUP38" s="115"/>
      <c r="AUQ38" s="115"/>
      <c r="AUR38" s="115"/>
      <c r="AUS38" s="115"/>
      <c r="AUT38" s="115"/>
      <c r="AUU38" s="115"/>
      <c r="AUV38" s="115"/>
      <c r="AUW38" s="115"/>
      <c r="AUX38" s="115"/>
      <c r="AUY38" s="115"/>
      <c r="AUZ38" s="115"/>
      <c r="AVA38" s="115"/>
      <c r="AVB38" s="115"/>
      <c r="AVC38" s="115"/>
      <c r="AVD38" s="115"/>
      <c r="AVE38" s="115"/>
      <c r="AVF38" s="115"/>
      <c r="AVG38" s="115"/>
      <c r="AVH38" s="115"/>
      <c r="AVI38" s="115"/>
      <c r="AVJ38" s="115"/>
      <c r="AVK38" s="115"/>
      <c r="AVL38" s="115"/>
      <c r="AVM38" s="115"/>
      <c r="AVN38" s="115"/>
      <c r="AVO38" s="115"/>
      <c r="AVP38" s="115"/>
      <c r="AVQ38" s="115"/>
      <c r="AVR38" s="115"/>
      <c r="AVS38" s="115"/>
      <c r="AVT38" s="115"/>
      <c r="AVU38" s="115"/>
    </row>
    <row r="39" spans="1:1269" s="332" customFormat="1" ht="13.5" customHeight="1" x14ac:dyDescent="0.2">
      <c r="A39" s="115"/>
      <c r="B39" s="240" t="s">
        <v>127</v>
      </c>
      <c r="C39" s="104"/>
      <c r="D39" s="104"/>
      <c r="E39" s="347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91"/>
      <c r="R39" s="91"/>
      <c r="S39" s="91"/>
      <c r="T39" s="91"/>
      <c r="U39" s="91"/>
      <c r="V39" s="91"/>
      <c r="W39" s="91"/>
      <c r="X39" s="102"/>
      <c r="Y39" s="91"/>
      <c r="Z39" s="91"/>
      <c r="AA39" s="91"/>
      <c r="AB39" s="91"/>
      <c r="AC39" s="102"/>
      <c r="AD39" s="91"/>
      <c r="AE39" s="91"/>
      <c r="AF39" s="91"/>
      <c r="AG39" s="91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15"/>
      <c r="BD39" s="115"/>
      <c r="BE39" s="115"/>
      <c r="BF39" s="115"/>
      <c r="BG39" s="102"/>
      <c r="BH39" s="102"/>
      <c r="BI39" s="102"/>
      <c r="BJ39" s="102"/>
      <c r="BK39" s="102"/>
      <c r="BL39" s="102"/>
      <c r="BM39" s="102"/>
      <c r="BN39" s="102"/>
      <c r="BO39" s="102"/>
      <c r="BP39" s="102"/>
      <c r="BQ39" s="102"/>
      <c r="BR39" s="102"/>
      <c r="BS39" s="102"/>
      <c r="BT39" s="102"/>
      <c r="BU39" s="102"/>
      <c r="BV39" s="102"/>
      <c r="BW39" s="102"/>
      <c r="BX39" s="102"/>
      <c r="BY39" s="102"/>
      <c r="BZ39" s="102"/>
      <c r="CA39" s="102"/>
      <c r="CB39" s="102"/>
      <c r="CC39" s="102"/>
      <c r="CD39" s="102"/>
      <c r="CE39" s="102"/>
      <c r="CF39" s="102"/>
      <c r="CG39" s="102"/>
      <c r="CH39" s="102"/>
      <c r="CI39" s="102"/>
      <c r="CJ39" s="102"/>
      <c r="CK39" s="102"/>
      <c r="CL39" s="102"/>
      <c r="CM39" s="102"/>
      <c r="CN39" s="102"/>
      <c r="CO39" s="102"/>
      <c r="CP39" s="102"/>
      <c r="CQ39" s="102"/>
      <c r="CR39" s="102"/>
      <c r="CS39" s="102"/>
      <c r="CT39" s="102"/>
      <c r="CU39" s="102"/>
      <c r="CV39" s="102"/>
      <c r="CW39" s="102"/>
      <c r="CX39" s="102"/>
      <c r="CY39" s="102"/>
      <c r="CZ39" s="102"/>
      <c r="DA39" s="102"/>
      <c r="DB39" s="102"/>
      <c r="DC39" s="102"/>
      <c r="DD39" s="102"/>
      <c r="DE39" s="102"/>
      <c r="DF39" s="102"/>
      <c r="DG39" s="102"/>
      <c r="DH39" s="102"/>
      <c r="DI39" s="102"/>
      <c r="DJ39" s="102"/>
      <c r="DK39" s="102"/>
      <c r="DL39" s="102"/>
      <c r="DM39" s="102"/>
      <c r="DN39" s="102"/>
      <c r="DO39" s="102"/>
      <c r="DP39" s="102"/>
      <c r="DQ39" s="102"/>
      <c r="DR39" s="102"/>
      <c r="DS39" s="102"/>
      <c r="DT39" s="102"/>
      <c r="DU39" s="102"/>
      <c r="DV39" s="102"/>
      <c r="DW39" s="102"/>
      <c r="DX39" s="102"/>
      <c r="DY39" s="115"/>
      <c r="DZ39" s="115"/>
      <c r="EA39" s="115"/>
      <c r="EB39" s="115"/>
      <c r="EC39" s="115"/>
      <c r="ED39" s="115"/>
      <c r="EE39" s="115"/>
      <c r="EF39" s="115"/>
      <c r="EG39" s="115"/>
      <c r="EH39" s="115"/>
      <c r="EI39" s="115"/>
      <c r="EJ39" s="115"/>
      <c r="EK39" s="115"/>
      <c r="EL39" s="115"/>
      <c r="EM39" s="115"/>
      <c r="EN39" s="115"/>
      <c r="EO39" s="115"/>
      <c r="EP39" s="115"/>
      <c r="EQ39" s="115"/>
      <c r="ER39" s="115"/>
      <c r="ES39" s="115"/>
      <c r="ET39" s="115"/>
      <c r="EU39" s="115"/>
      <c r="EV39" s="115"/>
      <c r="EW39" s="115"/>
      <c r="EX39" s="115"/>
      <c r="EY39" s="115"/>
      <c r="EZ39" s="115"/>
      <c r="FA39" s="115"/>
      <c r="FB39" s="115"/>
      <c r="FC39" s="115"/>
      <c r="FD39" s="115"/>
      <c r="FE39" s="115"/>
      <c r="FF39" s="115"/>
      <c r="FG39" s="115"/>
      <c r="FH39" s="115"/>
      <c r="FI39" s="115"/>
      <c r="FJ39" s="115"/>
      <c r="FK39" s="115"/>
      <c r="FL39" s="115"/>
      <c r="FM39" s="115"/>
      <c r="FN39" s="115"/>
      <c r="FO39" s="115"/>
      <c r="FP39" s="115"/>
      <c r="FQ39" s="115"/>
      <c r="FR39" s="115"/>
      <c r="FS39" s="115"/>
      <c r="FT39" s="115"/>
      <c r="FU39" s="115"/>
      <c r="FV39" s="115"/>
      <c r="FW39" s="115"/>
      <c r="FX39" s="115"/>
      <c r="FY39" s="115"/>
      <c r="FZ39" s="115"/>
      <c r="GA39" s="115"/>
      <c r="GB39" s="115"/>
      <c r="GC39" s="115"/>
      <c r="GD39" s="115"/>
      <c r="GE39" s="115"/>
      <c r="GF39" s="115"/>
      <c r="GG39" s="115"/>
      <c r="GH39" s="115"/>
      <c r="GI39" s="115"/>
      <c r="GJ39" s="115"/>
      <c r="GK39" s="115"/>
      <c r="GL39" s="115"/>
      <c r="GM39" s="115"/>
      <c r="GN39" s="115"/>
      <c r="GO39" s="115"/>
      <c r="GP39" s="115"/>
      <c r="GQ39" s="115"/>
      <c r="GR39" s="115"/>
      <c r="GS39" s="115"/>
      <c r="GT39" s="115"/>
      <c r="GU39" s="115"/>
      <c r="GV39" s="115"/>
      <c r="GW39" s="115"/>
      <c r="GX39" s="115"/>
      <c r="GY39" s="115"/>
      <c r="GZ39" s="115"/>
      <c r="HA39" s="115"/>
      <c r="HB39" s="115"/>
      <c r="HC39" s="115"/>
      <c r="HD39" s="115"/>
      <c r="HE39" s="115"/>
      <c r="HF39" s="115"/>
      <c r="HG39" s="115"/>
      <c r="HH39" s="115"/>
      <c r="HI39" s="115"/>
      <c r="HJ39" s="115"/>
      <c r="HK39" s="115"/>
      <c r="HL39" s="115"/>
      <c r="HM39" s="115"/>
      <c r="HN39" s="115"/>
      <c r="HO39" s="115"/>
      <c r="HP39" s="115"/>
      <c r="HQ39" s="115"/>
      <c r="HR39" s="115"/>
      <c r="HS39" s="115"/>
      <c r="HT39" s="115"/>
      <c r="HU39" s="115"/>
      <c r="HV39" s="115"/>
      <c r="HW39" s="115"/>
      <c r="HX39" s="115"/>
      <c r="HY39" s="115"/>
      <c r="HZ39" s="115"/>
      <c r="IA39" s="115"/>
      <c r="IB39" s="115"/>
      <c r="IC39" s="115"/>
      <c r="ID39" s="115"/>
      <c r="IE39" s="115"/>
      <c r="IF39" s="115"/>
      <c r="IG39" s="115"/>
      <c r="IH39" s="115"/>
      <c r="II39" s="115"/>
      <c r="IJ39" s="115"/>
      <c r="IK39" s="115"/>
      <c r="IL39" s="115"/>
      <c r="IM39" s="115"/>
      <c r="IN39" s="115"/>
      <c r="IO39" s="115"/>
      <c r="IP39" s="115"/>
      <c r="IQ39" s="115"/>
      <c r="IR39" s="115"/>
      <c r="IS39" s="115"/>
      <c r="IT39" s="115"/>
      <c r="IU39" s="115"/>
      <c r="IV39" s="115"/>
      <c r="IW39" s="115"/>
      <c r="IX39" s="115"/>
      <c r="IY39" s="115"/>
      <c r="IZ39" s="115"/>
      <c r="JA39" s="115"/>
      <c r="JB39" s="115"/>
      <c r="JC39" s="115"/>
      <c r="JD39" s="115"/>
      <c r="JE39" s="115"/>
      <c r="JF39" s="115"/>
      <c r="JG39" s="115"/>
      <c r="JH39" s="115"/>
      <c r="JI39" s="115"/>
      <c r="JJ39" s="115"/>
      <c r="JK39" s="115"/>
      <c r="JL39" s="115"/>
      <c r="JM39" s="115"/>
      <c r="JN39" s="115"/>
      <c r="JO39" s="115"/>
      <c r="JP39" s="115"/>
      <c r="JQ39" s="115"/>
      <c r="JR39" s="115"/>
      <c r="JS39" s="115"/>
      <c r="JT39" s="115"/>
      <c r="JU39" s="115"/>
      <c r="JV39" s="115"/>
      <c r="JW39" s="115"/>
      <c r="JX39" s="115"/>
      <c r="JY39" s="115"/>
      <c r="JZ39" s="115"/>
      <c r="KA39" s="115"/>
      <c r="KB39" s="115"/>
      <c r="KC39" s="115"/>
      <c r="KD39" s="115"/>
      <c r="KE39" s="115"/>
      <c r="KF39" s="115"/>
      <c r="KG39" s="115"/>
      <c r="KH39" s="115"/>
      <c r="KI39" s="115"/>
      <c r="KJ39" s="115"/>
      <c r="KK39" s="115"/>
      <c r="KL39" s="115"/>
      <c r="KM39" s="115"/>
      <c r="KN39" s="115"/>
      <c r="KO39" s="115"/>
      <c r="KP39" s="115"/>
      <c r="KQ39" s="115"/>
      <c r="KR39" s="115"/>
      <c r="KS39" s="115"/>
      <c r="KT39" s="115"/>
      <c r="KU39" s="115"/>
      <c r="KV39" s="115"/>
      <c r="KW39" s="115"/>
      <c r="KX39" s="115"/>
      <c r="KY39" s="115"/>
      <c r="KZ39" s="115"/>
      <c r="LA39" s="115"/>
      <c r="LB39" s="115"/>
      <c r="LC39" s="115"/>
      <c r="LD39" s="115"/>
      <c r="LE39" s="115"/>
      <c r="LF39" s="115"/>
      <c r="LG39" s="115"/>
      <c r="LH39" s="115"/>
      <c r="LI39" s="115"/>
      <c r="LJ39" s="115"/>
      <c r="LK39" s="115"/>
      <c r="LL39" s="115"/>
      <c r="LM39" s="115"/>
      <c r="LN39" s="115"/>
      <c r="LO39" s="115"/>
      <c r="LP39" s="115"/>
      <c r="LQ39" s="115"/>
      <c r="LR39" s="115"/>
      <c r="LS39" s="115"/>
      <c r="LT39" s="115"/>
      <c r="LU39" s="115"/>
      <c r="LV39" s="115"/>
      <c r="LW39" s="115"/>
      <c r="LX39" s="115"/>
      <c r="LY39" s="115"/>
      <c r="LZ39" s="115"/>
      <c r="MA39" s="115"/>
      <c r="MB39" s="115"/>
      <c r="MC39" s="115"/>
      <c r="MD39" s="115"/>
      <c r="ME39" s="115"/>
      <c r="MF39" s="115"/>
      <c r="MG39" s="115"/>
      <c r="MH39" s="115"/>
      <c r="MI39" s="115"/>
      <c r="MJ39" s="115"/>
      <c r="MK39" s="115"/>
      <c r="ML39" s="115"/>
      <c r="MM39" s="115"/>
      <c r="MN39" s="115"/>
      <c r="MO39" s="115"/>
      <c r="MP39" s="115"/>
      <c r="MQ39" s="115"/>
      <c r="MR39" s="115"/>
      <c r="MS39" s="115"/>
      <c r="MT39" s="115"/>
      <c r="MU39" s="115"/>
      <c r="MV39" s="115"/>
      <c r="MW39" s="115"/>
      <c r="MX39" s="115"/>
      <c r="MY39" s="115"/>
      <c r="MZ39" s="115"/>
      <c r="NA39" s="115"/>
      <c r="NB39" s="115"/>
      <c r="NC39" s="115"/>
      <c r="ND39" s="115"/>
      <c r="NE39" s="115"/>
      <c r="NF39" s="115"/>
      <c r="NG39" s="115"/>
      <c r="NH39" s="115"/>
      <c r="NI39" s="115"/>
      <c r="NJ39" s="115"/>
      <c r="NK39" s="115"/>
      <c r="NL39" s="115"/>
      <c r="NM39" s="115"/>
      <c r="NN39" s="115"/>
      <c r="NO39" s="115"/>
      <c r="NP39" s="115"/>
      <c r="NQ39" s="115"/>
      <c r="NR39" s="115"/>
      <c r="NS39" s="115"/>
      <c r="NT39" s="115"/>
      <c r="NU39" s="115"/>
      <c r="NV39" s="115"/>
      <c r="NW39" s="115"/>
      <c r="NX39" s="115"/>
      <c r="NY39" s="115"/>
      <c r="NZ39" s="115"/>
      <c r="OA39" s="115"/>
      <c r="OB39" s="115"/>
      <c r="OC39" s="115"/>
      <c r="OD39" s="115"/>
      <c r="OE39" s="115"/>
      <c r="OF39" s="115"/>
      <c r="OG39" s="115"/>
      <c r="OH39" s="115"/>
      <c r="OI39" s="115"/>
      <c r="OJ39" s="115"/>
      <c r="OK39" s="115"/>
      <c r="OL39" s="115"/>
      <c r="OM39" s="115"/>
      <c r="ON39" s="115"/>
      <c r="OO39" s="115"/>
      <c r="OP39" s="115"/>
      <c r="OQ39" s="115"/>
      <c r="OR39" s="115"/>
      <c r="OS39" s="115"/>
      <c r="OT39" s="115"/>
      <c r="OU39" s="115"/>
      <c r="OV39" s="115"/>
      <c r="OW39" s="115"/>
      <c r="OX39" s="115"/>
      <c r="OY39" s="115"/>
      <c r="OZ39" s="115"/>
      <c r="PA39" s="115"/>
      <c r="PB39" s="115"/>
      <c r="PC39" s="115"/>
      <c r="PD39" s="115"/>
      <c r="PE39" s="115"/>
      <c r="PF39" s="115"/>
      <c r="PG39" s="115"/>
      <c r="PH39" s="115"/>
      <c r="PI39" s="115"/>
      <c r="PJ39" s="115"/>
      <c r="PK39" s="115"/>
      <c r="PL39" s="115"/>
      <c r="PM39" s="115"/>
      <c r="PN39" s="115"/>
      <c r="PO39" s="115"/>
      <c r="PP39" s="115"/>
      <c r="PQ39" s="115"/>
      <c r="PR39" s="115"/>
      <c r="PS39" s="115"/>
      <c r="PT39" s="115"/>
      <c r="PU39" s="115"/>
      <c r="PV39" s="115"/>
      <c r="PW39" s="115"/>
      <c r="PX39" s="115"/>
      <c r="PY39" s="115"/>
      <c r="PZ39" s="115"/>
      <c r="QA39" s="115"/>
      <c r="QB39" s="115"/>
      <c r="QC39" s="115"/>
      <c r="QD39" s="115"/>
      <c r="QE39" s="115"/>
      <c r="QF39" s="115"/>
      <c r="QG39" s="115"/>
      <c r="QH39" s="115"/>
      <c r="QI39" s="115"/>
      <c r="QJ39" s="115"/>
      <c r="QK39" s="115"/>
      <c r="QL39" s="115"/>
      <c r="QM39" s="115"/>
      <c r="QN39" s="115"/>
      <c r="QO39" s="115"/>
      <c r="QP39" s="115"/>
      <c r="QQ39" s="115"/>
      <c r="QR39" s="115"/>
      <c r="QS39" s="115"/>
      <c r="QT39" s="115"/>
      <c r="QU39" s="115"/>
      <c r="QV39" s="115"/>
      <c r="QW39" s="115"/>
      <c r="QX39" s="115"/>
      <c r="QY39" s="115"/>
      <c r="QZ39" s="115"/>
      <c r="RA39" s="115"/>
      <c r="RB39" s="115"/>
      <c r="RC39" s="115"/>
      <c r="RD39" s="115"/>
      <c r="RE39" s="115"/>
      <c r="RF39" s="115"/>
      <c r="RG39" s="115"/>
      <c r="RH39" s="115"/>
      <c r="RI39" s="115"/>
      <c r="RJ39" s="115"/>
      <c r="RK39" s="115"/>
      <c r="RL39" s="115"/>
      <c r="RM39" s="115"/>
      <c r="RN39" s="115"/>
      <c r="RO39" s="115"/>
      <c r="RP39" s="115"/>
      <c r="RQ39" s="115"/>
      <c r="RR39" s="115"/>
      <c r="RS39" s="115"/>
      <c r="RT39" s="115"/>
      <c r="RU39" s="115"/>
      <c r="RV39" s="115"/>
      <c r="RW39" s="115"/>
      <c r="RX39" s="115"/>
      <c r="RY39" s="115"/>
      <c r="RZ39" s="115"/>
      <c r="SA39" s="115"/>
      <c r="SB39" s="115"/>
      <c r="SC39" s="115"/>
      <c r="SD39" s="115"/>
      <c r="SE39" s="115"/>
      <c r="SF39" s="115"/>
      <c r="SG39" s="115"/>
      <c r="SH39" s="115"/>
      <c r="SI39" s="115"/>
      <c r="SJ39" s="115"/>
      <c r="SK39" s="115"/>
      <c r="SL39" s="115"/>
      <c r="SM39" s="115"/>
      <c r="SN39" s="115"/>
      <c r="SO39" s="115"/>
      <c r="SP39" s="115"/>
      <c r="SQ39" s="115"/>
      <c r="SR39" s="115"/>
      <c r="SS39" s="115"/>
      <c r="ST39" s="115"/>
      <c r="SU39" s="115"/>
      <c r="SV39" s="115"/>
      <c r="SW39" s="115"/>
      <c r="SX39" s="115"/>
      <c r="SY39" s="115"/>
      <c r="SZ39" s="115"/>
      <c r="TA39" s="115"/>
      <c r="TB39" s="115"/>
      <c r="TC39" s="115"/>
      <c r="TD39" s="115"/>
      <c r="TE39" s="115"/>
      <c r="TF39" s="115"/>
      <c r="TG39" s="115"/>
      <c r="TH39" s="115"/>
      <c r="TI39" s="115"/>
      <c r="TJ39" s="115"/>
      <c r="TK39" s="115"/>
      <c r="TL39" s="115"/>
      <c r="TM39" s="115"/>
      <c r="TN39" s="115"/>
      <c r="TO39" s="115"/>
      <c r="TP39" s="115"/>
      <c r="TQ39" s="115"/>
      <c r="TR39" s="115"/>
      <c r="TS39" s="115"/>
      <c r="TT39" s="115"/>
      <c r="TU39" s="115"/>
      <c r="TV39" s="115"/>
      <c r="TW39" s="115"/>
      <c r="TX39" s="115"/>
      <c r="TY39" s="115"/>
      <c r="TZ39" s="115"/>
      <c r="UA39" s="115"/>
      <c r="UB39" s="115"/>
      <c r="UC39" s="115"/>
      <c r="UD39" s="115"/>
      <c r="UE39" s="115"/>
      <c r="UF39" s="115"/>
      <c r="UG39" s="115"/>
      <c r="UH39" s="115"/>
      <c r="UI39" s="115"/>
      <c r="UJ39" s="115"/>
      <c r="UK39" s="115"/>
      <c r="UL39" s="115"/>
      <c r="UM39" s="115"/>
      <c r="UN39" s="115"/>
      <c r="UO39" s="115"/>
      <c r="UP39" s="115"/>
      <c r="UQ39" s="115"/>
      <c r="UR39" s="115"/>
      <c r="US39" s="115"/>
      <c r="UT39" s="115"/>
      <c r="UU39" s="115"/>
      <c r="UV39" s="115"/>
      <c r="UW39" s="115"/>
      <c r="UX39" s="115"/>
      <c r="UY39" s="115"/>
      <c r="UZ39" s="115"/>
      <c r="VA39" s="115"/>
      <c r="VB39" s="115"/>
      <c r="VC39" s="115"/>
      <c r="VD39" s="115"/>
      <c r="VE39" s="115"/>
      <c r="VF39" s="115"/>
      <c r="VG39" s="115"/>
      <c r="VH39" s="115"/>
      <c r="VI39" s="115"/>
      <c r="VJ39" s="115"/>
      <c r="VK39" s="115"/>
      <c r="VL39" s="115"/>
      <c r="VM39" s="115"/>
      <c r="VN39" s="115"/>
      <c r="VO39" s="115"/>
      <c r="VP39" s="115"/>
      <c r="VQ39" s="115"/>
      <c r="VR39" s="115"/>
      <c r="VS39" s="115"/>
      <c r="VT39" s="115"/>
      <c r="VU39" s="115"/>
      <c r="VV39" s="115"/>
      <c r="VW39" s="115"/>
      <c r="VX39" s="115"/>
      <c r="VY39" s="115"/>
      <c r="VZ39" s="115"/>
      <c r="WA39" s="115"/>
      <c r="WB39" s="115"/>
      <c r="WC39" s="115"/>
      <c r="WD39" s="115"/>
      <c r="WE39" s="115"/>
      <c r="WF39" s="115"/>
      <c r="WG39" s="115"/>
      <c r="WH39" s="115"/>
      <c r="WI39" s="115"/>
      <c r="WJ39" s="115"/>
      <c r="WK39" s="115"/>
      <c r="WL39" s="115"/>
      <c r="WM39" s="115"/>
      <c r="WN39" s="115"/>
      <c r="WO39" s="115"/>
      <c r="WP39" s="115"/>
      <c r="WQ39" s="115"/>
      <c r="WR39" s="115"/>
      <c r="WS39" s="115"/>
      <c r="WT39" s="115"/>
      <c r="WU39" s="115"/>
      <c r="WV39" s="115"/>
      <c r="WW39" s="115"/>
      <c r="WX39" s="115"/>
      <c r="WY39" s="115"/>
      <c r="WZ39" s="115"/>
      <c r="XA39" s="115"/>
      <c r="XB39" s="115"/>
      <c r="XC39" s="115"/>
      <c r="XD39" s="115"/>
      <c r="XE39" s="115"/>
      <c r="XF39" s="115"/>
      <c r="XG39" s="115"/>
      <c r="XH39" s="115"/>
      <c r="XI39" s="115"/>
      <c r="XJ39" s="115"/>
      <c r="XK39" s="115"/>
      <c r="XL39" s="115"/>
      <c r="XM39" s="115"/>
      <c r="XN39" s="115"/>
      <c r="XO39" s="115"/>
      <c r="XP39" s="115"/>
      <c r="XQ39" s="115"/>
      <c r="XR39" s="115"/>
      <c r="XS39" s="115"/>
      <c r="XT39" s="115"/>
      <c r="XU39" s="115"/>
      <c r="XV39" s="115"/>
      <c r="XW39" s="115"/>
      <c r="XX39" s="115"/>
      <c r="XY39" s="115"/>
      <c r="XZ39" s="115"/>
      <c r="YA39" s="115"/>
      <c r="YB39" s="115"/>
      <c r="YC39" s="115"/>
      <c r="YD39" s="115"/>
      <c r="YE39" s="115"/>
      <c r="YF39" s="115"/>
      <c r="YG39" s="115"/>
      <c r="YH39" s="115"/>
      <c r="YI39" s="115"/>
      <c r="YJ39" s="115"/>
      <c r="YK39" s="115"/>
      <c r="YL39" s="115"/>
      <c r="YM39" s="115"/>
      <c r="YN39" s="115"/>
      <c r="YO39" s="115"/>
      <c r="YP39" s="115"/>
      <c r="YQ39" s="115"/>
      <c r="YR39" s="115"/>
      <c r="YS39" s="115"/>
      <c r="YT39" s="115"/>
      <c r="YU39" s="115"/>
      <c r="YV39" s="115"/>
      <c r="YW39" s="115"/>
      <c r="YX39" s="115"/>
      <c r="YY39" s="115"/>
      <c r="YZ39" s="115"/>
      <c r="ZA39" s="115"/>
      <c r="ZB39" s="115"/>
      <c r="ZC39" s="115"/>
      <c r="ZD39" s="115"/>
      <c r="ZE39" s="115"/>
      <c r="ZF39" s="115"/>
      <c r="ZG39" s="115"/>
      <c r="ZH39" s="115"/>
      <c r="ZI39" s="115"/>
      <c r="ZJ39" s="115"/>
      <c r="ZK39" s="115"/>
      <c r="ZL39" s="115"/>
      <c r="ZM39" s="115"/>
      <c r="ZN39" s="115"/>
      <c r="ZO39" s="115"/>
      <c r="ZP39" s="115"/>
      <c r="ZQ39" s="115"/>
      <c r="ZR39" s="115"/>
      <c r="ZS39" s="115"/>
      <c r="ZT39" s="115"/>
      <c r="ZU39" s="115"/>
      <c r="ZV39" s="115"/>
      <c r="ZW39" s="115"/>
      <c r="ZX39" s="115"/>
      <c r="ZY39" s="115"/>
      <c r="ZZ39" s="115"/>
      <c r="AAA39" s="115"/>
      <c r="AAB39" s="115"/>
      <c r="AAC39" s="115"/>
      <c r="AAD39" s="115"/>
      <c r="AAE39" s="115"/>
      <c r="AAF39" s="115"/>
      <c r="AAG39" s="115"/>
      <c r="AAH39" s="115"/>
      <c r="AAI39" s="115"/>
      <c r="AAJ39" s="115"/>
      <c r="AAK39" s="115"/>
      <c r="AAL39" s="115"/>
      <c r="AAM39" s="115"/>
      <c r="AAN39" s="115"/>
      <c r="AAO39" s="115"/>
      <c r="AAP39" s="115"/>
      <c r="AAQ39" s="115"/>
      <c r="AAR39" s="115"/>
      <c r="AAS39" s="115"/>
      <c r="AAT39" s="115"/>
      <c r="AAU39" s="115"/>
      <c r="AAV39" s="115"/>
      <c r="AAW39" s="115"/>
      <c r="AAX39" s="115"/>
      <c r="AAY39" s="115"/>
      <c r="AAZ39" s="115"/>
      <c r="ABA39" s="115"/>
      <c r="ABB39" s="115"/>
      <c r="ABC39" s="115"/>
      <c r="ABD39" s="115"/>
      <c r="ABE39" s="115"/>
      <c r="ABF39" s="115"/>
      <c r="ABG39" s="115"/>
      <c r="ABH39" s="115"/>
      <c r="ABI39" s="115"/>
      <c r="ABJ39" s="115"/>
      <c r="ABK39" s="115"/>
      <c r="ABL39" s="115"/>
      <c r="ABM39" s="115"/>
      <c r="ABN39" s="115"/>
      <c r="ABO39" s="115"/>
      <c r="ABP39" s="115"/>
      <c r="ABQ39" s="115"/>
      <c r="ABR39" s="115"/>
      <c r="ABS39" s="115"/>
      <c r="ABT39" s="115"/>
      <c r="ABU39" s="115"/>
      <c r="ABV39" s="115"/>
      <c r="ABW39" s="115"/>
      <c r="ABX39" s="115"/>
      <c r="ABY39" s="115"/>
      <c r="ABZ39" s="115"/>
      <c r="ACA39" s="115"/>
      <c r="ACB39" s="115"/>
      <c r="ACC39" s="115"/>
      <c r="ACD39" s="115"/>
      <c r="ACE39" s="115"/>
      <c r="ACF39" s="115"/>
      <c r="ACG39" s="115"/>
      <c r="ACH39" s="115"/>
      <c r="ACI39" s="115"/>
      <c r="ACJ39" s="115"/>
      <c r="ACK39" s="115"/>
      <c r="ACL39" s="115"/>
      <c r="ACM39" s="115"/>
      <c r="ACN39" s="115"/>
      <c r="ACO39" s="115"/>
      <c r="ACP39" s="115"/>
      <c r="ACQ39" s="115"/>
      <c r="ACR39" s="115"/>
      <c r="ACS39" s="115"/>
      <c r="ACT39" s="115"/>
      <c r="ACU39" s="115"/>
      <c r="ACV39" s="115"/>
      <c r="ACW39" s="115"/>
      <c r="ACX39" s="115"/>
      <c r="ACY39" s="115"/>
      <c r="ACZ39" s="115"/>
      <c r="ADA39" s="115"/>
      <c r="ADB39" s="115"/>
      <c r="ADC39" s="115"/>
      <c r="ADD39" s="115"/>
      <c r="ADE39" s="115"/>
      <c r="ADF39" s="115"/>
      <c r="ADG39" s="115"/>
      <c r="ADH39" s="115"/>
      <c r="ADI39" s="115"/>
      <c r="ADJ39" s="115"/>
      <c r="ADK39" s="115"/>
      <c r="ADL39" s="115"/>
      <c r="ADM39" s="115"/>
      <c r="ADN39" s="115"/>
      <c r="ADO39" s="115"/>
      <c r="ADP39" s="115"/>
      <c r="ADQ39" s="115"/>
      <c r="ADR39" s="115"/>
      <c r="ADS39" s="115"/>
      <c r="ADT39" s="115"/>
      <c r="ADU39" s="115"/>
      <c r="ADV39" s="115"/>
      <c r="ADW39" s="115"/>
      <c r="ADX39" s="115"/>
      <c r="ADY39" s="115"/>
      <c r="ADZ39" s="115"/>
      <c r="AEA39" s="115"/>
      <c r="AEB39" s="115"/>
      <c r="AEC39" s="115"/>
      <c r="AED39" s="115"/>
      <c r="AEE39" s="115"/>
      <c r="AEF39" s="115"/>
      <c r="AEG39" s="115"/>
      <c r="AEH39" s="115"/>
      <c r="AEI39" s="115"/>
      <c r="AEJ39" s="115"/>
      <c r="AEK39" s="115"/>
      <c r="AEL39" s="115"/>
      <c r="AEM39" s="115"/>
      <c r="AEN39" s="115"/>
      <c r="AEO39" s="115"/>
      <c r="AEP39" s="115"/>
      <c r="AEQ39" s="115"/>
      <c r="AER39" s="115"/>
      <c r="AES39" s="115"/>
      <c r="AET39" s="115"/>
      <c r="AEU39" s="115"/>
      <c r="AEV39" s="115"/>
      <c r="AEW39" s="115"/>
      <c r="AEX39" s="115"/>
      <c r="AEY39" s="115"/>
      <c r="AEZ39" s="115"/>
      <c r="AFA39" s="115"/>
      <c r="AFB39" s="115"/>
      <c r="AFC39" s="115"/>
      <c r="AFD39" s="115"/>
      <c r="AFE39" s="115"/>
      <c r="AFF39" s="115"/>
      <c r="AFG39" s="115"/>
      <c r="AFH39" s="115"/>
      <c r="AFI39" s="115"/>
      <c r="AFJ39" s="115"/>
      <c r="AFK39" s="115"/>
      <c r="AFL39" s="115"/>
      <c r="AFM39" s="115"/>
      <c r="AFN39" s="115"/>
      <c r="AFO39" s="115"/>
      <c r="AFP39" s="115"/>
      <c r="AFQ39" s="115"/>
      <c r="AFR39" s="115"/>
      <c r="AFS39" s="115"/>
      <c r="AFT39" s="115"/>
      <c r="AFU39" s="115"/>
      <c r="AFV39" s="115"/>
      <c r="AFW39" s="115"/>
      <c r="AFX39" s="115"/>
      <c r="AFY39" s="115"/>
      <c r="AFZ39" s="115"/>
      <c r="AGA39" s="115"/>
      <c r="AGB39" s="115"/>
      <c r="AGC39" s="115"/>
      <c r="AGD39" s="115"/>
      <c r="AGE39" s="115"/>
      <c r="AGF39" s="115"/>
      <c r="AGG39" s="115"/>
      <c r="AGH39" s="115"/>
      <c r="AGI39" s="115"/>
      <c r="AGJ39" s="115"/>
      <c r="AGK39" s="115"/>
      <c r="AGL39" s="115"/>
      <c r="AGM39" s="115"/>
      <c r="AGN39" s="115"/>
      <c r="AGO39" s="115"/>
      <c r="AGP39" s="115"/>
      <c r="AGQ39" s="115"/>
      <c r="AGR39" s="115"/>
      <c r="AGS39" s="115"/>
      <c r="AGT39" s="115"/>
      <c r="AGU39" s="115"/>
      <c r="AGV39" s="115"/>
      <c r="AGW39" s="115"/>
      <c r="AGX39" s="115"/>
      <c r="AGY39" s="115"/>
      <c r="AGZ39" s="115"/>
      <c r="AHA39" s="115"/>
      <c r="AHB39" s="115"/>
      <c r="AHC39" s="115"/>
      <c r="AHD39" s="115"/>
      <c r="AHE39" s="115"/>
      <c r="AHF39" s="115"/>
      <c r="AHG39" s="115"/>
      <c r="AHH39" s="115"/>
      <c r="AHI39" s="115"/>
      <c r="AHJ39" s="115"/>
      <c r="AHK39" s="115"/>
      <c r="AHL39" s="115"/>
      <c r="AHM39" s="115"/>
      <c r="AHN39" s="115"/>
      <c r="AHO39" s="115"/>
      <c r="AHP39" s="115"/>
      <c r="AHQ39" s="115"/>
      <c r="AHR39" s="115"/>
      <c r="AHS39" s="115"/>
      <c r="AHT39" s="115"/>
      <c r="AHU39" s="115"/>
      <c r="AHV39" s="115"/>
      <c r="AHW39" s="115"/>
      <c r="AHX39" s="115"/>
      <c r="AHY39" s="115"/>
      <c r="AHZ39" s="115"/>
      <c r="AIA39" s="115"/>
      <c r="AIB39" s="115"/>
      <c r="AIC39" s="115"/>
      <c r="AID39" s="115"/>
      <c r="AIE39" s="115"/>
      <c r="AIF39" s="115"/>
      <c r="AIG39" s="115"/>
      <c r="AIH39" s="115"/>
      <c r="AII39" s="115"/>
      <c r="AIJ39" s="115"/>
      <c r="AIK39" s="115"/>
      <c r="AIL39" s="115"/>
      <c r="AIM39" s="115"/>
      <c r="AIN39" s="115"/>
      <c r="AIO39" s="115"/>
      <c r="AIP39" s="115"/>
      <c r="AIQ39" s="115"/>
      <c r="AIR39" s="115"/>
      <c r="AIS39" s="115"/>
      <c r="AIT39" s="115"/>
      <c r="AIU39" s="115"/>
      <c r="AIV39" s="115"/>
      <c r="AIW39" s="115"/>
      <c r="AIX39" s="115"/>
      <c r="AIY39" s="115"/>
      <c r="AIZ39" s="115"/>
      <c r="AJA39" s="115"/>
      <c r="AJB39" s="115"/>
      <c r="AJC39" s="115"/>
      <c r="AJD39" s="115"/>
      <c r="AJE39" s="115"/>
      <c r="AJF39" s="115"/>
      <c r="AJG39" s="115"/>
      <c r="AJH39" s="115"/>
      <c r="AJI39" s="115"/>
      <c r="AJJ39" s="115"/>
      <c r="AJK39" s="115"/>
      <c r="AJL39" s="115"/>
      <c r="AJM39" s="115"/>
      <c r="AJN39" s="115"/>
      <c r="AJO39" s="115"/>
      <c r="AJP39" s="115"/>
      <c r="AJQ39" s="115"/>
      <c r="AJR39" s="115"/>
      <c r="AJS39" s="115"/>
      <c r="AJT39" s="115"/>
      <c r="AJU39" s="115"/>
      <c r="AJV39" s="115"/>
      <c r="AJW39" s="115"/>
      <c r="AJX39" s="115"/>
      <c r="AJY39" s="115"/>
      <c r="AJZ39" s="115"/>
      <c r="AKA39" s="115"/>
      <c r="AKB39" s="115"/>
      <c r="AKC39" s="115"/>
      <c r="AKD39" s="115"/>
      <c r="AKE39" s="115"/>
      <c r="AKF39" s="115"/>
      <c r="AKG39" s="115"/>
      <c r="AKH39" s="115"/>
      <c r="AKI39" s="115"/>
      <c r="AKJ39" s="115"/>
      <c r="AKK39" s="115"/>
      <c r="AKL39" s="115"/>
      <c r="AKM39" s="115"/>
      <c r="AKN39" s="115"/>
      <c r="AKO39" s="115"/>
      <c r="AKP39" s="115"/>
      <c r="AKQ39" s="115"/>
      <c r="AKR39" s="115"/>
      <c r="AKS39" s="115"/>
      <c r="AKT39" s="115"/>
      <c r="AKU39" s="115"/>
      <c r="AKV39" s="115"/>
      <c r="AKW39" s="115"/>
      <c r="AKX39" s="115"/>
      <c r="AKY39" s="115"/>
      <c r="AKZ39" s="115"/>
      <c r="ALA39" s="115"/>
      <c r="ALB39" s="115"/>
      <c r="ALC39" s="115"/>
      <c r="ALD39" s="115"/>
      <c r="ALE39" s="115"/>
      <c r="ALF39" s="115"/>
      <c r="ALG39" s="115"/>
      <c r="ALH39" s="115"/>
      <c r="ALI39" s="115"/>
      <c r="ALJ39" s="115"/>
      <c r="ALK39" s="115"/>
      <c r="ALL39" s="115"/>
      <c r="ALM39" s="115"/>
      <c r="ALN39" s="115"/>
      <c r="ALO39" s="115"/>
      <c r="ALP39" s="115"/>
      <c r="ALQ39" s="115"/>
      <c r="ALR39" s="115"/>
      <c r="ALS39" s="115"/>
      <c r="ALT39" s="115"/>
      <c r="ALU39" s="115"/>
      <c r="ALV39" s="115"/>
      <c r="ALW39" s="115"/>
      <c r="ALX39" s="115"/>
      <c r="ALY39" s="115"/>
      <c r="ALZ39" s="115"/>
      <c r="AMA39" s="115"/>
      <c r="AMB39" s="115"/>
      <c r="AMC39" s="115"/>
      <c r="AMD39" s="115"/>
      <c r="AME39" s="115"/>
      <c r="AMF39" s="115"/>
      <c r="AMG39" s="115"/>
      <c r="AMH39" s="115"/>
      <c r="AMI39" s="115"/>
      <c r="AMJ39" s="115"/>
      <c r="AMK39" s="115"/>
      <c r="AML39" s="115"/>
      <c r="AMM39" s="115"/>
      <c r="AMN39" s="115"/>
      <c r="AMO39" s="115"/>
      <c r="AMP39" s="115"/>
      <c r="AMQ39" s="115"/>
      <c r="AMR39" s="115"/>
      <c r="AMS39" s="115"/>
      <c r="AMT39" s="115"/>
      <c r="AMU39" s="115"/>
      <c r="AMV39" s="115"/>
      <c r="AMW39" s="115"/>
      <c r="AMX39" s="115"/>
      <c r="AMY39" s="115"/>
      <c r="AMZ39" s="115"/>
      <c r="ANA39" s="115"/>
      <c r="ANB39" s="115"/>
      <c r="ANC39" s="115"/>
      <c r="AND39" s="115"/>
      <c r="ANE39" s="115"/>
      <c r="ANF39" s="115"/>
      <c r="ANG39" s="115"/>
      <c r="ANH39" s="115"/>
      <c r="ANI39" s="115"/>
      <c r="ANJ39" s="115"/>
      <c r="ANK39" s="115"/>
      <c r="ANL39" s="115"/>
      <c r="ANM39" s="115"/>
      <c r="ANN39" s="115"/>
      <c r="ANO39" s="115"/>
      <c r="ANP39" s="115"/>
      <c r="ANQ39" s="115"/>
      <c r="ANR39" s="115"/>
      <c r="ANS39" s="115"/>
      <c r="ANT39" s="115"/>
      <c r="ANU39" s="115"/>
      <c r="ANV39" s="115"/>
      <c r="ANW39" s="115"/>
      <c r="ANX39" s="115"/>
      <c r="ANY39" s="115"/>
      <c r="ANZ39" s="115"/>
      <c r="AOA39" s="115"/>
      <c r="AOB39" s="115"/>
      <c r="AOC39" s="115"/>
      <c r="AOD39" s="115"/>
      <c r="AOE39" s="115"/>
      <c r="AOF39" s="115"/>
      <c r="AOG39" s="115"/>
      <c r="AOH39" s="115"/>
      <c r="AOI39" s="115"/>
      <c r="AOJ39" s="115"/>
      <c r="AOK39" s="115"/>
      <c r="AOL39" s="115"/>
      <c r="AOM39" s="115"/>
      <c r="AON39" s="115"/>
      <c r="AOO39" s="115"/>
      <c r="AOP39" s="115"/>
      <c r="AOQ39" s="115"/>
      <c r="AOR39" s="115"/>
      <c r="AOS39" s="115"/>
      <c r="AOT39" s="115"/>
      <c r="AOU39" s="115"/>
      <c r="AOV39" s="115"/>
      <c r="AOW39" s="115"/>
      <c r="AOX39" s="115"/>
      <c r="AOY39" s="115"/>
      <c r="AOZ39" s="115"/>
      <c r="APA39" s="115"/>
      <c r="APB39" s="115"/>
      <c r="APC39" s="115"/>
      <c r="APD39" s="115"/>
      <c r="APE39" s="115"/>
      <c r="APF39" s="115"/>
      <c r="APG39" s="115"/>
      <c r="APH39" s="115"/>
      <c r="API39" s="115"/>
      <c r="APJ39" s="115"/>
      <c r="APK39" s="115"/>
      <c r="APL39" s="115"/>
      <c r="APM39" s="115"/>
      <c r="APN39" s="115"/>
      <c r="APO39" s="115"/>
      <c r="APP39" s="115"/>
      <c r="APQ39" s="115"/>
      <c r="APR39" s="115"/>
      <c r="APS39" s="115"/>
      <c r="APT39" s="115"/>
      <c r="APU39" s="115"/>
      <c r="APV39" s="115"/>
      <c r="APW39" s="115"/>
      <c r="APX39" s="115"/>
      <c r="APY39" s="115"/>
      <c r="APZ39" s="115"/>
      <c r="AQA39" s="115"/>
      <c r="AQB39" s="115"/>
      <c r="AQC39" s="115"/>
      <c r="AQD39" s="115"/>
      <c r="AQE39" s="115"/>
      <c r="AQF39" s="115"/>
      <c r="AQG39" s="115"/>
      <c r="AQH39" s="115"/>
      <c r="AQI39" s="115"/>
      <c r="AQJ39" s="115"/>
      <c r="AQK39" s="115"/>
      <c r="AQL39" s="115"/>
      <c r="AQM39" s="115"/>
      <c r="AQN39" s="115"/>
      <c r="AQO39" s="115"/>
      <c r="AQP39" s="115"/>
      <c r="AQQ39" s="115"/>
      <c r="AQR39" s="115"/>
      <c r="AQS39" s="115"/>
      <c r="AQT39" s="115"/>
      <c r="AQU39" s="115"/>
      <c r="AQV39" s="115"/>
      <c r="AQW39" s="115"/>
      <c r="AQX39" s="115"/>
      <c r="AQY39" s="115"/>
      <c r="AQZ39" s="115"/>
      <c r="ARA39" s="115"/>
      <c r="ARB39" s="115"/>
      <c r="ARC39" s="115"/>
      <c r="ARD39" s="115"/>
      <c r="ARE39" s="115"/>
      <c r="ARF39" s="115"/>
      <c r="ARG39" s="115"/>
      <c r="ARH39" s="115"/>
      <c r="ARI39" s="115"/>
      <c r="ARJ39" s="115"/>
      <c r="ARK39" s="115"/>
      <c r="ARL39" s="115"/>
      <c r="ARM39" s="115"/>
      <c r="ARN39" s="115"/>
      <c r="ARO39" s="115"/>
      <c r="ARP39" s="115"/>
      <c r="ARQ39" s="115"/>
      <c r="ARR39" s="115"/>
      <c r="ARS39" s="115"/>
      <c r="ART39" s="115"/>
      <c r="ARU39" s="115"/>
      <c r="ARV39" s="115"/>
      <c r="ARW39" s="115"/>
      <c r="ARX39" s="115"/>
      <c r="ARY39" s="115"/>
      <c r="ARZ39" s="115"/>
      <c r="ASA39" s="115"/>
      <c r="ASB39" s="115"/>
      <c r="ASC39" s="115"/>
      <c r="ASD39" s="115"/>
      <c r="ASE39" s="115"/>
      <c r="ASF39" s="115"/>
      <c r="ASG39" s="115"/>
      <c r="ASH39" s="115"/>
      <c r="ASI39" s="115"/>
      <c r="ASJ39" s="115"/>
      <c r="ASK39" s="115"/>
      <c r="ASL39" s="115"/>
      <c r="ASM39" s="115"/>
      <c r="ASN39" s="115"/>
      <c r="ASO39" s="115"/>
      <c r="ASP39" s="115"/>
      <c r="ASQ39" s="115"/>
      <c r="ASR39" s="115"/>
      <c r="ASS39" s="115"/>
      <c r="AST39" s="115"/>
      <c r="ASU39" s="115"/>
      <c r="ASV39" s="115"/>
      <c r="ASW39" s="115"/>
      <c r="ASX39" s="115"/>
      <c r="ASY39" s="115"/>
      <c r="ASZ39" s="115"/>
      <c r="ATA39" s="115"/>
      <c r="ATB39" s="115"/>
      <c r="ATC39" s="115"/>
      <c r="ATD39" s="115"/>
      <c r="ATE39" s="115"/>
      <c r="ATF39" s="115"/>
      <c r="ATG39" s="115"/>
      <c r="ATH39" s="115"/>
      <c r="ATI39" s="115"/>
      <c r="ATJ39" s="115"/>
      <c r="ATK39" s="115"/>
      <c r="ATL39" s="115"/>
      <c r="ATM39" s="115"/>
      <c r="ATN39" s="115"/>
      <c r="ATO39" s="115"/>
      <c r="ATP39" s="115"/>
      <c r="ATQ39" s="115"/>
      <c r="ATR39" s="115"/>
      <c r="ATS39" s="115"/>
      <c r="ATT39" s="115"/>
      <c r="ATU39" s="115"/>
      <c r="ATV39" s="115"/>
      <c r="ATW39" s="115"/>
      <c r="ATX39" s="115"/>
      <c r="ATY39" s="115"/>
      <c r="ATZ39" s="115"/>
      <c r="AUA39" s="115"/>
      <c r="AUB39" s="115"/>
      <c r="AUC39" s="115"/>
      <c r="AUD39" s="115"/>
      <c r="AUE39" s="115"/>
      <c r="AUF39" s="115"/>
      <c r="AUG39" s="115"/>
      <c r="AUH39" s="115"/>
      <c r="AUI39" s="115"/>
      <c r="AUJ39" s="115"/>
      <c r="AUK39" s="115"/>
      <c r="AUL39" s="115"/>
      <c r="AUM39" s="115"/>
      <c r="AUN39" s="115"/>
      <c r="AUO39" s="115"/>
      <c r="AUP39" s="115"/>
      <c r="AUQ39" s="115"/>
      <c r="AUR39" s="115"/>
      <c r="AUS39" s="115"/>
      <c r="AUT39" s="115"/>
      <c r="AUU39" s="115"/>
      <c r="AUV39" s="115"/>
      <c r="AUW39" s="115"/>
      <c r="AUX39" s="115"/>
      <c r="AUY39" s="115"/>
      <c r="AUZ39" s="115"/>
      <c r="AVA39" s="115"/>
      <c r="AVB39" s="115"/>
      <c r="AVC39" s="115"/>
      <c r="AVD39" s="115"/>
      <c r="AVE39" s="115"/>
      <c r="AVF39" s="115"/>
      <c r="AVG39" s="115"/>
      <c r="AVH39" s="115"/>
      <c r="AVI39" s="115"/>
      <c r="AVJ39" s="115"/>
      <c r="AVK39" s="115"/>
      <c r="AVL39" s="115"/>
      <c r="AVM39" s="115"/>
      <c r="AVN39" s="115"/>
      <c r="AVO39" s="115"/>
      <c r="AVP39" s="115"/>
      <c r="AVQ39" s="115"/>
      <c r="AVR39" s="115"/>
      <c r="AVS39" s="115"/>
      <c r="AVT39" s="115"/>
      <c r="AVU39" s="115"/>
    </row>
    <row r="40" spans="1:1269" s="332" customFormat="1" ht="13.5" customHeight="1" x14ac:dyDescent="0.2">
      <c r="A40" s="115"/>
      <c r="B40" s="98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102"/>
      <c r="Y40" s="91"/>
      <c r="Z40" s="91"/>
      <c r="AA40" s="91"/>
      <c r="AB40" s="91"/>
      <c r="AC40" s="102"/>
      <c r="AD40" s="91"/>
      <c r="AE40" s="91"/>
      <c r="AF40" s="91"/>
      <c r="AG40" s="91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15"/>
      <c r="BD40" s="115"/>
      <c r="BE40" s="115"/>
      <c r="BF40" s="115"/>
      <c r="BG40" s="102"/>
      <c r="BH40" s="102"/>
      <c r="BI40" s="102"/>
      <c r="BJ40" s="102"/>
      <c r="BK40" s="102"/>
      <c r="BL40" s="102"/>
      <c r="BM40" s="102"/>
      <c r="BN40" s="102"/>
      <c r="BO40" s="102"/>
      <c r="BP40" s="102"/>
      <c r="BQ40" s="102"/>
      <c r="BR40" s="102"/>
      <c r="BS40" s="102"/>
      <c r="BT40" s="102"/>
      <c r="BU40" s="102"/>
      <c r="BV40" s="102"/>
      <c r="BW40" s="102"/>
      <c r="BX40" s="102"/>
      <c r="BY40" s="102"/>
      <c r="BZ40" s="102"/>
      <c r="CA40" s="102"/>
      <c r="CB40" s="102"/>
      <c r="CC40" s="102"/>
      <c r="CD40" s="102"/>
      <c r="CE40" s="102"/>
      <c r="CF40" s="102"/>
      <c r="CG40" s="102"/>
      <c r="CH40" s="102"/>
      <c r="CI40" s="102"/>
      <c r="CJ40" s="102"/>
      <c r="CK40" s="102"/>
      <c r="CL40" s="102"/>
      <c r="CM40" s="102"/>
      <c r="CN40" s="102"/>
      <c r="CO40" s="102"/>
      <c r="CP40" s="102"/>
      <c r="CQ40" s="102"/>
      <c r="CR40" s="102"/>
      <c r="CS40" s="102"/>
      <c r="CT40" s="102"/>
      <c r="CU40" s="102"/>
      <c r="CV40" s="102"/>
      <c r="CW40" s="102"/>
      <c r="CX40" s="102"/>
      <c r="CY40" s="102"/>
      <c r="CZ40" s="102"/>
      <c r="DA40" s="102"/>
      <c r="DB40" s="102"/>
      <c r="DC40" s="102"/>
      <c r="DD40" s="102"/>
      <c r="DE40" s="102"/>
      <c r="DF40" s="102"/>
      <c r="DG40" s="102"/>
      <c r="DH40" s="102"/>
      <c r="DI40" s="102"/>
      <c r="DJ40" s="102"/>
      <c r="DK40" s="102"/>
      <c r="DL40" s="102"/>
      <c r="DM40" s="102"/>
      <c r="DN40" s="102"/>
      <c r="DO40" s="102"/>
      <c r="DP40" s="102"/>
      <c r="DQ40" s="102"/>
      <c r="DR40" s="102"/>
      <c r="DS40" s="102"/>
      <c r="DT40" s="102"/>
      <c r="DU40" s="102"/>
      <c r="DV40" s="102"/>
      <c r="DW40" s="102"/>
      <c r="DX40" s="102"/>
      <c r="DY40" s="115"/>
      <c r="DZ40" s="115"/>
      <c r="EA40" s="115"/>
      <c r="EB40" s="115"/>
      <c r="EC40" s="115"/>
      <c r="ED40" s="115"/>
      <c r="EE40" s="115"/>
      <c r="EF40" s="115"/>
      <c r="EG40" s="115"/>
      <c r="EH40" s="115"/>
      <c r="EI40" s="115"/>
      <c r="EJ40" s="115"/>
      <c r="EK40" s="115"/>
      <c r="EL40" s="115"/>
      <c r="EM40" s="115"/>
      <c r="EN40" s="115"/>
      <c r="EO40" s="115"/>
      <c r="EP40" s="115"/>
      <c r="EQ40" s="115"/>
      <c r="ER40" s="115"/>
      <c r="ES40" s="115"/>
      <c r="ET40" s="115"/>
      <c r="EU40" s="115"/>
      <c r="EV40" s="115"/>
      <c r="EW40" s="115"/>
      <c r="EX40" s="115"/>
      <c r="EY40" s="115"/>
      <c r="EZ40" s="115"/>
      <c r="FA40" s="115"/>
      <c r="FB40" s="115"/>
      <c r="FC40" s="115"/>
      <c r="FD40" s="115"/>
      <c r="FE40" s="115"/>
      <c r="FF40" s="115"/>
      <c r="FG40" s="115"/>
      <c r="FH40" s="115"/>
      <c r="FI40" s="115"/>
      <c r="FJ40" s="115"/>
      <c r="FK40" s="115"/>
      <c r="FL40" s="115"/>
      <c r="FM40" s="115"/>
      <c r="FN40" s="115"/>
      <c r="FO40" s="115"/>
      <c r="FP40" s="115"/>
      <c r="FQ40" s="115"/>
      <c r="FR40" s="115"/>
      <c r="FS40" s="115"/>
      <c r="FT40" s="115"/>
      <c r="FU40" s="115"/>
      <c r="FV40" s="115"/>
      <c r="FW40" s="115"/>
      <c r="FX40" s="115"/>
      <c r="FY40" s="115"/>
      <c r="FZ40" s="115"/>
      <c r="GA40" s="115"/>
      <c r="GB40" s="115"/>
      <c r="GC40" s="115"/>
      <c r="GD40" s="115"/>
      <c r="GE40" s="115"/>
      <c r="GF40" s="115"/>
      <c r="GG40" s="115"/>
      <c r="GH40" s="115"/>
      <c r="GI40" s="115"/>
      <c r="GJ40" s="115"/>
      <c r="GK40" s="115"/>
      <c r="GL40" s="115"/>
      <c r="GM40" s="115"/>
      <c r="GN40" s="115"/>
      <c r="GO40" s="115"/>
      <c r="GP40" s="115"/>
      <c r="GQ40" s="115"/>
      <c r="GR40" s="115"/>
      <c r="GS40" s="115"/>
      <c r="GT40" s="115"/>
      <c r="GU40" s="115"/>
      <c r="GV40" s="115"/>
      <c r="GW40" s="115"/>
      <c r="GX40" s="115"/>
      <c r="GY40" s="115"/>
      <c r="GZ40" s="115"/>
      <c r="HA40" s="115"/>
      <c r="HB40" s="115"/>
      <c r="HC40" s="115"/>
      <c r="HD40" s="115"/>
      <c r="HE40" s="115"/>
      <c r="HF40" s="115"/>
      <c r="HG40" s="115"/>
      <c r="HH40" s="115"/>
      <c r="HI40" s="115"/>
      <c r="HJ40" s="115"/>
      <c r="HK40" s="115"/>
      <c r="HL40" s="115"/>
      <c r="HM40" s="115"/>
      <c r="HN40" s="115"/>
      <c r="HO40" s="115"/>
      <c r="HP40" s="115"/>
      <c r="HQ40" s="115"/>
      <c r="HR40" s="115"/>
      <c r="HS40" s="115"/>
      <c r="HT40" s="115"/>
      <c r="HU40" s="115"/>
      <c r="HV40" s="115"/>
      <c r="HW40" s="115"/>
      <c r="HX40" s="115"/>
      <c r="HY40" s="115"/>
      <c r="HZ40" s="115"/>
      <c r="IA40" s="115"/>
      <c r="IB40" s="115"/>
      <c r="IC40" s="115"/>
      <c r="ID40" s="115"/>
      <c r="IE40" s="115"/>
      <c r="IF40" s="115"/>
      <c r="IG40" s="115"/>
      <c r="IH40" s="115"/>
      <c r="II40" s="115"/>
      <c r="IJ40" s="115"/>
      <c r="IK40" s="115"/>
      <c r="IL40" s="115"/>
      <c r="IM40" s="115"/>
      <c r="IN40" s="115"/>
      <c r="IO40" s="115"/>
      <c r="IP40" s="115"/>
      <c r="IQ40" s="115"/>
      <c r="IR40" s="115"/>
      <c r="IS40" s="115"/>
      <c r="IT40" s="115"/>
      <c r="IU40" s="115"/>
      <c r="IV40" s="115"/>
      <c r="IW40" s="115"/>
      <c r="IX40" s="115"/>
      <c r="IY40" s="115"/>
      <c r="IZ40" s="115"/>
      <c r="JA40" s="115"/>
      <c r="JB40" s="115"/>
      <c r="JC40" s="115"/>
      <c r="JD40" s="115"/>
      <c r="JE40" s="115"/>
      <c r="JF40" s="115"/>
      <c r="JG40" s="115"/>
      <c r="JH40" s="115"/>
      <c r="JI40" s="115"/>
      <c r="JJ40" s="115"/>
      <c r="JK40" s="115"/>
      <c r="JL40" s="115"/>
      <c r="JM40" s="115"/>
      <c r="JN40" s="115"/>
      <c r="JO40" s="115"/>
      <c r="JP40" s="115"/>
      <c r="JQ40" s="115"/>
      <c r="JR40" s="115"/>
      <c r="JS40" s="115"/>
      <c r="JT40" s="115"/>
      <c r="JU40" s="115"/>
      <c r="JV40" s="115"/>
      <c r="JW40" s="115"/>
      <c r="JX40" s="115"/>
      <c r="JY40" s="115"/>
      <c r="JZ40" s="115"/>
      <c r="KA40" s="115"/>
      <c r="KB40" s="115"/>
      <c r="KC40" s="115"/>
      <c r="KD40" s="115"/>
      <c r="KE40" s="115"/>
      <c r="KF40" s="115"/>
      <c r="KG40" s="115"/>
      <c r="KH40" s="115"/>
      <c r="KI40" s="115"/>
      <c r="KJ40" s="115"/>
      <c r="KK40" s="115"/>
      <c r="KL40" s="115"/>
      <c r="KM40" s="115"/>
      <c r="KN40" s="115"/>
      <c r="KO40" s="115"/>
      <c r="KP40" s="115"/>
      <c r="KQ40" s="115"/>
      <c r="KR40" s="115"/>
      <c r="KS40" s="115"/>
      <c r="KT40" s="115"/>
      <c r="KU40" s="115"/>
      <c r="KV40" s="115"/>
      <c r="KW40" s="115"/>
      <c r="KX40" s="115"/>
      <c r="KY40" s="115"/>
      <c r="KZ40" s="115"/>
      <c r="LA40" s="115"/>
      <c r="LB40" s="115"/>
      <c r="LC40" s="115"/>
      <c r="LD40" s="115"/>
      <c r="LE40" s="115"/>
      <c r="LF40" s="115"/>
      <c r="LG40" s="115"/>
      <c r="LH40" s="115"/>
      <c r="LI40" s="115"/>
      <c r="LJ40" s="115"/>
      <c r="LK40" s="115"/>
      <c r="LL40" s="115"/>
      <c r="LM40" s="115"/>
      <c r="LN40" s="115"/>
      <c r="LO40" s="115"/>
      <c r="LP40" s="115"/>
      <c r="LQ40" s="115"/>
      <c r="LR40" s="115"/>
      <c r="LS40" s="115"/>
      <c r="LT40" s="115"/>
      <c r="LU40" s="115"/>
      <c r="LV40" s="115"/>
      <c r="LW40" s="115"/>
      <c r="LX40" s="115"/>
      <c r="LY40" s="115"/>
      <c r="LZ40" s="115"/>
      <c r="MA40" s="115"/>
      <c r="MB40" s="115"/>
      <c r="MC40" s="115"/>
      <c r="MD40" s="115"/>
      <c r="ME40" s="115"/>
      <c r="MF40" s="115"/>
      <c r="MG40" s="115"/>
      <c r="MH40" s="115"/>
      <c r="MI40" s="115"/>
      <c r="MJ40" s="115"/>
      <c r="MK40" s="115"/>
      <c r="ML40" s="115"/>
      <c r="MM40" s="115"/>
      <c r="MN40" s="115"/>
      <c r="MO40" s="115"/>
      <c r="MP40" s="115"/>
      <c r="MQ40" s="115"/>
      <c r="MR40" s="115"/>
      <c r="MS40" s="115"/>
      <c r="MT40" s="115"/>
      <c r="MU40" s="115"/>
      <c r="MV40" s="115"/>
      <c r="MW40" s="115"/>
      <c r="MX40" s="115"/>
      <c r="MY40" s="115"/>
      <c r="MZ40" s="115"/>
      <c r="NA40" s="115"/>
      <c r="NB40" s="115"/>
      <c r="NC40" s="115"/>
      <c r="ND40" s="115"/>
      <c r="NE40" s="115"/>
      <c r="NF40" s="115"/>
      <c r="NG40" s="115"/>
      <c r="NH40" s="115"/>
      <c r="NI40" s="115"/>
      <c r="NJ40" s="115"/>
      <c r="NK40" s="115"/>
      <c r="NL40" s="115"/>
      <c r="NM40" s="115"/>
      <c r="NN40" s="115"/>
      <c r="NO40" s="115"/>
      <c r="NP40" s="115"/>
      <c r="NQ40" s="115"/>
      <c r="NR40" s="115"/>
      <c r="NS40" s="115"/>
      <c r="NT40" s="115"/>
      <c r="NU40" s="115"/>
      <c r="NV40" s="115"/>
      <c r="NW40" s="115"/>
      <c r="NX40" s="115"/>
      <c r="NY40" s="115"/>
      <c r="NZ40" s="115"/>
      <c r="OA40" s="115"/>
      <c r="OB40" s="115"/>
      <c r="OC40" s="115"/>
      <c r="OD40" s="115"/>
      <c r="OE40" s="115"/>
      <c r="OF40" s="115"/>
      <c r="OG40" s="115"/>
      <c r="OH40" s="115"/>
      <c r="OI40" s="115"/>
      <c r="OJ40" s="115"/>
      <c r="OK40" s="115"/>
      <c r="OL40" s="115"/>
      <c r="OM40" s="115"/>
      <c r="ON40" s="115"/>
      <c r="OO40" s="115"/>
      <c r="OP40" s="115"/>
      <c r="OQ40" s="115"/>
      <c r="OR40" s="115"/>
      <c r="OS40" s="115"/>
      <c r="OT40" s="115"/>
      <c r="OU40" s="115"/>
      <c r="OV40" s="115"/>
      <c r="OW40" s="115"/>
      <c r="OX40" s="115"/>
      <c r="OY40" s="115"/>
      <c r="OZ40" s="115"/>
      <c r="PA40" s="115"/>
      <c r="PB40" s="115"/>
      <c r="PC40" s="115"/>
      <c r="PD40" s="115"/>
      <c r="PE40" s="115"/>
      <c r="PF40" s="115"/>
      <c r="PG40" s="115"/>
      <c r="PH40" s="115"/>
      <c r="PI40" s="115"/>
      <c r="PJ40" s="115"/>
      <c r="PK40" s="115"/>
      <c r="PL40" s="115"/>
      <c r="PM40" s="115"/>
      <c r="PN40" s="115"/>
      <c r="PO40" s="115"/>
      <c r="PP40" s="115"/>
      <c r="PQ40" s="115"/>
      <c r="PR40" s="115"/>
      <c r="PS40" s="115"/>
      <c r="PT40" s="115"/>
      <c r="PU40" s="115"/>
      <c r="PV40" s="115"/>
      <c r="PW40" s="115"/>
      <c r="PX40" s="115"/>
      <c r="PY40" s="115"/>
      <c r="PZ40" s="115"/>
      <c r="QA40" s="115"/>
      <c r="QB40" s="115"/>
      <c r="QC40" s="115"/>
      <c r="QD40" s="115"/>
      <c r="QE40" s="115"/>
      <c r="QF40" s="115"/>
      <c r="QG40" s="115"/>
      <c r="QH40" s="115"/>
      <c r="QI40" s="115"/>
      <c r="QJ40" s="115"/>
      <c r="QK40" s="115"/>
      <c r="QL40" s="115"/>
      <c r="QM40" s="115"/>
      <c r="QN40" s="115"/>
      <c r="QO40" s="115"/>
      <c r="QP40" s="115"/>
      <c r="QQ40" s="115"/>
      <c r="QR40" s="115"/>
      <c r="QS40" s="115"/>
      <c r="QT40" s="115"/>
      <c r="QU40" s="115"/>
      <c r="QV40" s="115"/>
      <c r="QW40" s="115"/>
      <c r="QX40" s="115"/>
      <c r="QY40" s="115"/>
      <c r="QZ40" s="115"/>
      <c r="RA40" s="115"/>
      <c r="RB40" s="115"/>
      <c r="RC40" s="115"/>
      <c r="RD40" s="115"/>
      <c r="RE40" s="115"/>
      <c r="RF40" s="115"/>
      <c r="RG40" s="115"/>
      <c r="RH40" s="115"/>
      <c r="RI40" s="115"/>
      <c r="RJ40" s="115"/>
      <c r="RK40" s="115"/>
      <c r="RL40" s="115"/>
      <c r="RM40" s="115"/>
      <c r="RN40" s="115"/>
      <c r="RO40" s="115"/>
      <c r="RP40" s="115"/>
      <c r="RQ40" s="115"/>
      <c r="RR40" s="115"/>
      <c r="RS40" s="115"/>
      <c r="RT40" s="115"/>
      <c r="RU40" s="115"/>
      <c r="RV40" s="115"/>
      <c r="RW40" s="115"/>
      <c r="RX40" s="115"/>
      <c r="RY40" s="115"/>
      <c r="RZ40" s="115"/>
      <c r="SA40" s="115"/>
      <c r="SB40" s="115"/>
      <c r="SC40" s="115"/>
      <c r="SD40" s="115"/>
      <c r="SE40" s="115"/>
      <c r="SF40" s="115"/>
      <c r="SG40" s="115"/>
      <c r="SH40" s="115"/>
      <c r="SI40" s="115"/>
      <c r="SJ40" s="115"/>
      <c r="SK40" s="115"/>
      <c r="SL40" s="115"/>
      <c r="SM40" s="115"/>
      <c r="SN40" s="115"/>
      <c r="SO40" s="115"/>
      <c r="SP40" s="115"/>
      <c r="SQ40" s="115"/>
      <c r="SR40" s="115"/>
      <c r="SS40" s="115"/>
      <c r="ST40" s="115"/>
      <c r="SU40" s="115"/>
      <c r="SV40" s="115"/>
      <c r="SW40" s="115"/>
      <c r="SX40" s="115"/>
      <c r="SY40" s="115"/>
      <c r="SZ40" s="115"/>
      <c r="TA40" s="115"/>
      <c r="TB40" s="115"/>
      <c r="TC40" s="115"/>
      <c r="TD40" s="115"/>
      <c r="TE40" s="115"/>
      <c r="TF40" s="115"/>
      <c r="TG40" s="115"/>
      <c r="TH40" s="115"/>
      <c r="TI40" s="115"/>
      <c r="TJ40" s="115"/>
      <c r="TK40" s="115"/>
      <c r="TL40" s="115"/>
      <c r="TM40" s="115"/>
      <c r="TN40" s="115"/>
      <c r="TO40" s="115"/>
      <c r="TP40" s="115"/>
      <c r="TQ40" s="115"/>
      <c r="TR40" s="115"/>
      <c r="TS40" s="115"/>
      <c r="TT40" s="115"/>
      <c r="TU40" s="115"/>
      <c r="TV40" s="115"/>
      <c r="TW40" s="115"/>
      <c r="TX40" s="115"/>
      <c r="TY40" s="115"/>
      <c r="TZ40" s="115"/>
      <c r="UA40" s="115"/>
      <c r="UB40" s="115"/>
      <c r="UC40" s="115"/>
      <c r="UD40" s="115"/>
      <c r="UE40" s="115"/>
      <c r="UF40" s="115"/>
      <c r="UG40" s="115"/>
      <c r="UH40" s="115"/>
      <c r="UI40" s="115"/>
      <c r="UJ40" s="115"/>
      <c r="UK40" s="115"/>
      <c r="UL40" s="115"/>
      <c r="UM40" s="115"/>
      <c r="UN40" s="115"/>
      <c r="UO40" s="115"/>
      <c r="UP40" s="115"/>
      <c r="UQ40" s="115"/>
      <c r="UR40" s="115"/>
      <c r="US40" s="115"/>
      <c r="UT40" s="115"/>
      <c r="UU40" s="115"/>
      <c r="UV40" s="115"/>
      <c r="UW40" s="115"/>
      <c r="UX40" s="115"/>
      <c r="UY40" s="115"/>
      <c r="UZ40" s="115"/>
      <c r="VA40" s="115"/>
      <c r="VB40" s="115"/>
      <c r="VC40" s="115"/>
      <c r="VD40" s="115"/>
      <c r="VE40" s="115"/>
      <c r="VF40" s="115"/>
      <c r="VG40" s="115"/>
      <c r="VH40" s="115"/>
      <c r="VI40" s="115"/>
      <c r="VJ40" s="115"/>
      <c r="VK40" s="115"/>
      <c r="VL40" s="115"/>
      <c r="VM40" s="115"/>
      <c r="VN40" s="115"/>
      <c r="VO40" s="115"/>
      <c r="VP40" s="115"/>
      <c r="VQ40" s="115"/>
      <c r="VR40" s="115"/>
      <c r="VS40" s="115"/>
      <c r="VT40" s="115"/>
      <c r="VU40" s="115"/>
      <c r="VV40" s="115"/>
      <c r="VW40" s="115"/>
      <c r="VX40" s="115"/>
      <c r="VY40" s="115"/>
      <c r="VZ40" s="115"/>
      <c r="WA40" s="115"/>
      <c r="WB40" s="115"/>
      <c r="WC40" s="115"/>
      <c r="WD40" s="115"/>
      <c r="WE40" s="115"/>
      <c r="WF40" s="115"/>
      <c r="WG40" s="115"/>
      <c r="WH40" s="115"/>
      <c r="WI40" s="115"/>
      <c r="WJ40" s="115"/>
      <c r="WK40" s="115"/>
      <c r="WL40" s="115"/>
      <c r="WM40" s="115"/>
      <c r="WN40" s="115"/>
      <c r="WO40" s="115"/>
      <c r="WP40" s="115"/>
      <c r="WQ40" s="115"/>
      <c r="WR40" s="115"/>
      <c r="WS40" s="115"/>
      <c r="WT40" s="115"/>
      <c r="WU40" s="115"/>
      <c r="WV40" s="115"/>
      <c r="WW40" s="115"/>
      <c r="WX40" s="115"/>
      <c r="WY40" s="115"/>
      <c r="WZ40" s="115"/>
      <c r="XA40" s="115"/>
      <c r="XB40" s="115"/>
      <c r="XC40" s="115"/>
      <c r="XD40" s="115"/>
      <c r="XE40" s="115"/>
      <c r="XF40" s="115"/>
      <c r="XG40" s="115"/>
      <c r="XH40" s="115"/>
      <c r="XI40" s="115"/>
      <c r="XJ40" s="115"/>
      <c r="XK40" s="115"/>
      <c r="XL40" s="115"/>
      <c r="XM40" s="115"/>
      <c r="XN40" s="115"/>
      <c r="XO40" s="115"/>
      <c r="XP40" s="115"/>
      <c r="XQ40" s="115"/>
      <c r="XR40" s="115"/>
      <c r="XS40" s="115"/>
      <c r="XT40" s="115"/>
      <c r="XU40" s="115"/>
      <c r="XV40" s="115"/>
      <c r="XW40" s="115"/>
      <c r="XX40" s="115"/>
      <c r="XY40" s="115"/>
      <c r="XZ40" s="115"/>
      <c r="YA40" s="115"/>
      <c r="YB40" s="115"/>
      <c r="YC40" s="115"/>
      <c r="YD40" s="115"/>
      <c r="YE40" s="115"/>
      <c r="YF40" s="115"/>
      <c r="YG40" s="115"/>
      <c r="YH40" s="115"/>
      <c r="YI40" s="115"/>
      <c r="YJ40" s="115"/>
      <c r="YK40" s="115"/>
      <c r="YL40" s="115"/>
      <c r="YM40" s="115"/>
      <c r="YN40" s="115"/>
      <c r="YO40" s="115"/>
      <c r="YP40" s="115"/>
      <c r="YQ40" s="115"/>
      <c r="YR40" s="115"/>
      <c r="YS40" s="115"/>
      <c r="YT40" s="115"/>
      <c r="YU40" s="115"/>
      <c r="YV40" s="115"/>
      <c r="YW40" s="115"/>
      <c r="YX40" s="115"/>
      <c r="YY40" s="115"/>
      <c r="YZ40" s="115"/>
      <c r="ZA40" s="115"/>
      <c r="ZB40" s="115"/>
      <c r="ZC40" s="115"/>
      <c r="ZD40" s="115"/>
      <c r="ZE40" s="115"/>
      <c r="ZF40" s="115"/>
      <c r="ZG40" s="115"/>
      <c r="ZH40" s="115"/>
      <c r="ZI40" s="115"/>
      <c r="ZJ40" s="115"/>
      <c r="ZK40" s="115"/>
      <c r="ZL40" s="115"/>
      <c r="ZM40" s="115"/>
      <c r="ZN40" s="115"/>
      <c r="ZO40" s="115"/>
      <c r="ZP40" s="115"/>
      <c r="ZQ40" s="115"/>
      <c r="ZR40" s="115"/>
      <c r="ZS40" s="115"/>
      <c r="ZT40" s="115"/>
      <c r="ZU40" s="115"/>
      <c r="ZV40" s="115"/>
      <c r="ZW40" s="115"/>
      <c r="ZX40" s="115"/>
      <c r="ZY40" s="115"/>
      <c r="ZZ40" s="115"/>
      <c r="AAA40" s="115"/>
      <c r="AAB40" s="115"/>
      <c r="AAC40" s="115"/>
      <c r="AAD40" s="115"/>
      <c r="AAE40" s="115"/>
      <c r="AAF40" s="115"/>
      <c r="AAG40" s="115"/>
      <c r="AAH40" s="115"/>
      <c r="AAI40" s="115"/>
      <c r="AAJ40" s="115"/>
      <c r="AAK40" s="115"/>
      <c r="AAL40" s="115"/>
      <c r="AAM40" s="115"/>
      <c r="AAN40" s="115"/>
      <c r="AAO40" s="115"/>
      <c r="AAP40" s="115"/>
      <c r="AAQ40" s="115"/>
      <c r="AAR40" s="115"/>
      <c r="AAS40" s="115"/>
      <c r="AAT40" s="115"/>
      <c r="AAU40" s="115"/>
      <c r="AAV40" s="115"/>
      <c r="AAW40" s="115"/>
      <c r="AAX40" s="115"/>
      <c r="AAY40" s="115"/>
      <c r="AAZ40" s="115"/>
      <c r="ABA40" s="115"/>
      <c r="ABB40" s="115"/>
      <c r="ABC40" s="115"/>
      <c r="ABD40" s="115"/>
      <c r="ABE40" s="115"/>
      <c r="ABF40" s="115"/>
      <c r="ABG40" s="115"/>
      <c r="ABH40" s="115"/>
      <c r="ABI40" s="115"/>
      <c r="ABJ40" s="115"/>
      <c r="ABK40" s="115"/>
      <c r="ABL40" s="115"/>
      <c r="ABM40" s="115"/>
      <c r="ABN40" s="115"/>
      <c r="ABO40" s="115"/>
      <c r="ABP40" s="115"/>
      <c r="ABQ40" s="115"/>
      <c r="ABR40" s="115"/>
      <c r="ABS40" s="115"/>
      <c r="ABT40" s="115"/>
      <c r="ABU40" s="115"/>
      <c r="ABV40" s="115"/>
      <c r="ABW40" s="115"/>
      <c r="ABX40" s="115"/>
      <c r="ABY40" s="115"/>
      <c r="ABZ40" s="115"/>
      <c r="ACA40" s="115"/>
      <c r="ACB40" s="115"/>
      <c r="ACC40" s="115"/>
      <c r="ACD40" s="115"/>
      <c r="ACE40" s="115"/>
      <c r="ACF40" s="115"/>
      <c r="ACG40" s="115"/>
      <c r="ACH40" s="115"/>
      <c r="ACI40" s="115"/>
      <c r="ACJ40" s="115"/>
      <c r="ACK40" s="115"/>
      <c r="ACL40" s="115"/>
      <c r="ACM40" s="115"/>
      <c r="ACN40" s="115"/>
      <c r="ACO40" s="115"/>
      <c r="ACP40" s="115"/>
      <c r="ACQ40" s="115"/>
      <c r="ACR40" s="115"/>
      <c r="ACS40" s="115"/>
      <c r="ACT40" s="115"/>
      <c r="ACU40" s="115"/>
      <c r="ACV40" s="115"/>
      <c r="ACW40" s="115"/>
      <c r="ACX40" s="115"/>
      <c r="ACY40" s="115"/>
      <c r="ACZ40" s="115"/>
      <c r="ADA40" s="115"/>
      <c r="ADB40" s="115"/>
      <c r="ADC40" s="115"/>
      <c r="ADD40" s="115"/>
      <c r="ADE40" s="115"/>
      <c r="ADF40" s="115"/>
      <c r="ADG40" s="115"/>
      <c r="ADH40" s="115"/>
      <c r="ADI40" s="115"/>
      <c r="ADJ40" s="115"/>
      <c r="ADK40" s="115"/>
      <c r="ADL40" s="115"/>
      <c r="ADM40" s="115"/>
      <c r="ADN40" s="115"/>
      <c r="ADO40" s="115"/>
      <c r="ADP40" s="115"/>
      <c r="ADQ40" s="115"/>
      <c r="ADR40" s="115"/>
      <c r="ADS40" s="115"/>
      <c r="ADT40" s="115"/>
      <c r="ADU40" s="115"/>
      <c r="ADV40" s="115"/>
      <c r="ADW40" s="115"/>
      <c r="ADX40" s="115"/>
      <c r="ADY40" s="115"/>
      <c r="ADZ40" s="115"/>
      <c r="AEA40" s="115"/>
      <c r="AEB40" s="115"/>
      <c r="AEC40" s="115"/>
      <c r="AED40" s="115"/>
      <c r="AEE40" s="115"/>
      <c r="AEF40" s="115"/>
      <c r="AEG40" s="115"/>
      <c r="AEH40" s="115"/>
      <c r="AEI40" s="115"/>
      <c r="AEJ40" s="115"/>
      <c r="AEK40" s="115"/>
      <c r="AEL40" s="115"/>
      <c r="AEM40" s="115"/>
      <c r="AEN40" s="115"/>
      <c r="AEO40" s="115"/>
      <c r="AEP40" s="115"/>
      <c r="AEQ40" s="115"/>
      <c r="AER40" s="115"/>
      <c r="AES40" s="115"/>
      <c r="AET40" s="115"/>
      <c r="AEU40" s="115"/>
      <c r="AEV40" s="115"/>
      <c r="AEW40" s="115"/>
      <c r="AEX40" s="115"/>
      <c r="AEY40" s="115"/>
      <c r="AEZ40" s="115"/>
      <c r="AFA40" s="115"/>
      <c r="AFB40" s="115"/>
      <c r="AFC40" s="115"/>
      <c r="AFD40" s="115"/>
      <c r="AFE40" s="115"/>
      <c r="AFF40" s="115"/>
      <c r="AFG40" s="115"/>
      <c r="AFH40" s="115"/>
      <c r="AFI40" s="115"/>
      <c r="AFJ40" s="115"/>
      <c r="AFK40" s="115"/>
      <c r="AFL40" s="115"/>
      <c r="AFM40" s="115"/>
      <c r="AFN40" s="115"/>
      <c r="AFO40" s="115"/>
      <c r="AFP40" s="115"/>
      <c r="AFQ40" s="115"/>
      <c r="AFR40" s="115"/>
      <c r="AFS40" s="115"/>
      <c r="AFT40" s="115"/>
      <c r="AFU40" s="115"/>
      <c r="AFV40" s="115"/>
      <c r="AFW40" s="115"/>
      <c r="AFX40" s="115"/>
      <c r="AFY40" s="115"/>
      <c r="AFZ40" s="115"/>
      <c r="AGA40" s="115"/>
      <c r="AGB40" s="115"/>
      <c r="AGC40" s="115"/>
      <c r="AGD40" s="115"/>
      <c r="AGE40" s="115"/>
      <c r="AGF40" s="115"/>
      <c r="AGG40" s="115"/>
      <c r="AGH40" s="115"/>
      <c r="AGI40" s="115"/>
      <c r="AGJ40" s="115"/>
      <c r="AGK40" s="115"/>
      <c r="AGL40" s="115"/>
      <c r="AGM40" s="115"/>
      <c r="AGN40" s="115"/>
      <c r="AGO40" s="115"/>
      <c r="AGP40" s="115"/>
      <c r="AGQ40" s="115"/>
      <c r="AGR40" s="115"/>
      <c r="AGS40" s="115"/>
      <c r="AGT40" s="115"/>
      <c r="AGU40" s="115"/>
      <c r="AGV40" s="115"/>
      <c r="AGW40" s="115"/>
      <c r="AGX40" s="115"/>
      <c r="AGY40" s="115"/>
      <c r="AGZ40" s="115"/>
      <c r="AHA40" s="115"/>
      <c r="AHB40" s="115"/>
      <c r="AHC40" s="115"/>
      <c r="AHD40" s="115"/>
      <c r="AHE40" s="115"/>
      <c r="AHF40" s="115"/>
      <c r="AHG40" s="115"/>
      <c r="AHH40" s="115"/>
      <c r="AHI40" s="115"/>
      <c r="AHJ40" s="115"/>
      <c r="AHK40" s="115"/>
      <c r="AHL40" s="115"/>
      <c r="AHM40" s="115"/>
      <c r="AHN40" s="115"/>
      <c r="AHO40" s="115"/>
      <c r="AHP40" s="115"/>
      <c r="AHQ40" s="115"/>
      <c r="AHR40" s="115"/>
      <c r="AHS40" s="115"/>
      <c r="AHT40" s="115"/>
      <c r="AHU40" s="115"/>
      <c r="AHV40" s="115"/>
      <c r="AHW40" s="115"/>
      <c r="AHX40" s="115"/>
      <c r="AHY40" s="115"/>
      <c r="AHZ40" s="115"/>
      <c r="AIA40" s="115"/>
      <c r="AIB40" s="115"/>
      <c r="AIC40" s="115"/>
      <c r="AID40" s="115"/>
      <c r="AIE40" s="115"/>
      <c r="AIF40" s="115"/>
      <c r="AIG40" s="115"/>
      <c r="AIH40" s="115"/>
      <c r="AII40" s="115"/>
      <c r="AIJ40" s="115"/>
      <c r="AIK40" s="115"/>
      <c r="AIL40" s="115"/>
      <c r="AIM40" s="115"/>
      <c r="AIN40" s="115"/>
      <c r="AIO40" s="115"/>
      <c r="AIP40" s="115"/>
      <c r="AIQ40" s="115"/>
      <c r="AIR40" s="115"/>
      <c r="AIS40" s="115"/>
      <c r="AIT40" s="115"/>
      <c r="AIU40" s="115"/>
      <c r="AIV40" s="115"/>
      <c r="AIW40" s="115"/>
      <c r="AIX40" s="115"/>
      <c r="AIY40" s="115"/>
      <c r="AIZ40" s="115"/>
      <c r="AJA40" s="115"/>
      <c r="AJB40" s="115"/>
      <c r="AJC40" s="115"/>
      <c r="AJD40" s="115"/>
      <c r="AJE40" s="115"/>
      <c r="AJF40" s="115"/>
      <c r="AJG40" s="115"/>
      <c r="AJH40" s="115"/>
      <c r="AJI40" s="115"/>
      <c r="AJJ40" s="115"/>
      <c r="AJK40" s="115"/>
      <c r="AJL40" s="115"/>
      <c r="AJM40" s="115"/>
      <c r="AJN40" s="115"/>
      <c r="AJO40" s="115"/>
      <c r="AJP40" s="115"/>
      <c r="AJQ40" s="115"/>
      <c r="AJR40" s="115"/>
      <c r="AJS40" s="115"/>
      <c r="AJT40" s="115"/>
      <c r="AJU40" s="115"/>
      <c r="AJV40" s="115"/>
      <c r="AJW40" s="115"/>
      <c r="AJX40" s="115"/>
      <c r="AJY40" s="115"/>
      <c r="AJZ40" s="115"/>
      <c r="AKA40" s="115"/>
      <c r="AKB40" s="115"/>
      <c r="AKC40" s="115"/>
      <c r="AKD40" s="115"/>
      <c r="AKE40" s="115"/>
      <c r="AKF40" s="115"/>
      <c r="AKG40" s="115"/>
      <c r="AKH40" s="115"/>
      <c r="AKI40" s="115"/>
      <c r="AKJ40" s="115"/>
      <c r="AKK40" s="115"/>
      <c r="AKL40" s="115"/>
      <c r="AKM40" s="115"/>
      <c r="AKN40" s="115"/>
      <c r="AKO40" s="115"/>
      <c r="AKP40" s="115"/>
      <c r="AKQ40" s="115"/>
      <c r="AKR40" s="115"/>
      <c r="AKS40" s="115"/>
      <c r="AKT40" s="115"/>
      <c r="AKU40" s="115"/>
      <c r="AKV40" s="115"/>
      <c r="AKW40" s="115"/>
      <c r="AKX40" s="115"/>
      <c r="AKY40" s="115"/>
      <c r="AKZ40" s="115"/>
      <c r="ALA40" s="115"/>
      <c r="ALB40" s="115"/>
      <c r="ALC40" s="115"/>
      <c r="ALD40" s="115"/>
      <c r="ALE40" s="115"/>
      <c r="ALF40" s="115"/>
      <c r="ALG40" s="115"/>
      <c r="ALH40" s="115"/>
      <c r="ALI40" s="115"/>
      <c r="ALJ40" s="115"/>
      <c r="ALK40" s="115"/>
      <c r="ALL40" s="115"/>
      <c r="ALM40" s="115"/>
      <c r="ALN40" s="115"/>
      <c r="ALO40" s="115"/>
      <c r="ALP40" s="115"/>
      <c r="ALQ40" s="115"/>
      <c r="ALR40" s="115"/>
      <c r="ALS40" s="115"/>
      <c r="ALT40" s="115"/>
      <c r="ALU40" s="115"/>
      <c r="ALV40" s="115"/>
      <c r="ALW40" s="115"/>
      <c r="ALX40" s="115"/>
      <c r="ALY40" s="115"/>
      <c r="ALZ40" s="115"/>
      <c r="AMA40" s="115"/>
      <c r="AMB40" s="115"/>
      <c r="AMC40" s="115"/>
      <c r="AMD40" s="115"/>
      <c r="AME40" s="115"/>
      <c r="AMF40" s="115"/>
      <c r="AMG40" s="115"/>
      <c r="AMH40" s="115"/>
      <c r="AMI40" s="115"/>
      <c r="AMJ40" s="115"/>
      <c r="AMK40" s="115"/>
      <c r="AML40" s="115"/>
      <c r="AMM40" s="115"/>
      <c r="AMN40" s="115"/>
      <c r="AMO40" s="115"/>
      <c r="AMP40" s="115"/>
      <c r="AMQ40" s="115"/>
      <c r="AMR40" s="115"/>
      <c r="AMS40" s="115"/>
      <c r="AMT40" s="115"/>
      <c r="AMU40" s="115"/>
      <c r="AMV40" s="115"/>
      <c r="AMW40" s="115"/>
      <c r="AMX40" s="115"/>
      <c r="AMY40" s="115"/>
      <c r="AMZ40" s="115"/>
      <c r="ANA40" s="115"/>
      <c r="ANB40" s="115"/>
      <c r="ANC40" s="115"/>
      <c r="AND40" s="115"/>
      <c r="ANE40" s="115"/>
      <c r="ANF40" s="115"/>
      <c r="ANG40" s="115"/>
      <c r="ANH40" s="115"/>
      <c r="ANI40" s="115"/>
      <c r="ANJ40" s="115"/>
      <c r="ANK40" s="115"/>
      <c r="ANL40" s="115"/>
      <c r="ANM40" s="115"/>
      <c r="ANN40" s="115"/>
      <c r="ANO40" s="115"/>
      <c r="ANP40" s="115"/>
      <c r="ANQ40" s="115"/>
      <c r="ANR40" s="115"/>
      <c r="ANS40" s="115"/>
      <c r="ANT40" s="115"/>
      <c r="ANU40" s="115"/>
      <c r="ANV40" s="115"/>
      <c r="ANW40" s="115"/>
      <c r="ANX40" s="115"/>
      <c r="ANY40" s="115"/>
      <c r="ANZ40" s="115"/>
      <c r="AOA40" s="115"/>
      <c r="AOB40" s="115"/>
      <c r="AOC40" s="115"/>
      <c r="AOD40" s="115"/>
      <c r="AOE40" s="115"/>
      <c r="AOF40" s="115"/>
      <c r="AOG40" s="115"/>
      <c r="AOH40" s="115"/>
      <c r="AOI40" s="115"/>
      <c r="AOJ40" s="115"/>
      <c r="AOK40" s="115"/>
      <c r="AOL40" s="115"/>
      <c r="AOM40" s="115"/>
      <c r="AON40" s="115"/>
      <c r="AOO40" s="115"/>
      <c r="AOP40" s="115"/>
      <c r="AOQ40" s="115"/>
      <c r="AOR40" s="115"/>
      <c r="AOS40" s="115"/>
      <c r="AOT40" s="115"/>
      <c r="AOU40" s="115"/>
      <c r="AOV40" s="115"/>
      <c r="AOW40" s="115"/>
      <c r="AOX40" s="115"/>
      <c r="AOY40" s="115"/>
      <c r="AOZ40" s="115"/>
      <c r="APA40" s="115"/>
      <c r="APB40" s="115"/>
      <c r="APC40" s="115"/>
      <c r="APD40" s="115"/>
      <c r="APE40" s="115"/>
      <c r="APF40" s="115"/>
      <c r="APG40" s="115"/>
      <c r="APH40" s="115"/>
      <c r="API40" s="115"/>
      <c r="APJ40" s="115"/>
      <c r="APK40" s="115"/>
      <c r="APL40" s="115"/>
      <c r="APM40" s="115"/>
      <c r="APN40" s="115"/>
      <c r="APO40" s="115"/>
      <c r="APP40" s="115"/>
      <c r="APQ40" s="115"/>
      <c r="APR40" s="115"/>
      <c r="APS40" s="115"/>
      <c r="APT40" s="115"/>
      <c r="APU40" s="115"/>
      <c r="APV40" s="115"/>
      <c r="APW40" s="115"/>
      <c r="APX40" s="115"/>
      <c r="APY40" s="115"/>
      <c r="APZ40" s="115"/>
      <c r="AQA40" s="115"/>
      <c r="AQB40" s="115"/>
      <c r="AQC40" s="115"/>
      <c r="AQD40" s="115"/>
      <c r="AQE40" s="115"/>
      <c r="AQF40" s="115"/>
      <c r="AQG40" s="115"/>
      <c r="AQH40" s="115"/>
      <c r="AQI40" s="115"/>
      <c r="AQJ40" s="115"/>
      <c r="AQK40" s="115"/>
      <c r="AQL40" s="115"/>
      <c r="AQM40" s="115"/>
      <c r="AQN40" s="115"/>
      <c r="AQO40" s="115"/>
      <c r="AQP40" s="115"/>
      <c r="AQQ40" s="115"/>
      <c r="AQR40" s="115"/>
      <c r="AQS40" s="115"/>
      <c r="AQT40" s="115"/>
      <c r="AQU40" s="115"/>
      <c r="AQV40" s="115"/>
      <c r="AQW40" s="115"/>
      <c r="AQX40" s="115"/>
      <c r="AQY40" s="115"/>
      <c r="AQZ40" s="115"/>
      <c r="ARA40" s="115"/>
      <c r="ARB40" s="115"/>
      <c r="ARC40" s="115"/>
      <c r="ARD40" s="115"/>
      <c r="ARE40" s="115"/>
      <c r="ARF40" s="115"/>
      <c r="ARG40" s="115"/>
      <c r="ARH40" s="115"/>
      <c r="ARI40" s="115"/>
      <c r="ARJ40" s="115"/>
      <c r="ARK40" s="115"/>
      <c r="ARL40" s="115"/>
      <c r="ARM40" s="115"/>
      <c r="ARN40" s="115"/>
      <c r="ARO40" s="115"/>
      <c r="ARP40" s="115"/>
      <c r="ARQ40" s="115"/>
      <c r="ARR40" s="115"/>
      <c r="ARS40" s="115"/>
      <c r="ART40" s="115"/>
      <c r="ARU40" s="115"/>
      <c r="ARV40" s="115"/>
      <c r="ARW40" s="115"/>
      <c r="ARX40" s="115"/>
      <c r="ARY40" s="115"/>
      <c r="ARZ40" s="115"/>
      <c r="ASA40" s="115"/>
      <c r="ASB40" s="115"/>
      <c r="ASC40" s="115"/>
      <c r="ASD40" s="115"/>
      <c r="ASE40" s="115"/>
      <c r="ASF40" s="115"/>
      <c r="ASG40" s="115"/>
      <c r="ASH40" s="115"/>
      <c r="ASI40" s="115"/>
      <c r="ASJ40" s="115"/>
      <c r="ASK40" s="115"/>
      <c r="ASL40" s="115"/>
      <c r="ASM40" s="115"/>
      <c r="ASN40" s="115"/>
      <c r="ASO40" s="115"/>
      <c r="ASP40" s="115"/>
      <c r="ASQ40" s="115"/>
      <c r="ASR40" s="115"/>
      <c r="ASS40" s="115"/>
      <c r="AST40" s="115"/>
      <c r="ASU40" s="115"/>
      <c r="ASV40" s="115"/>
      <c r="ASW40" s="115"/>
      <c r="ASX40" s="115"/>
      <c r="ASY40" s="115"/>
      <c r="ASZ40" s="115"/>
      <c r="ATA40" s="115"/>
      <c r="ATB40" s="115"/>
      <c r="ATC40" s="115"/>
      <c r="ATD40" s="115"/>
      <c r="ATE40" s="115"/>
      <c r="ATF40" s="115"/>
      <c r="ATG40" s="115"/>
      <c r="ATH40" s="115"/>
      <c r="ATI40" s="115"/>
      <c r="ATJ40" s="115"/>
      <c r="ATK40" s="115"/>
      <c r="ATL40" s="115"/>
      <c r="ATM40" s="115"/>
      <c r="ATN40" s="115"/>
      <c r="ATO40" s="115"/>
      <c r="ATP40" s="115"/>
      <c r="ATQ40" s="115"/>
      <c r="ATR40" s="115"/>
      <c r="ATS40" s="115"/>
      <c r="ATT40" s="115"/>
      <c r="ATU40" s="115"/>
      <c r="ATV40" s="115"/>
      <c r="ATW40" s="115"/>
      <c r="ATX40" s="115"/>
      <c r="ATY40" s="115"/>
      <c r="ATZ40" s="115"/>
      <c r="AUA40" s="115"/>
      <c r="AUB40" s="115"/>
      <c r="AUC40" s="115"/>
      <c r="AUD40" s="115"/>
      <c r="AUE40" s="115"/>
      <c r="AUF40" s="115"/>
      <c r="AUG40" s="115"/>
      <c r="AUH40" s="115"/>
      <c r="AUI40" s="115"/>
      <c r="AUJ40" s="115"/>
      <c r="AUK40" s="115"/>
      <c r="AUL40" s="115"/>
      <c r="AUM40" s="115"/>
      <c r="AUN40" s="115"/>
      <c r="AUO40" s="115"/>
      <c r="AUP40" s="115"/>
      <c r="AUQ40" s="115"/>
      <c r="AUR40" s="115"/>
      <c r="AUS40" s="115"/>
      <c r="AUT40" s="115"/>
      <c r="AUU40" s="115"/>
      <c r="AUV40" s="115"/>
      <c r="AUW40" s="115"/>
      <c r="AUX40" s="115"/>
      <c r="AUY40" s="115"/>
      <c r="AUZ40" s="115"/>
      <c r="AVA40" s="115"/>
      <c r="AVB40" s="115"/>
      <c r="AVC40" s="115"/>
      <c r="AVD40" s="115"/>
      <c r="AVE40" s="115"/>
      <c r="AVF40" s="115"/>
      <c r="AVG40" s="115"/>
      <c r="AVH40" s="115"/>
      <c r="AVI40" s="115"/>
      <c r="AVJ40" s="115"/>
      <c r="AVK40" s="115"/>
      <c r="AVL40" s="115"/>
      <c r="AVM40" s="115"/>
      <c r="AVN40" s="115"/>
      <c r="AVO40" s="115"/>
      <c r="AVP40" s="115"/>
      <c r="AVQ40" s="115"/>
      <c r="AVR40" s="115"/>
      <c r="AVS40" s="115"/>
      <c r="AVT40" s="115"/>
      <c r="AVU40" s="115"/>
    </row>
    <row r="41" spans="1:1269" s="332" customFormat="1" ht="13.5" customHeight="1" x14ac:dyDescent="0.2">
      <c r="A41" s="115"/>
      <c r="B41" s="98" t="s">
        <v>82</v>
      </c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102"/>
      <c r="Y41" s="91"/>
      <c r="Z41" s="91"/>
      <c r="AA41" s="91"/>
      <c r="AB41" s="91"/>
      <c r="AC41" s="102"/>
      <c r="AD41" s="91"/>
      <c r="AE41" s="91"/>
      <c r="AF41" s="91"/>
      <c r="AG41" s="91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15"/>
      <c r="BD41" s="115"/>
      <c r="BE41" s="115"/>
      <c r="BF41" s="115"/>
      <c r="BG41" s="102"/>
      <c r="BH41" s="102"/>
      <c r="BI41" s="102"/>
      <c r="BJ41" s="102"/>
      <c r="BK41" s="102"/>
      <c r="BL41" s="102"/>
      <c r="BM41" s="102"/>
      <c r="BN41" s="102"/>
      <c r="BO41" s="102"/>
      <c r="BP41" s="102"/>
      <c r="BQ41" s="102"/>
      <c r="BR41" s="102"/>
      <c r="BS41" s="102"/>
      <c r="BT41" s="102"/>
      <c r="BU41" s="102"/>
      <c r="BV41" s="102"/>
      <c r="BW41" s="102"/>
      <c r="BX41" s="102"/>
      <c r="BY41" s="102"/>
      <c r="BZ41" s="102"/>
      <c r="CA41" s="102"/>
      <c r="CB41" s="102"/>
      <c r="CC41" s="102"/>
      <c r="CD41" s="102"/>
      <c r="CE41" s="102"/>
      <c r="CF41" s="102"/>
      <c r="CG41" s="102"/>
      <c r="CH41" s="102"/>
      <c r="CI41" s="102"/>
      <c r="CJ41" s="102"/>
      <c r="CK41" s="102"/>
      <c r="CL41" s="102"/>
      <c r="CM41" s="102"/>
      <c r="CN41" s="102"/>
      <c r="CO41" s="102"/>
      <c r="CP41" s="102"/>
      <c r="CQ41" s="102"/>
      <c r="CR41" s="102"/>
      <c r="CS41" s="102"/>
      <c r="CT41" s="102"/>
      <c r="CU41" s="102"/>
      <c r="CV41" s="102"/>
      <c r="CW41" s="102"/>
      <c r="CX41" s="102"/>
      <c r="CY41" s="102"/>
      <c r="CZ41" s="102"/>
      <c r="DA41" s="102"/>
      <c r="DB41" s="102"/>
      <c r="DC41" s="102"/>
      <c r="DD41" s="102"/>
      <c r="DE41" s="102"/>
      <c r="DF41" s="102"/>
      <c r="DG41" s="102"/>
      <c r="DH41" s="102"/>
      <c r="DI41" s="102"/>
      <c r="DJ41" s="102"/>
      <c r="DK41" s="102"/>
      <c r="DL41" s="102"/>
      <c r="DM41" s="102"/>
      <c r="DN41" s="102"/>
      <c r="DO41" s="102"/>
      <c r="DP41" s="102"/>
      <c r="DQ41" s="102"/>
      <c r="DR41" s="102"/>
      <c r="DS41" s="102"/>
      <c r="DT41" s="102"/>
      <c r="DU41" s="102"/>
      <c r="DV41" s="102"/>
      <c r="DW41" s="102"/>
      <c r="DX41" s="102"/>
      <c r="DY41" s="115"/>
      <c r="DZ41" s="115"/>
      <c r="EA41" s="115"/>
      <c r="EB41" s="115"/>
      <c r="EC41" s="115"/>
      <c r="ED41" s="115"/>
      <c r="EE41" s="115"/>
      <c r="EF41" s="115"/>
      <c r="EG41" s="115"/>
      <c r="EH41" s="115"/>
      <c r="EI41" s="115"/>
      <c r="EJ41" s="115"/>
      <c r="EK41" s="115"/>
      <c r="EL41" s="115"/>
      <c r="EM41" s="115"/>
      <c r="EN41" s="115"/>
      <c r="EO41" s="115"/>
      <c r="EP41" s="115"/>
      <c r="EQ41" s="115"/>
      <c r="ER41" s="115"/>
      <c r="ES41" s="115"/>
      <c r="ET41" s="115"/>
      <c r="EU41" s="115"/>
      <c r="EV41" s="115"/>
      <c r="EW41" s="115"/>
      <c r="EX41" s="115"/>
      <c r="EY41" s="85"/>
      <c r="EZ41" s="85"/>
      <c r="FA41" s="85"/>
      <c r="FB41" s="85"/>
      <c r="FC41" s="115"/>
      <c r="FD41" s="115"/>
      <c r="FE41" s="115"/>
      <c r="FF41" s="115"/>
      <c r="FG41" s="115"/>
      <c r="FH41" s="115"/>
      <c r="FI41" s="115"/>
      <c r="FJ41" s="115"/>
      <c r="FK41" s="115"/>
      <c r="FL41" s="115"/>
      <c r="FM41" s="115"/>
      <c r="FN41" s="115"/>
      <c r="FO41" s="115"/>
      <c r="FP41" s="115"/>
      <c r="FQ41" s="115"/>
      <c r="FR41" s="115"/>
      <c r="FS41" s="115"/>
      <c r="FT41" s="115"/>
      <c r="FU41" s="115"/>
      <c r="FV41" s="115"/>
      <c r="FW41" s="115"/>
      <c r="FX41" s="115"/>
      <c r="FY41" s="115"/>
      <c r="FZ41" s="115"/>
      <c r="GA41" s="115"/>
      <c r="GB41" s="115"/>
      <c r="GC41" s="115"/>
      <c r="GD41" s="115"/>
      <c r="GE41" s="115"/>
      <c r="GF41" s="115"/>
      <c r="GG41" s="115"/>
      <c r="GH41" s="115"/>
      <c r="GI41" s="115"/>
      <c r="GJ41" s="115"/>
      <c r="GK41" s="115"/>
      <c r="GL41" s="115"/>
      <c r="GM41" s="115"/>
      <c r="GN41" s="115"/>
      <c r="GO41" s="115"/>
      <c r="GP41" s="115"/>
      <c r="GQ41" s="115"/>
      <c r="GR41" s="115"/>
      <c r="GS41" s="115"/>
      <c r="GT41" s="115"/>
      <c r="GU41" s="115"/>
      <c r="GV41" s="115"/>
      <c r="GW41" s="115"/>
      <c r="GX41" s="115"/>
      <c r="GY41" s="115"/>
      <c r="GZ41" s="115"/>
      <c r="HA41" s="115"/>
      <c r="HB41" s="115"/>
      <c r="HC41" s="115"/>
      <c r="HD41" s="115"/>
      <c r="HE41" s="115"/>
      <c r="HF41" s="115"/>
      <c r="HG41" s="115"/>
      <c r="HH41" s="115"/>
      <c r="HI41" s="115"/>
      <c r="HJ41" s="115"/>
      <c r="HK41" s="115"/>
      <c r="HL41" s="115"/>
      <c r="HM41" s="115"/>
      <c r="HN41" s="115"/>
      <c r="HO41" s="115"/>
      <c r="HP41" s="115"/>
      <c r="HQ41" s="115"/>
      <c r="HR41" s="115"/>
      <c r="HS41" s="115"/>
      <c r="HT41" s="115"/>
      <c r="HU41" s="115"/>
      <c r="HV41" s="115"/>
      <c r="HW41" s="115"/>
      <c r="HX41" s="115"/>
      <c r="HY41" s="115"/>
      <c r="HZ41" s="115"/>
      <c r="IA41" s="115"/>
      <c r="IB41" s="115"/>
      <c r="IC41" s="115"/>
      <c r="ID41" s="115"/>
      <c r="IE41" s="115"/>
      <c r="IF41" s="115"/>
      <c r="IG41" s="115"/>
      <c r="IH41" s="115"/>
      <c r="II41" s="115"/>
      <c r="IJ41" s="115"/>
      <c r="IK41" s="115"/>
      <c r="IL41" s="115"/>
      <c r="IM41" s="115"/>
      <c r="IN41" s="115"/>
      <c r="IO41" s="115"/>
      <c r="IP41" s="115"/>
      <c r="IQ41" s="115"/>
      <c r="IR41" s="115"/>
      <c r="IS41" s="115"/>
      <c r="IT41" s="115"/>
      <c r="IU41" s="115"/>
      <c r="IV41" s="115"/>
      <c r="IW41" s="115"/>
      <c r="IX41" s="115"/>
      <c r="IY41" s="115"/>
      <c r="IZ41" s="115"/>
      <c r="JA41" s="115"/>
      <c r="JB41" s="115"/>
      <c r="JC41" s="115"/>
      <c r="JD41" s="115"/>
      <c r="JE41" s="115"/>
      <c r="JF41" s="115"/>
      <c r="JG41" s="115"/>
      <c r="JH41" s="115"/>
      <c r="JI41" s="115"/>
      <c r="JJ41" s="115"/>
      <c r="JK41" s="115"/>
      <c r="JL41" s="115"/>
      <c r="JM41" s="115"/>
      <c r="JN41" s="115"/>
      <c r="JO41" s="115"/>
      <c r="JP41" s="115"/>
      <c r="JQ41" s="115"/>
      <c r="JR41" s="115"/>
      <c r="JS41" s="115"/>
      <c r="JT41" s="115"/>
      <c r="JU41" s="115"/>
      <c r="JV41" s="115"/>
      <c r="JW41" s="115"/>
      <c r="JX41" s="115"/>
      <c r="JY41" s="115"/>
      <c r="JZ41" s="115"/>
      <c r="KA41" s="115"/>
      <c r="KB41" s="115"/>
      <c r="KC41" s="115"/>
      <c r="KD41" s="115"/>
      <c r="KE41" s="115"/>
      <c r="KF41" s="115"/>
      <c r="KG41" s="115"/>
      <c r="KH41" s="115"/>
      <c r="KI41" s="115"/>
      <c r="KJ41" s="115"/>
      <c r="KK41" s="115"/>
      <c r="KL41" s="115"/>
      <c r="KM41" s="115"/>
      <c r="KN41" s="115"/>
      <c r="KO41" s="115"/>
      <c r="KP41" s="115"/>
      <c r="KQ41" s="115"/>
      <c r="KR41" s="115"/>
      <c r="KS41" s="115"/>
      <c r="KT41" s="115"/>
      <c r="KU41" s="115"/>
      <c r="KV41" s="115"/>
      <c r="KW41" s="115"/>
      <c r="KX41" s="115"/>
      <c r="KY41" s="115"/>
      <c r="KZ41" s="115"/>
      <c r="LA41" s="115"/>
      <c r="LB41" s="115"/>
      <c r="LC41" s="115"/>
      <c r="LD41" s="115"/>
      <c r="LE41" s="115"/>
      <c r="LF41" s="115"/>
      <c r="LG41" s="115"/>
      <c r="LH41" s="115"/>
      <c r="LI41" s="115"/>
      <c r="LJ41" s="115"/>
      <c r="LK41" s="115"/>
      <c r="LL41" s="115"/>
      <c r="LM41" s="115"/>
      <c r="LN41" s="115"/>
      <c r="LO41" s="115"/>
      <c r="LP41" s="115"/>
      <c r="LQ41" s="115"/>
      <c r="LR41" s="115"/>
      <c r="LS41" s="115"/>
      <c r="LT41" s="115"/>
      <c r="LU41" s="115"/>
      <c r="LV41" s="115"/>
      <c r="LW41" s="115"/>
      <c r="LX41" s="115"/>
      <c r="LY41" s="115"/>
      <c r="LZ41" s="115"/>
      <c r="MA41" s="115"/>
      <c r="MB41" s="115"/>
      <c r="MC41" s="115"/>
      <c r="MD41" s="115"/>
      <c r="ME41" s="115"/>
      <c r="MF41" s="115"/>
      <c r="MG41" s="115"/>
      <c r="MH41" s="115"/>
      <c r="MI41" s="115"/>
      <c r="MJ41" s="115"/>
      <c r="MK41" s="115"/>
      <c r="ML41" s="115"/>
      <c r="MM41" s="115"/>
      <c r="MN41" s="115"/>
      <c r="MO41" s="115"/>
      <c r="MP41" s="115"/>
      <c r="MQ41" s="115"/>
      <c r="MR41" s="115"/>
      <c r="MS41" s="115"/>
      <c r="MT41" s="115"/>
      <c r="MU41" s="115"/>
      <c r="MV41" s="115"/>
      <c r="MW41" s="115"/>
      <c r="MX41" s="115"/>
      <c r="MY41" s="115"/>
      <c r="MZ41" s="115"/>
      <c r="NA41" s="115"/>
      <c r="NB41" s="115"/>
      <c r="NC41" s="115"/>
      <c r="ND41" s="115"/>
      <c r="NE41" s="115"/>
      <c r="NF41" s="115"/>
      <c r="NG41" s="115"/>
      <c r="NH41" s="115"/>
      <c r="NI41" s="115"/>
      <c r="NJ41" s="115"/>
      <c r="NK41" s="115"/>
      <c r="NL41" s="115"/>
      <c r="NM41" s="115"/>
      <c r="NN41" s="115"/>
      <c r="NO41" s="115"/>
      <c r="NP41" s="115"/>
      <c r="NQ41" s="115"/>
      <c r="NR41" s="115"/>
      <c r="NS41" s="115"/>
      <c r="NT41" s="115"/>
      <c r="NU41" s="115"/>
      <c r="NV41" s="115"/>
      <c r="NW41" s="115"/>
      <c r="NX41" s="115"/>
      <c r="NY41" s="115"/>
      <c r="NZ41" s="115"/>
      <c r="OA41" s="115"/>
      <c r="OB41" s="115"/>
      <c r="OC41" s="115"/>
      <c r="OD41" s="115"/>
      <c r="OE41" s="115"/>
      <c r="OF41" s="115"/>
      <c r="OG41" s="115"/>
      <c r="OH41" s="115"/>
      <c r="OI41" s="115"/>
      <c r="OJ41" s="115"/>
      <c r="OK41" s="115"/>
      <c r="OL41" s="115"/>
      <c r="OM41" s="115"/>
      <c r="ON41" s="115"/>
      <c r="OO41" s="115"/>
      <c r="OP41" s="115"/>
      <c r="OQ41" s="115"/>
      <c r="OR41" s="115"/>
      <c r="OS41" s="115"/>
      <c r="OT41" s="115"/>
      <c r="OU41" s="115"/>
      <c r="OV41" s="115"/>
      <c r="OW41" s="115"/>
      <c r="OX41" s="115"/>
      <c r="OY41" s="115"/>
      <c r="OZ41" s="115"/>
      <c r="PA41" s="115"/>
      <c r="PB41" s="115"/>
      <c r="PC41" s="115"/>
      <c r="PD41" s="115"/>
      <c r="PE41" s="115"/>
      <c r="PF41" s="115"/>
      <c r="PG41" s="115"/>
      <c r="PH41" s="115"/>
      <c r="PI41" s="115"/>
      <c r="PJ41" s="115"/>
      <c r="PK41" s="115"/>
      <c r="PL41" s="115"/>
      <c r="PM41" s="115"/>
      <c r="PN41" s="115"/>
      <c r="PO41" s="115"/>
      <c r="PP41" s="115"/>
      <c r="PQ41" s="115"/>
      <c r="PR41" s="115"/>
      <c r="PS41" s="115"/>
      <c r="PT41" s="115"/>
      <c r="PU41" s="115"/>
      <c r="PV41" s="115"/>
      <c r="PW41" s="115"/>
      <c r="PX41" s="115"/>
      <c r="PY41" s="115"/>
      <c r="PZ41" s="115"/>
      <c r="QA41" s="115"/>
      <c r="QB41" s="115"/>
      <c r="QC41" s="115"/>
      <c r="QD41" s="115"/>
      <c r="QE41" s="115"/>
      <c r="QF41" s="115"/>
      <c r="QG41" s="115"/>
      <c r="QH41" s="115"/>
      <c r="QI41" s="115"/>
      <c r="QJ41" s="115"/>
      <c r="QK41" s="115"/>
      <c r="QL41" s="115"/>
      <c r="QM41" s="115"/>
      <c r="QN41" s="115"/>
      <c r="QO41" s="115"/>
      <c r="QP41" s="115"/>
      <c r="QQ41" s="115"/>
      <c r="QR41" s="115"/>
      <c r="QS41" s="115"/>
      <c r="QT41" s="115"/>
      <c r="QU41" s="115"/>
      <c r="QV41" s="115"/>
      <c r="QW41" s="115"/>
      <c r="QX41" s="115"/>
      <c r="QY41" s="115"/>
      <c r="QZ41" s="115"/>
      <c r="RA41" s="115"/>
      <c r="RB41" s="115"/>
      <c r="RC41" s="115"/>
      <c r="RD41" s="115"/>
      <c r="RE41" s="115"/>
      <c r="RF41" s="115"/>
      <c r="RG41" s="115"/>
      <c r="RH41" s="115"/>
      <c r="RI41" s="115"/>
      <c r="RJ41" s="115"/>
      <c r="RK41" s="115"/>
      <c r="RL41" s="115"/>
      <c r="RM41" s="115"/>
      <c r="RN41" s="115"/>
      <c r="RO41" s="115"/>
      <c r="RP41" s="115"/>
      <c r="RQ41" s="115"/>
      <c r="RR41" s="115"/>
      <c r="RS41" s="115"/>
      <c r="RT41" s="115"/>
      <c r="RU41" s="115"/>
      <c r="RV41" s="115"/>
      <c r="RW41" s="115"/>
      <c r="RX41" s="115"/>
      <c r="RY41" s="115"/>
      <c r="RZ41" s="115"/>
      <c r="SA41" s="115"/>
      <c r="SB41" s="115"/>
      <c r="SC41" s="115"/>
      <c r="SD41" s="115"/>
      <c r="SE41" s="115"/>
      <c r="SF41" s="115"/>
      <c r="SG41" s="115"/>
      <c r="SH41" s="115"/>
      <c r="SI41" s="115"/>
      <c r="SJ41" s="115"/>
      <c r="SK41" s="115"/>
      <c r="SL41" s="115"/>
      <c r="SM41" s="115"/>
      <c r="SN41" s="115"/>
      <c r="SO41" s="115"/>
      <c r="SP41" s="115"/>
      <c r="SQ41" s="115"/>
      <c r="SR41" s="115"/>
      <c r="SS41" s="115"/>
      <c r="ST41" s="115"/>
      <c r="SU41" s="115"/>
      <c r="SV41" s="115"/>
      <c r="SW41" s="115"/>
      <c r="SX41" s="115"/>
      <c r="SY41" s="115"/>
      <c r="SZ41" s="115"/>
      <c r="TA41" s="115"/>
      <c r="TB41" s="115"/>
      <c r="TC41" s="115"/>
      <c r="TD41" s="115"/>
      <c r="TE41" s="115"/>
      <c r="TF41" s="115"/>
      <c r="TG41" s="115"/>
      <c r="TH41" s="115"/>
      <c r="TI41" s="115"/>
      <c r="TJ41" s="115"/>
      <c r="TK41" s="115"/>
      <c r="TL41" s="115"/>
      <c r="TM41" s="115"/>
      <c r="TN41" s="115"/>
      <c r="TO41" s="115"/>
      <c r="TP41" s="115"/>
      <c r="TQ41" s="115"/>
      <c r="TR41" s="115"/>
      <c r="TS41" s="115"/>
      <c r="TT41" s="115"/>
      <c r="TU41" s="115"/>
      <c r="TV41" s="115"/>
      <c r="TW41" s="115"/>
      <c r="TX41" s="115"/>
      <c r="TY41" s="115"/>
      <c r="TZ41" s="115"/>
      <c r="UA41" s="115"/>
      <c r="UB41" s="115"/>
      <c r="UC41" s="115"/>
      <c r="UD41" s="115"/>
      <c r="UE41" s="115"/>
      <c r="UF41" s="115"/>
      <c r="UG41" s="115"/>
      <c r="UH41" s="115"/>
      <c r="UI41" s="115"/>
      <c r="UJ41" s="115"/>
      <c r="UK41" s="115"/>
      <c r="UL41" s="115"/>
      <c r="UM41" s="115"/>
      <c r="UN41" s="115"/>
      <c r="UO41" s="115"/>
      <c r="UP41" s="115"/>
      <c r="UQ41" s="115"/>
      <c r="UR41" s="115"/>
      <c r="US41" s="115"/>
      <c r="UT41" s="115"/>
      <c r="UU41" s="115"/>
      <c r="UV41" s="115"/>
      <c r="UW41" s="115"/>
      <c r="UX41" s="115"/>
      <c r="UY41" s="115"/>
      <c r="UZ41" s="115"/>
      <c r="VA41" s="115"/>
      <c r="VB41" s="115"/>
      <c r="VC41" s="115"/>
      <c r="VD41" s="115"/>
      <c r="VE41" s="115"/>
      <c r="VF41" s="115"/>
      <c r="VG41" s="115"/>
      <c r="VH41" s="115"/>
      <c r="VI41" s="115"/>
      <c r="VJ41" s="115"/>
      <c r="VK41" s="115"/>
      <c r="VL41" s="115"/>
      <c r="VM41" s="115"/>
      <c r="VN41" s="115"/>
      <c r="VO41" s="115"/>
      <c r="VP41" s="115"/>
      <c r="VQ41" s="115"/>
      <c r="VR41" s="115"/>
      <c r="VS41" s="115"/>
      <c r="VT41" s="115"/>
      <c r="VU41" s="115"/>
      <c r="VV41" s="115"/>
      <c r="VW41" s="115"/>
      <c r="VX41" s="115"/>
      <c r="VY41" s="115"/>
      <c r="VZ41" s="115"/>
      <c r="WA41" s="115"/>
      <c r="WB41" s="115"/>
      <c r="WC41" s="115"/>
      <c r="WD41" s="115"/>
      <c r="WE41" s="115"/>
      <c r="WF41" s="115"/>
      <c r="WG41" s="115"/>
      <c r="WH41" s="115"/>
      <c r="WI41" s="115"/>
      <c r="WJ41" s="115"/>
      <c r="WK41" s="115"/>
      <c r="WL41" s="115"/>
      <c r="WM41" s="115"/>
      <c r="WN41" s="115"/>
      <c r="WO41" s="115"/>
      <c r="WP41" s="115"/>
      <c r="WQ41" s="115"/>
      <c r="WR41" s="115"/>
      <c r="WS41" s="115"/>
      <c r="WT41" s="115"/>
      <c r="WU41" s="115"/>
      <c r="WV41" s="115"/>
      <c r="WW41" s="115"/>
      <c r="WX41" s="115"/>
      <c r="WY41" s="115"/>
      <c r="WZ41" s="115"/>
      <c r="XA41" s="115"/>
      <c r="XB41" s="115"/>
      <c r="XC41" s="115"/>
      <c r="XD41" s="115"/>
      <c r="XE41" s="115"/>
      <c r="XF41" s="115"/>
      <c r="XG41" s="115"/>
      <c r="XH41" s="115"/>
      <c r="XI41" s="115"/>
      <c r="XJ41" s="115"/>
      <c r="XK41" s="115"/>
      <c r="XL41" s="115"/>
      <c r="XM41" s="115"/>
      <c r="XN41" s="115"/>
      <c r="XO41" s="115"/>
      <c r="XP41" s="115"/>
      <c r="XQ41" s="115"/>
      <c r="XR41" s="115"/>
      <c r="XS41" s="115"/>
      <c r="XT41" s="115"/>
      <c r="XU41" s="115"/>
      <c r="XV41" s="115"/>
      <c r="XW41" s="115"/>
      <c r="XX41" s="115"/>
      <c r="XY41" s="115"/>
      <c r="XZ41" s="115"/>
      <c r="YA41" s="115"/>
      <c r="YB41" s="115"/>
      <c r="YC41" s="115"/>
      <c r="YD41" s="115"/>
      <c r="YE41" s="115"/>
      <c r="YF41" s="115"/>
      <c r="YG41" s="115"/>
      <c r="YH41" s="115"/>
      <c r="YI41" s="115"/>
      <c r="YJ41" s="115"/>
      <c r="YK41" s="115"/>
      <c r="YL41" s="115"/>
      <c r="YM41" s="115"/>
      <c r="YN41" s="115"/>
      <c r="YO41" s="115"/>
      <c r="YP41" s="115"/>
      <c r="YQ41" s="115"/>
      <c r="YR41" s="115"/>
      <c r="YS41" s="115"/>
      <c r="YT41" s="115"/>
      <c r="YU41" s="115"/>
      <c r="YV41" s="115"/>
      <c r="YW41" s="115"/>
      <c r="YX41" s="115"/>
      <c r="YY41" s="115"/>
      <c r="YZ41" s="115"/>
      <c r="ZA41" s="115"/>
      <c r="ZB41" s="115"/>
      <c r="ZC41" s="115"/>
      <c r="ZD41" s="115"/>
      <c r="ZE41" s="115"/>
      <c r="ZF41" s="115"/>
      <c r="ZG41" s="115"/>
      <c r="ZH41" s="115"/>
      <c r="ZI41" s="115"/>
      <c r="ZJ41" s="115"/>
      <c r="ZK41" s="115"/>
      <c r="ZL41" s="115"/>
      <c r="ZM41" s="115"/>
      <c r="ZN41" s="115"/>
      <c r="ZO41" s="115"/>
      <c r="ZP41" s="115"/>
      <c r="ZQ41" s="115"/>
      <c r="ZR41" s="115"/>
      <c r="ZS41" s="115"/>
      <c r="ZT41" s="115"/>
      <c r="ZU41" s="115"/>
      <c r="ZV41" s="115"/>
      <c r="ZW41" s="115"/>
      <c r="ZX41" s="115"/>
      <c r="ZY41" s="115"/>
      <c r="ZZ41" s="115"/>
      <c r="AAA41" s="115"/>
      <c r="AAB41" s="115"/>
      <c r="AAC41" s="115"/>
      <c r="AAD41" s="115"/>
      <c r="AAE41" s="115"/>
      <c r="AAF41" s="115"/>
      <c r="AAG41" s="115"/>
      <c r="AAH41" s="115"/>
      <c r="AAI41" s="115"/>
      <c r="AAJ41" s="115"/>
      <c r="AAK41" s="115"/>
      <c r="AAL41" s="115"/>
      <c r="AAM41" s="115"/>
      <c r="AAN41" s="115"/>
      <c r="AAO41" s="115"/>
      <c r="AAP41" s="115"/>
      <c r="AAQ41" s="115"/>
      <c r="AAR41" s="115"/>
      <c r="AAS41" s="115"/>
      <c r="AAT41" s="115"/>
      <c r="AAU41" s="115"/>
      <c r="AAV41" s="115"/>
      <c r="AAW41" s="115"/>
      <c r="AAX41" s="115"/>
      <c r="AAY41" s="115"/>
      <c r="AAZ41" s="115"/>
      <c r="ABA41" s="115"/>
      <c r="ABB41" s="115"/>
      <c r="ABC41" s="115"/>
      <c r="ABD41" s="115"/>
      <c r="ABE41" s="115"/>
      <c r="ABF41" s="115"/>
      <c r="ABG41" s="115"/>
      <c r="ABH41" s="115"/>
      <c r="ABI41" s="115"/>
      <c r="ABJ41" s="115"/>
      <c r="ABK41" s="115"/>
      <c r="ABL41" s="115"/>
      <c r="ABM41" s="115"/>
      <c r="ABN41" s="115"/>
      <c r="ABO41" s="115"/>
      <c r="ABP41" s="115"/>
      <c r="ABQ41" s="115"/>
      <c r="ABR41" s="115"/>
      <c r="ABS41" s="115"/>
      <c r="ABT41" s="115"/>
      <c r="ABU41" s="115"/>
      <c r="ABV41" s="115"/>
      <c r="ABW41" s="115"/>
      <c r="ABX41" s="115"/>
      <c r="ABY41" s="115"/>
      <c r="ABZ41" s="115"/>
      <c r="ACA41" s="115"/>
      <c r="ACB41" s="115"/>
      <c r="ACC41" s="115"/>
      <c r="ACD41" s="115"/>
      <c r="ACE41" s="115"/>
      <c r="ACF41" s="115"/>
      <c r="ACG41" s="115"/>
      <c r="ACH41" s="115"/>
      <c r="ACI41" s="115"/>
      <c r="ACJ41" s="115"/>
      <c r="ACK41" s="115"/>
      <c r="ACL41" s="115"/>
      <c r="ACM41" s="115"/>
      <c r="ACN41" s="115"/>
      <c r="ACO41" s="115"/>
      <c r="ACP41" s="115"/>
      <c r="ACQ41" s="115"/>
      <c r="ACR41" s="115"/>
      <c r="ACS41" s="115"/>
      <c r="ACT41" s="115"/>
      <c r="ACU41" s="115"/>
      <c r="ACV41" s="115"/>
      <c r="ACW41" s="115"/>
      <c r="ACX41" s="115"/>
      <c r="ACY41" s="115"/>
      <c r="ACZ41" s="115"/>
      <c r="ADA41" s="115"/>
      <c r="ADB41" s="115"/>
      <c r="ADC41" s="115"/>
      <c r="ADD41" s="115"/>
      <c r="ADE41" s="115"/>
      <c r="ADF41" s="115"/>
      <c r="ADG41" s="115"/>
      <c r="ADH41" s="115"/>
      <c r="ADI41" s="115"/>
      <c r="ADJ41" s="115"/>
      <c r="ADK41" s="115"/>
      <c r="ADL41" s="115"/>
      <c r="ADM41" s="115"/>
      <c r="ADN41" s="115"/>
      <c r="ADO41" s="115"/>
      <c r="ADP41" s="115"/>
      <c r="ADQ41" s="115"/>
      <c r="ADR41" s="115"/>
      <c r="ADS41" s="115"/>
      <c r="ADT41" s="115"/>
      <c r="ADU41" s="115"/>
      <c r="ADV41" s="115"/>
      <c r="ADW41" s="115"/>
      <c r="ADX41" s="115"/>
      <c r="ADY41" s="115"/>
      <c r="ADZ41" s="115"/>
      <c r="AEA41" s="115"/>
      <c r="AEB41" s="115"/>
      <c r="AEC41" s="115"/>
      <c r="AED41" s="115"/>
      <c r="AEE41" s="115"/>
      <c r="AEF41" s="115"/>
      <c r="AEG41" s="115"/>
      <c r="AEH41" s="115"/>
      <c r="AEI41" s="115"/>
      <c r="AEJ41" s="115"/>
      <c r="AEK41" s="115"/>
      <c r="AEL41" s="115"/>
      <c r="AEM41" s="115"/>
      <c r="AEN41" s="115"/>
      <c r="AEO41" s="115"/>
      <c r="AEP41" s="115"/>
      <c r="AEQ41" s="115"/>
      <c r="AER41" s="115"/>
      <c r="AES41" s="115"/>
      <c r="AET41" s="115"/>
      <c r="AEU41" s="115"/>
      <c r="AEV41" s="115"/>
      <c r="AEW41" s="115"/>
      <c r="AEX41" s="115"/>
      <c r="AEY41" s="115"/>
      <c r="AEZ41" s="115"/>
      <c r="AFA41" s="115"/>
      <c r="AFB41" s="115"/>
      <c r="AFC41" s="115"/>
      <c r="AFD41" s="115"/>
      <c r="AFE41" s="115"/>
      <c r="AFF41" s="115"/>
      <c r="AFG41" s="115"/>
      <c r="AFH41" s="115"/>
      <c r="AFI41" s="115"/>
      <c r="AFJ41" s="115"/>
      <c r="AFK41" s="115"/>
      <c r="AFL41" s="115"/>
      <c r="AFM41" s="115"/>
      <c r="AFN41" s="115"/>
      <c r="AFO41" s="115"/>
      <c r="AFP41" s="115"/>
      <c r="AFQ41" s="115"/>
      <c r="AFR41" s="115"/>
      <c r="AFS41" s="115"/>
      <c r="AFT41" s="115"/>
      <c r="AFU41" s="115"/>
      <c r="AFV41" s="115"/>
      <c r="AFW41" s="115"/>
      <c r="AFX41" s="115"/>
      <c r="AFY41" s="115"/>
      <c r="AFZ41" s="115"/>
      <c r="AGA41" s="115"/>
      <c r="AGB41" s="115"/>
      <c r="AGC41" s="115"/>
      <c r="AGD41" s="115"/>
      <c r="AGE41" s="115"/>
      <c r="AGF41" s="115"/>
      <c r="AGG41" s="115"/>
      <c r="AGH41" s="115"/>
      <c r="AGI41" s="115"/>
      <c r="AGJ41" s="115"/>
      <c r="AGK41" s="115"/>
      <c r="AGL41" s="115"/>
      <c r="AGM41" s="115"/>
      <c r="AGN41" s="115"/>
      <c r="AGO41" s="115"/>
      <c r="AGP41" s="115"/>
      <c r="AGQ41" s="115"/>
      <c r="AGR41" s="115"/>
      <c r="AGS41" s="115"/>
      <c r="AGT41" s="115"/>
      <c r="AGU41" s="115"/>
      <c r="AGV41" s="115"/>
      <c r="AGW41" s="115"/>
      <c r="AGX41" s="115"/>
      <c r="AGY41" s="115"/>
      <c r="AGZ41" s="115"/>
      <c r="AHA41" s="115"/>
      <c r="AHB41" s="115"/>
      <c r="AHC41" s="115"/>
      <c r="AHD41" s="115"/>
      <c r="AHE41" s="115"/>
      <c r="AHF41" s="115"/>
      <c r="AHG41" s="115"/>
      <c r="AHH41" s="115"/>
      <c r="AHI41" s="115"/>
      <c r="AHJ41" s="115"/>
      <c r="AHK41" s="115"/>
      <c r="AHL41" s="115"/>
      <c r="AHM41" s="115"/>
      <c r="AHN41" s="115"/>
      <c r="AHO41" s="115"/>
      <c r="AHP41" s="115"/>
      <c r="AHQ41" s="115"/>
      <c r="AHR41" s="115"/>
      <c r="AHS41" s="115"/>
      <c r="AHT41" s="115"/>
      <c r="AHU41" s="115"/>
      <c r="AHV41" s="115"/>
      <c r="AHW41" s="115"/>
      <c r="AHX41" s="115"/>
      <c r="AHY41" s="115"/>
      <c r="AHZ41" s="115"/>
      <c r="AIA41" s="115"/>
      <c r="AIB41" s="115"/>
      <c r="AIC41" s="115"/>
      <c r="AID41" s="115"/>
      <c r="AIE41" s="115"/>
      <c r="AIF41" s="115"/>
      <c r="AIG41" s="115"/>
      <c r="AIH41" s="115"/>
      <c r="AII41" s="115"/>
      <c r="AIJ41" s="115"/>
      <c r="AIK41" s="115"/>
      <c r="AIL41" s="115"/>
      <c r="AIM41" s="115"/>
      <c r="AIN41" s="115"/>
      <c r="AIO41" s="115"/>
      <c r="AIP41" s="115"/>
      <c r="AIQ41" s="115"/>
      <c r="AIR41" s="115"/>
      <c r="AIS41" s="115"/>
      <c r="AIT41" s="115"/>
      <c r="AIU41" s="115"/>
      <c r="AIV41" s="115"/>
      <c r="AIW41" s="115"/>
      <c r="AIX41" s="115"/>
      <c r="AIY41" s="115"/>
      <c r="AIZ41" s="115"/>
      <c r="AJA41" s="115"/>
      <c r="AJB41" s="115"/>
      <c r="AJC41" s="115"/>
      <c r="AJD41" s="115"/>
      <c r="AJE41" s="115"/>
      <c r="AJF41" s="115"/>
      <c r="AJG41" s="115"/>
      <c r="AJH41" s="115"/>
      <c r="AJI41" s="115"/>
      <c r="AJJ41" s="115"/>
      <c r="AJK41" s="115"/>
      <c r="AJL41" s="115"/>
      <c r="AJM41" s="115"/>
      <c r="AJN41" s="115"/>
      <c r="AJO41" s="115"/>
      <c r="AJP41" s="115"/>
      <c r="AJQ41" s="115"/>
      <c r="AJR41" s="115"/>
      <c r="AJS41" s="115"/>
      <c r="AJT41" s="115"/>
      <c r="AJU41" s="115"/>
      <c r="AJV41" s="115"/>
      <c r="AJW41" s="115"/>
      <c r="AJX41" s="115"/>
      <c r="AJY41" s="115"/>
      <c r="AJZ41" s="115"/>
      <c r="AKA41" s="115"/>
      <c r="AKB41" s="115"/>
      <c r="AKC41" s="115"/>
      <c r="AKD41" s="115"/>
      <c r="AKE41" s="115"/>
      <c r="AKF41" s="115"/>
      <c r="AKG41" s="115"/>
      <c r="AKH41" s="115"/>
      <c r="AKI41" s="115"/>
      <c r="AKJ41" s="115"/>
      <c r="AKK41" s="115"/>
      <c r="AKL41" s="115"/>
      <c r="AKM41" s="115"/>
      <c r="AKN41" s="115"/>
      <c r="AKO41" s="115"/>
      <c r="AKP41" s="115"/>
      <c r="AKQ41" s="115"/>
      <c r="AKR41" s="115"/>
      <c r="AKS41" s="115"/>
      <c r="AKT41" s="115"/>
      <c r="AKU41" s="115"/>
      <c r="AKV41" s="115"/>
      <c r="AKW41" s="115"/>
      <c r="AKX41" s="115"/>
      <c r="AKY41" s="115"/>
      <c r="AKZ41" s="115"/>
      <c r="ALA41" s="115"/>
      <c r="ALB41" s="115"/>
      <c r="ALC41" s="115"/>
      <c r="ALD41" s="115"/>
      <c r="ALE41" s="115"/>
      <c r="ALF41" s="115"/>
      <c r="ALG41" s="115"/>
      <c r="ALH41" s="115"/>
      <c r="ALI41" s="115"/>
      <c r="ALJ41" s="115"/>
      <c r="ALK41" s="115"/>
      <c r="ALL41" s="115"/>
      <c r="ALM41" s="115"/>
      <c r="ALN41" s="115"/>
      <c r="ALO41" s="115"/>
      <c r="ALP41" s="115"/>
      <c r="ALQ41" s="115"/>
      <c r="ALR41" s="115"/>
      <c r="ALS41" s="115"/>
      <c r="ALT41" s="115"/>
      <c r="ALU41" s="115"/>
      <c r="ALV41" s="115"/>
      <c r="ALW41" s="115"/>
      <c r="ALX41" s="115"/>
      <c r="ALY41" s="115"/>
      <c r="ALZ41" s="115"/>
      <c r="AMA41" s="115"/>
      <c r="AMB41" s="115"/>
      <c r="AMC41" s="115"/>
      <c r="AMD41" s="115"/>
      <c r="AME41" s="115"/>
      <c r="AMF41" s="115"/>
      <c r="AMG41" s="115"/>
      <c r="AMH41" s="115"/>
      <c r="AMI41" s="115"/>
      <c r="AMJ41" s="115"/>
      <c r="AMK41" s="115"/>
      <c r="AML41" s="115"/>
      <c r="AMM41" s="115"/>
      <c r="AMN41" s="115"/>
      <c r="AMO41" s="115"/>
      <c r="AMP41" s="115"/>
      <c r="AMQ41" s="115"/>
      <c r="AMR41" s="115"/>
      <c r="AMS41" s="115"/>
      <c r="AMT41" s="115"/>
      <c r="AMU41" s="115"/>
      <c r="AMV41" s="115"/>
      <c r="AMW41" s="115"/>
      <c r="AMX41" s="115"/>
      <c r="AMY41" s="115"/>
      <c r="AMZ41" s="115"/>
      <c r="ANA41" s="115"/>
      <c r="ANB41" s="115"/>
      <c r="ANC41" s="115"/>
      <c r="AND41" s="115"/>
      <c r="ANE41" s="115"/>
      <c r="ANF41" s="115"/>
      <c r="ANG41" s="115"/>
      <c r="ANH41" s="115"/>
      <c r="ANI41" s="115"/>
      <c r="ANJ41" s="115"/>
      <c r="ANK41" s="115"/>
      <c r="ANL41" s="115"/>
      <c r="ANM41" s="115"/>
      <c r="ANN41" s="115"/>
      <c r="ANO41" s="115"/>
      <c r="ANP41" s="115"/>
      <c r="ANQ41" s="115"/>
      <c r="ANR41" s="115"/>
      <c r="ANS41" s="115"/>
      <c r="ANT41" s="115"/>
      <c r="ANU41" s="115"/>
      <c r="ANV41" s="115"/>
      <c r="ANW41" s="115"/>
      <c r="ANX41" s="115"/>
      <c r="ANY41" s="115"/>
      <c r="ANZ41" s="115"/>
      <c r="AOA41" s="115"/>
      <c r="AOB41" s="115"/>
      <c r="AOC41" s="115"/>
      <c r="AOD41" s="115"/>
      <c r="AOE41" s="115"/>
      <c r="AOF41" s="115"/>
      <c r="AOG41" s="115"/>
      <c r="AOH41" s="115"/>
      <c r="AOI41" s="115"/>
      <c r="AOJ41" s="115"/>
      <c r="AOK41" s="115"/>
      <c r="AOL41" s="115"/>
      <c r="AOM41" s="115"/>
      <c r="AON41" s="115"/>
      <c r="AOO41" s="115"/>
      <c r="AOP41" s="115"/>
      <c r="AOQ41" s="115"/>
      <c r="AOR41" s="115"/>
      <c r="AOS41" s="115"/>
      <c r="AOT41" s="115"/>
      <c r="AOU41" s="115"/>
      <c r="AOV41" s="115"/>
      <c r="AOW41" s="115"/>
      <c r="AOX41" s="115"/>
      <c r="AOY41" s="115"/>
      <c r="AOZ41" s="115"/>
      <c r="APA41" s="115"/>
      <c r="APB41" s="115"/>
      <c r="APC41" s="115"/>
      <c r="APD41" s="115"/>
      <c r="APE41" s="115"/>
      <c r="APF41" s="115"/>
      <c r="APG41" s="115"/>
      <c r="APH41" s="115"/>
      <c r="API41" s="115"/>
      <c r="APJ41" s="115"/>
      <c r="APK41" s="115"/>
      <c r="APL41" s="115"/>
      <c r="APM41" s="115"/>
      <c r="APN41" s="115"/>
      <c r="APO41" s="115"/>
      <c r="APP41" s="115"/>
      <c r="APQ41" s="115"/>
      <c r="APR41" s="115"/>
      <c r="APS41" s="115"/>
      <c r="APT41" s="115"/>
      <c r="APU41" s="115"/>
      <c r="APV41" s="115"/>
      <c r="APW41" s="115"/>
      <c r="APX41" s="115"/>
      <c r="APY41" s="115"/>
      <c r="APZ41" s="115"/>
      <c r="AQA41" s="115"/>
      <c r="AQB41" s="115"/>
      <c r="AQC41" s="115"/>
      <c r="AQD41" s="115"/>
      <c r="AQE41" s="115"/>
      <c r="AQF41" s="115"/>
      <c r="AQG41" s="115"/>
      <c r="AQH41" s="115"/>
      <c r="AQI41" s="115"/>
      <c r="AQJ41" s="115"/>
      <c r="AQK41" s="115"/>
      <c r="AQL41" s="115"/>
      <c r="AQM41" s="115"/>
      <c r="AQN41" s="115"/>
      <c r="AQO41" s="115"/>
      <c r="AQP41" s="115"/>
      <c r="AQQ41" s="115"/>
      <c r="AQR41" s="115"/>
      <c r="AQS41" s="115"/>
      <c r="AQT41" s="115"/>
      <c r="AQU41" s="115"/>
      <c r="AQV41" s="115"/>
      <c r="AQW41" s="115"/>
      <c r="AQX41" s="115"/>
      <c r="AQY41" s="115"/>
      <c r="AQZ41" s="115"/>
      <c r="ARA41" s="115"/>
      <c r="ARB41" s="115"/>
      <c r="ARC41" s="115"/>
      <c r="ARD41" s="115"/>
      <c r="ARE41" s="115"/>
      <c r="ARF41" s="115"/>
      <c r="ARG41" s="115"/>
      <c r="ARH41" s="115"/>
      <c r="ARI41" s="115"/>
      <c r="ARJ41" s="115"/>
      <c r="ARK41" s="115"/>
      <c r="ARL41" s="115"/>
      <c r="ARM41" s="115"/>
      <c r="ARN41" s="115"/>
      <c r="ARO41" s="115"/>
      <c r="ARP41" s="115"/>
      <c r="ARQ41" s="115"/>
      <c r="ARR41" s="115"/>
      <c r="ARS41" s="115"/>
      <c r="ART41" s="115"/>
      <c r="ARU41" s="115"/>
      <c r="ARV41" s="115"/>
      <c r="ARW41" s="115"/>
      <c r="ARX41" s="115"/>
      <c r="ARY41" s="115"/>
      <c r="ARZ41" s="115"/>
      <c r="ASA41" s="115"/>
      <c r="ASB41" s="115"/>
      <c r="ASC41" s="115"/>
      <c r="ASD41" s="115"/>
      <c r="ASE41" s="115"/>
      <c r="ASF41" s="115"/>
      <c r="ASG41" s="115"/>
      <c r="ASH41" s="115"/>
      <c r="ASI41" s="115"/>
      <c r="ASJ41" s="115"/>
      <c r="ASK41" s="115"/>
      <c r="ASL41" s="115"/>
      <c r="ASM41" s="115"/>
      <c r="ASN41" s="115"/>
      <c r="ASO41" s="115"/>
      <c r="ASP41" s="115"/>
      <c r="ASQ41" s="115"/>
      <c r="ASR41" s="115"/>
      <c r="ASS41" s="115"/>
      <c r="AST41" s="115"/>
      <c r="ASU41" s="115"/>
      <c r="ASV41" s="115"/>
      <c r="ASW41" s="115"/>
      <c r="ASX41" s="115"/>
      <c r="ASY41" s="115"/>
      <c r="ASZ41" s="115"/>
      <c r="ATA41" s="115"/>
      <c r="ATB41" s="115"/>
      <c r="ATC41" s="115"/>
      <c r="ATD41" s="115"/>
      <c r="ATE41" s="115"/>
      <c r="ATF41" s="115"/>
      <c r="ATG41" s="115"/>
      <c r="ATH41" s="115"/>
      <c r="ATI41" s="115"/>
      <c r="ATJ41" s="115"/>
      <c r="ATK41" s="115"/>
      <c r="ATL41" s="115"/>
      <c r="ATM41" s="115"/>
      <c r="ATN41" s="115"/>
      <c r="ATO41" s="115"/>
      <c r="ATP41" s="115"/>
      <c r="ATQ41" s="115"/>
      <c r="ATR41" s="115"/>
      <c r="ATS41" s="115"/>
      <c r="ATT41" s="115"/>
      <c r="ATU41" s="115"/>
      <c r="ATV41" s="115"/>
      <c r="ATW41" s="115"/>
      <c r="ATX41" s="115"/>
      <c r="ATY41" s="115"/>
      <c r="ATZ41" s="115"/>
      <c r="AUA41" s="115"/>
      <c r="AUB41" s="115"/>
      <c r="AUC41" s="115"/>
      <c r="AUD41" s="115"/>
      <c r="AUE41" s="115"/>
      <c r="AUF41" s="115"/>
      <c r="AUG41" s="115"/>
      <c r="AUH41" s="115"/>
      <c r="AUI41" s="115"/>
      <c r="AUJ41" s="115"/>
      <c r="AUK41" s="115"/>
      <c r="AUL41" s="115"/>
      <c r="AUM41" s="115"/>
      <c r="AUN41" s="115"/>
      <c r="AUO41" s="115"/>
      <c r="AUP41" s="115"/>
      <c r="AUQ41" s="115"/>
      <c r="AUR41" s="115"/>
      <c r="AUS41" s="115"/>
      <c r="AUT41" s="115"/>
      <c r="AUU41" s="115"/>
      <c r="AUV41" s="115"/>
      <c r="AUW41" s="115"/>
      <c r="AUX41" s="115"/>
      <c r="AUY41" s="115"/>
      <c r="AUZ41" s="115"/>
      <c r="AVA41" s="115"/>
      <c r="AVB41" s="115"/>
      <c r="AVC41" s="115"/>
      <c r="AVD41" s="115"/>
      <c r="AVE41" s="115"/>
      <c r="AVF41" s="115"/>
      <c r="AVG41" s="115"/>
      <c r="AVH41" s="115"/>
      <c r="AVI41" s="115"/>
      <c r="AVJ41" s="115"/>
      <c r="AVK41" s="115"/>
      <c r="AVL41" s="115"/>
      <c r="AVM41" s="115"/>
      <c r="AVN41" s="115"/>
      <c r="AVO41" s="115"/>
      <c r="AVP41" s="115"/>
      <c r="AVQ41" s="115"/>
      <c r="AVR41" s="115"/>
      <c r="AVS41" s="115"/>
      <c r="AVT41" s="115"/>
      <c r="AVU41" s="115"/>
    </row>
    <row r="42" spans="1:1269" s="332" customFormat="1" ht="13.5" customHeight="1" x14ac:dyDescent="0.2">
      <c r="A42" s="115"/>
      <c r="B42" s="442" t="s">
        <v>132</v>
      </c>
      <c r="C42" s="451"/>
      <c r="D42" s="451"/>
      <c r="E42" s="451"/>
      <c r="F42" s="451"/>
      <c r="G42" s="451"/>
      <c r="H42" s="451"/>
      <c r="I42" s="451"/>
      <c r="J42" s="451"/>
      <c r="K42" s="451"/>
      <c r="L42" s="451"/>
      <c r="M42" s="451"/>
      <c r="N42" s="451"/>
      <c r="O42" s="451"/>
      <c r="P42" s="451"/>
      <c r="Q42" s="451"/>
      <c r="R42" s="451"/>
      <c r="S42" s="451"/>
      <c r="T42" s="451"/>
      <c r="U42" s="451"/>
      <c r="V42" s="451"/>
      <c r="W42" s="91"/>
      <c r="X42" s="102"/>
      <c r="Y42" s="91"/>
      <c r="Z42" s="91"/>
      <c r="AA42" s="91"/>
      <c r="AB42" s="91"/>
      <c r="AC42" s="102"/>
      <c r="AD42" s="91"/>
      <c r="AE42" s="91"/>
      <c r="AF42" s="91"/>
      <c r="AG42" s="91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15"/>
      <c r="BD42" s="115"/>
      <c r="BE42" s="115"/>
      <c r="BF42" s="115"/>
      <c r="BG42" s="102"/>
      <c r="BH42" s="102"/>
      <c r="BI42" s="102"/>
      <c r="BJ42" s="102"/>
      <c r="BK42" s="102"/>
      <c r="BL42" s="102"/>
      <c r="BM42" s="102"/>
      <c r="BN42" s="102"/>
      <c r="BO42" s="102"/>
      <c r="BP42" s="102"/>
      <c r="BQ42" s="102"/>
      <c r="BR42" s="102"/>
      <c r="BS42" s="102"/>
      <c r="BT42" s="102"/>
      <c r="BU42" s="102"/>
      <c r="BV42" s="102"/>
      <c r="BW42" s="102"/>
      <c r="BX42" s="102"/>
      <c r="BY42" s="102"/>
      <c r="BZ42" s="102"/>
      <c r="CA42" s="102"/>
      <c r="CB42" s="102"/>
      <c r="CC42" s="102"/>
      <c r="CD42" s="102"/>
      <c r="CE42" s="102"/>
      <c r="CF42" s="102"/>
      <c r="CG42" s="102"/>
      <c r="CH42" s="102"/>
      <c r="CI42" s="102"/>
      <c r="CJ42" s="102"/>
      <c r="CK42" s="102"/>
      <c r="CL42" s="102"/>
      <c r="CM42" s="102"/>
      <c r="CN42" s="102"/>
      <c r="CO42" s="102"/>
      <c r="CP42" s="102"/>
      <c r="CQ42" s="102"/>
      <c r="CR42" s="102"/>
      <c r="CS42" s="102"/>
      <c r="CT42" s="102"/>
      <c r="CU42" s="102"/>
      <c r="CV42" s="102"/>
      <c r="CW42" s="102"/>
      <c r="CX42" s="102"/>
      <c r="CY42" s="102"/>
      <c r="CZ42" s="102"/>
      <c r="DA42" s="102"/>
      <c r="DB42" s="102"/>
      <c r="DC42" s="102"/>
      <c r="DD42" s="102"/>
      <c r="DE42" s="102"/>
      <c r="DF42" s="102"/>
      <c r="DG42" s="102"/>
      <c r="DH42" s="102"/>
      <c r="DI42" s="102"/>
      <c r="DJ42" s="102"/>
      <c r="DK42" s="102"/>
      <c r="DL42" s="102"/>
      <c r="DM42" s="102"/>
      <c r="DN42" s="102"/>
      <c r="DO42" s="102"/>
      <c r="DP42" s="102"/>
      <c r="DQ42" s="102"/>
      <c r="DR42" s="102"/>
      <c r="DS42" s="102"/>
      <c r="DT42" s="102"/>
      <c r="DU42" s="102"/>
      <c r="DV42" s="102"/>
      <c r="DW42" s="102"/>
      <c r="DX42" s="102"/>
      <c r="DY42" s="115"/>
      <c r="DZ42" s="115"/>
      <c r="EA42" s="115"/>
      <c r="EB42" s="115"/>
      <c r="EC42" s="115"/>
      <c r="ED42" s="115"/>
      <c r="EE42" s="115"/>
      <c r="EF42" s="115"/>
      <c r="EG42" s="115"/>
      <c r="EH42" s="115"/>
      <c r="EI42" s="115"/>
      <c r="EJ42" s="115"/>
      <c r="EK42" s="115"/>
      <c r="EL42" s="115"/>
      <c r="EM42" s="115"/>
      <c r="EN42" s="115"/>
      <c r="EO42" s="115"/>
      <c r="EP42" s="115"/>
      <c r="EQ42" s="115"/>
      <c r="ER42" s="115"/>
      <c r="ES42" s="115"/>
      <c r="ET42" s="115"/>
      <c r="EU42" s="115"/>
      <c r="EV42" s="115"/>
      <c r="EW42" s="115"/>
      <c r="EX42" s="115"/>
      <c r="EY42" s="85"/>
      <c r="EZ42" s="85"/>
      <c r="FA42" s="85"/>
      <c r="FB42" s="85"/>
      <c r="FC42" s="115"/>
      <c r="FD42" s="115"/>
      <c r="FE42" s="115"/>
      <c r="FF42" s="115"/>
      <c r="FG42" s="115"/>
      <c r="FH42" s="115"/>
      <c r="FI42" s="115"/>
      <c r="FJ42" s="115"/>
      <c r="FK42" s="115"/>
      <c r="FL42" s="115"/>
      <c r="FM42" s="115"/>
      <c r="FN42" s="115"/>
      <c r="FO42" s="115"/>
      <c r="FP42" s="115"/>
      <c r="FQ42" s="115"/>
      <c r="FR42" s="115"/>
      <c r="FS42" s="115"/>
      <c r="FT42" s="115"/>
      <c r="FU42" s="115"/>
      <c r="FV42" s="115"/>
      <c r="FW42" s="115"/>
      <c r="FX42" s="115"/>
      <c r="FY42" s="115"/>
      <c r="FZ42" s="115"/>
      <c r="GA42" s="115"/>
      <c r="GB42" s="115"/>
      <c r="GC42" s="115"/>
      <c r="GD42" s="115"/>
      <c r="GE42" s="115"/>
      <c r="GF42" s="115"/>
      <c r="GG42" s="115"/>
      <c r="GH42" s="115"/>
      <c r="GI42" s="115"/>
      <c r="GJ42" s="115"/>
      <c r="GK42" s="115"/>
      <c r="GL42" s="115"/>
      <c r="GM42" s="115"/>
      <c r="GN42" s="115"/>
      <c r="GO42" s="115"/>
      <c r="GP42" s="115"/>
      <c r="GQ42" s="115"/>
      <c r="GR42" s="115"/>
      <c r="GS42" s="115"/>
      <c r="GT42" s="115"/>
      <c r="GU42" s="115"/>
      <c r="GV42" s="115"/>
      <c r="GW42" s="115"/>
      <c r="GX42" s="115"/>
      <c r="GY42" s="115"/>
      <c r="GZ42" s="115"/>
      <c r="HA42" s="115"/>
      <c r="HB42" s="115"/>
      <c r="HC42" s="115"/>
      <c r="HD42" s="115"/>
      <c r="HE42" s="115"/>
      <c r="HF42" s="115"/>
      <c r="HG42" s="115"/>
      <c r="HH42" s="115"/>
      <c r="HI42" s="115"/>
      <c r="HJ42" s="115"/>
      <c r="HK42" s="115"/>
      <c r="HL42" s="115"/>
      <c r="HM42" s="115"/>
      <c r="HN42" s="115"/>
      <c r="HO42" s="115"/>
      <c r="HP42" s="115"/>
      <c r="HQ42" s="115"/>
      <c r="HR42" s="115"/>
      <c r="HS42" s="115"/>
      <c r="HT42" s="115"/>
      <c r="HU42" s="115"/>
      <c r="HV42" s="115"/>
      <c r="HW42" s="115"/>
      <c r="HX42" s="115"/>
      <c r="HY42" s="115"/>
      <c r="HZ42" s="115"/>
      <c r="IA42" s="115"/>
      <c r="IB42" s="115"/>
      <c r="IC42" s="115"/>
      <c r="ID42" s="115"/>
      <c r="IE42" s="115"/>
      <c r="IF42" s="115"/>
      <c r="IG42" s="115"/>
      <c r="IH42" s="115"/>
      <c r="II42" s="115"/>
      <c r="IJ42" s="115"/>
      <c r="IK42" s="115"/>
      <c r="IL42" s="115"/>
      <c r="IM42" s="115"/>
      <c r="IN42" s="115"/>
      <c r="IO42" s="115"/>
      <c r="IP42" s="115"/>
      <c r="IQ42" s="115"/>
      <c r="IR42" s="115"/>
      <c r="IS42" s="115"/>
      <c r="IT42" s="115"/>
      <c r="IU42" s="115"/>
      <c r="IV42" s="115"/>
      <c r="IW42" s="115"/>
      <c r="IX42" s="115"/>
      <c r="IY42" s="115"/>
      <c r="IZ42" s="115"/>
      <c r="JA42" s="115"/>
      <c r="JB42" s="115"/>
      <c r="JC42" s="115"/>
      <c r="JD42" s="115"/>
      <c r="JE42" s="115"/>
      <c r="JF42" s="115"/>
      <c r="JG42" s="115"/>
      <c r="JH42" s="115"/>
      <c r="JI42" s="115"/>
      <c r="JJ42" s="115"/>
      <c r="JK42" s="115"/>
      <c r="JL42" s="115"/>
      <c r="JM42" s="115"/>
      <c r="JN42" s="115"/>
      <c r="JO42" s="115"/>
      <c r="JP42" s="115"/>
      <c r="JQ42" s="115"/>
      <c r="JR42" s="115"/>
      <c r="JS42" s="115"/>
      <c r="JT42" s="115"/>
      <c r="JU42" s="115"/>
      <c r="JV42" s="115"/>
      <c r="JW42" s="115"/>
      <c r="JX42" s="115"/>
      <c r="JY42" s="115"/>
      <c r="JZ42" s="115"/>
      <c r="KA42" s="115"/>
      <c r="KB42" s="115"/>
      <c r="KC42" s="115"/>
      <c r="KD42" s="115"/>
      <c r="KE42" s="115"/>
      <c r="KF42" s="115"/>
      <c r="KG42" s="115"/>
      <c r="KH42" s="115"/>
      <c r="KI42" s="115"/>
      <c r="KJ42" s="115"/>
      <c r="KK42" s="115"/>
      <c r="KL42" s="115"/>
      <c r="KM42" s="115"/>
      <c r="KN42" s="115"/>
      <c r="KO42" s="115"/>
      <c r="KP42" s="115"/>
      <c r="KQ42" s="115"/>
      <c r="KR42" s="115"/>
      <c r="KS42" s="115"/>
      <c r="KT42" s="115"/>
      <c r="KU42" s="115"/>
      <c r="KV42" s="115"/>
      <c r="KW42" s="115"/>
      <c r="KX42" s="115"/>
      <c r="KY42" s="115"/>
      <c r="KZ42" s="115"/>
      <c r="LA42" s="115"/>
      <c r="LB42" s="115"/>
      <c r="LC42" s="115"/>
      <c r="LD42" s="115"/>
      <c r="LE42" s="115"/>
      <c r="LF42" s="115"/>
      <c r="LG42" s="115"/>
      <c r="LH42" s="115"/>
      <c r="LI42" s="115"/>
      <c r="LJ42" s="115"/>
      <c r="LK42" s="115"/>
      <c r="LL42" s="115"/>
      <c r="LM42" s="115"/>
      <c r="LN42" s="115"/>
      <c r="LO42" s="115"/>
      <c r="LP42" s="115"/>
      <c r="LQ42" s="115"/>
      <c r="LR42" s="115"/>
      <c r="LS42" s="115"/>
      <c r="LT42" s="115"/>
      <c r="LU42" s="115"/>
      <c r="LV42" s="115"/>
      <c r="LW42" s="115"/>
      <c r="LX42" s="115"/>
      <c r="LY42" s="115"/>
      <c r="LZ42" s="115"/>
      <c r="MA42" s="115"/>
      <c r="MB42" s="115"/>
      <c r="MC42" s="115"/>
      <c r="MD42" s="115"/>
      <c r="ME42" s="115"/>
      <c r="MF42" s="115"/>
      <c r="MG42" s="115"/>
      <c r="MH42" s="115"/>
      <c r="MI42" s="115"/>
      <c r="MJ42" s="115"/>
      <c r="MK42" s="115"/>
      <c r="ML42" s="115"/>
      <c r="MM42" s="115"/>
      <c r="MN42" s="115"/>
      <c r="MO42" s="115"/>
      <c r="MP42" s="115"/>
      <c r="MQ42" s="115"/>
      <c r="MR42" s="115"/>
      <c r="MS42" s="115"/>
      <c r="MT42" s="115"/>
      <c r="MU42" s="115"/>
      <c r="MV42" s="115"/>
      <c r="MW42" s="115"/>
      <c r="MX42" s="115"/>
      <c r="MY42" s="115"/>
      <c r="MZ42" s="115"/>
      <c r="NA42" s="115"/>
      <c r="NB42" s="115"/>
      <c r="NC42" s="115"/>
      <c r="ND42" s="115"/>
      <c r="NE42" s="115"/>
      <c r="NF42" s="115"/>
      <c r="NG42" s="115"/>
      <c r="NH42" s="115"/>
      <c r="NI42" s="115"/>
      <c r="NJ42" s="115"/>
      <c r="NK42" s="115"/>
      <c r="NL42" s="115"/>
      <c r="NM42" s="115"/>
      <c r="NN42" s="115"/>
      <c r="NO42" s="115"/>
      <c r="NP42" s="115"/>
      <c r="NQ42" s="115"/>
      <c r="NR42" s="115"/>
      <c r="NS42" s="115"/>
      <c r="NT42" s="115"/>
      <c r="NU42" s="115"/>
      <c r="NV42" s="115"/>
      <c r="NW42" s="115"/>
      <c r="NX42" s="115"/>
      <c r="NY42" s="115"/>
      <c r="NZ42" s="115"/>
      <c r="OA42" s="115"/>
      <c r="OB42" s="115"/>
      <c r="OC42" s="115"/>
      <c r="OD42" s="115"/>
      <c r="OE42" s="115"/>
      <c r="OF42" s="115"/>
      <c r="OG42" s="115"/>
      <c r="OH42" s="115"/>
      <c r="OI42" s="115"/>
      <c r="OJ42" s="115"/>
      <c r="OK42" s="115"/>
      <c r="OL42" s="115"/>
      <c r="OM42" s="115"/>
      <c r="ON42" s="115"/>
      <c r="OO42" s="115"/>
      <c r="OP42" s="115"/>
      <c r="OQ42" s="115"/>
      <c r="OR42" s="115"/>
      <c r="OS42" s="115"/>
      <c r="OT42" s="115"/>
      <c r="OU42" s="115"/>
      <c r="OV42" s="115"/>
      <c r="OW42" s="115"/>
      <c r="OX42" s="115"/>
      <c r="OY42" s="115"/>
      <c r="OZ42" s="115"/>
      <c r="PA42" s="115"/>
      <c r="PB42" s="115"/>
      <c r="PC42" s="115"/>
      <c r="PD42" s="115"/>
      <c r="PE42" s="115"/>
      <c r="PF42" s="115"/>
      <c r="PG42" s="115"/>
      <c r="PH42" s="115"/>
      <c r="PI42" s="115"/>
      <c r="PJ42" s="115"/>
      <c r="PK42" s="115"/>
      <c r="PL42" s="115"/>
      <c r="PM42" s="115"/>
      <c r="PN42" s="115"/>
      <c r="PO42" s="115"/>
      <c r="PP42" s="115"/>
      <c r="PQ42" s="115"/>
      <c r="PR42" s="115"/>
      <c r="PS42" s="115"/>
      <c r="PT42" s="115"/>
      <c r="PU42" s="115"/>
      <c r="PV42" s="115"/>
      <c r="PW42" s="115"/>
      <c r="PX42" s="115"/>
      <c r="PY42" s="115"/>
      <c r="PZ42" s="115"/>
      <c r="QA42" s="115"/>
      <c r="QB42" s="115"/>
      <c r="QC42" s="115"/>
      <c r="QD42" s="115"/>
      <c r="QE42" s="115"/>
      <c r="QF42" s="115"/>
      <c r="QG42" s="115"/>
      <c r="QH42" s="115"/>
      <c r="QI42" s="115"/>
      <c r="QJ42" s="115"/>
      <c r="QK42" s="115"/>
      <c r="QL42" s="115"/>
      <c r="QM42" s="115"/>
      <c r="QN42" s="115"/>
      <c r="QO42" s="115"/>
      <c r="QP42" s="115"/>
      <c r="QQ42" s="115"/>
      <c r="QR42" s="115"/>
      <c r="QS42" s="115"/>
      <c r="QT42" s="115"/>
      <c r="QU42" s="115"/>
      <c r="QV42" s="115"/>
      <c r="QW42" s="115"/>
      <c r="QX42" s="115"/>
      <c r="QY42" s="115"/>
      <c r="QZ42" s="115"/>
      <c r="RA42" s="115"/>
      <c r="RB42" s="115"/>
      <c r="RC42" s="115"/>
      <c r="RD42" s="115"/>
      <c r="RE42" s="115"/>
      <c r="RF42" s="115"/>
      <c r="RG42" s="115"/>
      <c r="RH42" s="115"/>
      <c r="RI42" s="115"/>
      <c r="RJ42" s="115"/>
      <c r="RK42" s="115"/>
      <c r="RL42" s="115"/>
      <c r="RM42" s="115"/>
      <c r="RN42" s="115"/>
      <c r="RO42" s="115"/>
      <c r="RP42" s="115"/>
      <c r="RQ42" s="115"/>
      <c r="RR42" s="115"/>
      <c r="RS42" s="115"/>
      <c r="RT42" s="115"/>
      <c r="RU42" s="115"/>
      <c r="RV42" s="115"/>
      <c r="RW42" s="115"/>
      <c r="RX42" s="115"/>
      <c r="RY42" s="115"/>
      <c r="RZ42" s="115"/>
      <c r="SA42" s="115"/>
      <c r="SB42" s="115"/>
      <c r="SC42" s="115"/>
      <c r="SD42" s="115"/>
      <c r="SE42" s="115"/>
      <c r="SF42" s="115"/>
      <c r="SG42" s="115"/>
      <c r="SH42" s="115"/>
      <c r="SI42" s="115"/>
      <c r="SJ42" s="115"/>
      <c r="SK42" s="115"/>
      <c r="SL42" s="115"/>
      <c r="SM42" s="115"/>
      <c r="SN42" s="115"/>
      <c r="SO42" s="115"/>
      <c r="SP42" s="115"/>
      <c r="SQ42" s="115"/>
      <c r="SR42" s="115"/>
      <c r="SS42" s="115"/>
      <c r="ST42" s="115"/>
      <c r="SU42" s="115"/>
      <c r="SV42" s="115"/>
      <c r="SW42" s="115"/>
      <c r="SX42" s="115"/>
      <c r="SY42" s="115"/>
      <c r="SZ42" s="115"/>
      <c r="TA42" s="115"/>
      <c r="TB42" s="115"/>
      <c r="TC42" s="115"/>
      <c r="TD42" s="115"/>
      <c r="TE42" s="115"/>
      <c r="TF42" s="115"/>
      <c r="TG42" s="115"/>
      <c r="TH42" s="115"/>
      <c r="TI42" s="115"/>
      <c r="TJ42" s="115"/>
      <c r="TK42" s="115"/>
      <c r="TL42" s="115"/>
      <c r="TM42" s="115"/>
      <c r="TN42" s="115"/>
      <c r="TO42" s="115"/>
      <c r="TP42" s="115"/>
      <c r="TQ42" s="115"/>
      <c r="TR42" s="115"/>
      <c r="TS42" s="115"/>
      <c r="TT42" s="115"/>
      <c r="TU42" s="115"/>
      <c r="TV42" s="115"/>
      <c r="TW42" s="115"/>
      <c r="TX42" s="115"/>
      <c r="TY42" s="115"/>
      <c r="TZ42" s="115"/>
      <c r="UA42" s="115"/>
      <c r="UB42" s="115"/>
      <c r="UC42" s="115"/>
      <c r="UD42" s="115"/>
      <c r="UE42" s="115"/>
      <c r="UF42" s="115"/>
      <c r="UG42" s="115"/>
      <c r="UH42" s="115"/>
      <c r="UI42" s="115"/>
      <c r="UJ42" s="115"/>
      <c r="UK42" s="115"/>
      <c r="UL42" s="115"/>
      <c r="UM42" s="115"/>
      <c r="UN42" s="115"/>
      <c r="UO42" s="115"/>
      <c r="UP42" s="115"/>
      <c r="UQ42" s="115"/>
      <c r="UR42" s="115"/>
      <c r="US42" s="115"/>
      <c r="UT42" s="115"/>
      <c r="UU42" s="115"/>
      <c r="UV42" s="115"/>
      <c r="UW42" s="115"/>
      <c r="UX42" s="115"/>
      <c r="UY42" s="115"/>
      <c r="UZ42" s="115"/>
      <c r="VA42" s="115"/>
      <c r="VB42" s="115"/>
      <c r="VC42" s="115"/>
      <c r="VD42" s="115"/>
      <c r="VE42" s="115"/>
      <c r="VF42" s="115"/>
      <c r="VG42" s="115"/>
      <c r="VH42" s="115"/>
      <c r="VI42" s="115"/>
      <c r="VJ42" s="115"/>
      <c r="VK42" s="115"/>
      <c r="VL42" s="115"/>
      <c r="VM42" s="115"/>
      <c r="VN42" s="115"/>
      <c r="VO42" s="115"/>
      <c r="VP42" s="115"/>
      <c r="VQ42" s="115"/>
      <c r="VR42" s="115"/>
      <c r="VS42" s="115"/>
      <c r="VT42" s="115"/>
      <c r="VU42" s="115"/>
      <c r="VV42" s="115"/>
      <c r="VW42" s="115"/>
      <c r="VX42" s="115"/>
      <c r="VY42" s="115"/>
      <c r="VZ42" s="115"/>
      <c r="WA42" s="115"/>
      <c r="WB42" s="115"/>
      <c r="WC42" s="115"/>
      <c r="WD42" s="115"/>
      <c r="WE42" s="115"/>
      <c r="WF42" s="115"/>
      <c r="WG42" s="115"/>
      <c r="WH42" s="115"/>
      <c r="WI42" s="115"/>
      <c r="WJ42" s="115"/>
      <c r="WK42" s="115"/>
      <c r="WL42" s="115"/>
      <c r="WM42" s="115"/>
      <c r="WN42" s="115"/>
      <c r="WO42" s="115"/>
      <c r="WP42" s="115"/>
      <c r="WQ42" s="115"/>
      <c r="WR42" s="115"/>
      <c r="WS42" s="115"/>
      <c r="WT42" s="115"/>
      <c r="WU42" s="115"/>
      <c r="WV42" s="115"/>
      <c r="WW42" s="115"/>
      <c r="WX42" s="115"/>
      <c r="WY42" s="115"/>
      <c r="WZ42" s="115"/>
      <c r="XA42" s="115"/>
      <c r="XB42" s="115"/>
      <c r="XC42" s="115"/>
      <c r="XD42" s="115"/>
      <c r="XE42" s="115"/>
      <c r="XF42" s="115"/>
      <c r="XG42" s="115"/>
      <c r="XH42" s="115"/>
      <c r="XI42" s="115"/>
      <c r="XJ42" s="115"/>
      <c r="XK42" s="115"/>
      <c r="XL42" s="115"/>
      <c r="XM42" s="115"/>
      <c r="XN42" s="115"/>
      <c r="XO42" s="115"/>
      <c r="XP42" s="115"/>
      <c r="XQ42" s="115"/>
      <c r="XR42" s="115"/>
      <c r="XS42" s="115"/>
      <c r="XT42" s="115"/>
      <c r="XU42" s="115"/>
      <c r="XV42" s="115"/>
      <c r="XW42" s="115"/>
      <c r="XX42" s="115"/>
      <c r="XY42" s="115"/>
      <c r="XZ42" s="115"/>
      <c r="YA42" s="115"/>
      <c r="YB42" s="115"/>
      <c r="YC42" s="115"/>
      <c r="YD42" s="115"/>
      <c r="YE42" s="115"/>
      <c r="YF42" s="115"/>
      <c r="YG42" s="115"/>
      <c r="YH42" s="115"/>
      <c r="YI42" s="115"/>
      <c r="YJ42" s="115"/>
      <c r="YK42" s="115"/>
      <c r="YL42" s="115"/>
      <c r="YM42" s="115"/>
      <c r="YN42" s="115"/>
      <c r="YO42" s="115"/>
      <c r="YP42" s="115"/>
      <c r="YQ42" s="115"/>
      <c r="YR42" s="115"/>
      <c r="YS42" s="115"/>
      <c r="YT42" s="115"/>
      <c r="YU42" s="115"/>
      <c r="YV42" s="115"/>
      <c r="YW42" s="115"/>
      <c r="YX42" s="115"/>
      <c r="YY42" s="115"/>
      <c r="YZ42" s="115"/>
      <c r="ZA42" s="115"/>
      <c r="ZB42" s="115"/>
      <c r="ZC42" s="115"/>
      <c r="ZD42" s="115"/>
      <c r="ZE42" s="115"/>
      <c r="ZF42" s="115"/>
      <c r="ZG42" s="115"/>
      <c r="ZH42" s="115"/>
      <c r="ZI42" s="115"/>
      <c r="ZJ42" s="115"/>
      <c r="ZK42" s="115"/>
      <c r="ZL42" s="115"/>
      <c r="ZM42" s="115"/>
      <c r="ZN42" s="115"/>
      <c r="ZO42" s="115"/>
      <c r="ZP42" s="115"/>
      <c r="ZQ42" s="115"/>
      <c r="ZR42" s="115"/>
      <c r="ZS42" s="115"/>
      <c r="ZT42" s="115"/>
      <c r="ZU42" s="115"/>
      <c r="ZV42" s="115"/>
      <c r="ZW42" s="115"/>
      <c r="ZX42" s="115"/>
      <c r="ZY42" s="115"/>
      <c r="ZZ42" s="115"/>
      <c r="AAA42" s="115"/>
      <c r="AAB42" s="115"/>
      <c r="AAC42" s="115"/>
      <c r="AAD42" s="115"/>
      <c r="AAE42" s="115"/>
      <c r="AAF42" s="115"/>
      <c r="AAG42" s="115"/>
      <c r="AAH42" s="115"/>
      <c r="AAI42" s="115"/>
      <c r="AAJ42" s="115"/>
      <c r="AAK42" s="115"/>
      <c r="AAL42" s="115"/>
      <c r="AAM42" s="115"/>
      <c r="AAN42" s="115"/>
      <c r="AAO42" s="115"/>
      <c r="AAP42" s="115"/>
      <c r="AAQ42" s="115"/>
      <c r="AAR42" s="115"/>
      <c r="AAS42" s="115"/>
      <c r="AAT42" s="115"/>
      <c r="AAU42" s="115"/>
      <c r="AAV42" s="115"/>
      <c r="AAW42" s="115"/>
      <c r="AAX42" s="115"/>
      <c r="AAY42" s="115"/>
      <c r="AAZ42" s="115"/>
      <c r="ABA42" s="115"/>
      <c r="ABB42" s="115"/>
      <c r="ABC42" s="115"/>
      <c r="ABD42" s="115"/>
      <c r="ABE42" s="115"/>
      <c r="ABF42" s="115"/>
      <c r="ABG42" s="115"/>
      <c r="ABH42" s="115"/>
      <c r="ABI42" s="115"/>
      <c r="ABJ42" s="115"/>
      <c r="ABK42" s="115"/>
      <c r="ABL42" s="115"/>
      <c r="ABM42" s="115"/>
      <c r="ABN42" s="115"/>
      <c r="ABO42" s="115"/>
      <c r="ABP42" s="115"/>
      <c r="ABQ42" s="115"/>
      <c r="ABR42" s="115"/>
      <c r="ABS42" s="115"/>
      <c r="ABT42" s="115"/>
      <c r="ABU42" s="115"/>
      <c r="ABV42" s="115"/>
      <c r="ABW42" s="115"/>
      <c r="ABX42" s="115"/>
      <c r="ABY42" s="115"/>
      <c r="ABZ42" s="115"/>
      <c r="ACA42" s="115"/>
      <c r="ACB42" s="115"/>
      <c r="ACC42" s="115"/>
      <c r="ACD42" s="115"/>
      <c r="ACE42" s="115"/>
      <c r="ACF42" s="115"/>
      <c r="ACG42" s="115"/>
      <c r="ACH42" s="115"/>
      <c r="ACI42" s="115"/>
      <c r="ACJ42" s="115"/>
      <c r="ACK42" s="115"/>
      <c r="ACL42" s="115"/>
      <c r="ACM42" s="115"/>
      <c r="ACN42" s="115"/>
      <c r="ACO42" s="115"/>
      <c r="ACP42" s="115"/>
      <c r="ACQ42" s="115"/>
      <c r="ACR42" s="115"/>
      <c r="ACS42" s="115"/>
      <c r="ACT42" s="115"/>
      <c r="ACU42" s="115"/>
      <c r="ACV42" s="115"/>
      <c r="ACW42" s="115"/>
      <c r="ACX42" s="115"/>
      <c r="ACY42" s="115"/>
      <c r="ACZ42" s="115"/>
      <c r="ADA42" s="115"/>
      <c r="ADB42" s="115"/>
      <c r="ADC42" s="115"/>
      <c r="ADD42" s="115"/>
      <c r="ADE42" s="115"/>
      <c r="ADF42" s="115"/>
      <c r="ADG42" s="115"/>
      <c r="ADH42" s="115"/>
      <c r="ADI42" s="115"/>
      <c r="ADJ42" s="115"/>
      <c r="ADK42" s="115"/>
      <c r="ADL42" s="115"/>
      <c r="ADM42" s="115"/>
      <c r="ADN42" s="115"/>
      <c r="ADO42" s="115"/>
      <c r="ADP42" s="115"/>
      <c r="ADQ42" s="115"/>
      <c r="ADR42" s="115"/>
      <c r="ADS42" s="115"/>
      <c r="ADT42" s="115"/>
      <c r="ADU42" s="115"/>
      <c r="ADV42" s="115"/>
      <c r="ADW42" s="115"/>
      <c r="ADX42" s="115"/>
      <c r="ADY42" s="115"/>
      <c r="ADZ42" s="115"/>
      <c r="AEA42" s="115"/>
      <c r="AEB42" s="115"/>
      <c r="AEC42" s="115"/>
      <c r="AED42" s="115"/>
      <c r="AEE42" s="115"/>
      <c r="AEF42" s="115"/>
      <c r="AEG42" s="115"/>
      <c r="AEH42" s="115"/>
      <c r="AEI42" s="115"/>
      <c r="AEJ42" s="115"/>
      <c r="AEK42" s="115"/>
      <c r="AEL42" s="115"/>
      <c r="AEM42" s="115"/>
      <c r="AEN42" s="115"/>
      <c r="AEO42" s="115"/>
      <c r="AEP42" s="115"/>
      <c r="AEQ42" s="115"/>
      <c r="AER42" s="115"/>
      <c r="AES42" s="115"/>
      <c r="AET42" s="115"/>
      <c r="AEU42" s="115"/>
      <c r="AEV42" s="115"/>
      <c r="AEW42" s="115"/>
      <c r="AEX42" s="115"/>
      <c r="AEY42" s="115"/>
      <c r="AEZ42" s="115"/>
      <c r="AFA42" s="115"/>
      <c r="AFB42" s="115"/>
      <c r="AFC42" s="115"/>
      <c r="AFD42" s="115"/>
      <c r="AFE42" s="115"/>
      <c r="AFF42" s="115"/>
      <c r="AFG42" s="115"/>
      <c r="AFH42" s="115"/>
      <c r="AFI42" s="115"/>
      <c r="AFJ42" s="115"/>
      <c r="AFK42" s="115"/>
      <c r="AFL42" s="115"/>
      <c r="AFM42" s="115"/>
      <c r="AFN42" s="115"/>
      <c r="AFO42" s="115"/>
      <c r="AFP42" s="115"/>
      <c r="AFQ42" s="115"/>
      <c r="AFR42" s="115"/>
      <c r="AFS42" s="115"/>
      <c r="AFT42" s="115"/>
      <c r="AFU42" s="115"/>
      <c r="AFV42" s="115"/>
      <c r="AFW42" s="115"/>
      <c r="AFX42" s="115"/>
      <c r="AFY42" s="115"/>
      <c r="AFZ42" s="115"/>
      <c r="AGA42" s="115"/>
      <c r="AGB42" s="115"/>
      <c r="AGC42" s="115"/>
      <c r="AGD42" s="115"/>
      <c r="AGE42" s="115"/>
      <c r="AGF42" s="115"/>
      <c r="AGG42" s="115"/>
      <c r="AGH42" s="115"/>
      <c r="AGI42" s="115"/>
      <c r="AGJ42" s="115"/>
      <c r="AGK42" s="115"/>
      <c r="AGL42" s="115"/>
      <c r="AGM42" s="115"/>
      <c r="AGN42" s="115"/>
      <c r="AGO42" s="115"/>
      <c r="AGP42" s="115"/>
      <c r="AGQ42" s="115"/>
      <c r="AGR42" s="115"/>
      <c r="AGS42" s="115"/>
      <c r="AGT42" s="115"/>
      <c r="AGU42" s="115"/>
      <c r="AGV42" s="115"/>
      <c r="AGW42" s="115"/>
      <c r="AGX42" s="115"/>
      <c r="AGY42" s="115"/>
      <c r="AGZ42" s="115"/>
      <c r="AHA42" s="115"/>
      <c r="AHB42" s="115"/>
      <c r="AHC42" s="115"/>
      <c r="AHD42" s="115"/>
      <c r="AHE42" s="115"/>
      <c r="AHF42" s="115"/>
      <c r="AHG42" s="115"/>
      <c r="AHH42" s="115"/>
      <c r="AHI42" s="115"/>
      <c r="AHJ42" s="115"/>
      <c r="AHK42" s="115"/>
      <c r="AHL42" s="115"/>
      <c r="AHM42" s="115"/>
      <c r="AHN42" s="115"/>
      <c r="AHO42" s="115"/>
      <c r="AHP42" s="115"/>
      <c r="AHQ42" s="115"/>
      <c r="AHR42" s="115"/>
      <c r="AHS42" s="115"/>
      <c r="AHT42" s="115"/>
      <c r="AHU42" s="115"/>
      <c r="AHV42" s="115"/>
      <c r="AHW42" s="115"/>
      <c r="AHX42" s="115"/>
      <c r="AHY42" s="115"/>
      <c r="AHZ42" s="115"/>
      <c r="AIA42" s="115"/>
      <c r="AIB42" s="115"/>
      <c r="AIC42" s="115"/>
      <c r="AID42" s="115"/>
      <c r="AIE42" s="115"/>
      <c r="AIF42" s="115"/>
      <c r="AIG42" s="115"/>
      <c r="AIH42" s="115"/>
      <c r="AII42" s="115"/>
      <c r="AIJ42" s="115"/>
      <c r="AIK42" s="115"/>
      <c r="AIL42" s="115"/>
      <c r="AIM42" s="115"/>
      <c r="AIN42" s="115"/>
      <c r="AIO42" s="115"/>
      <c r="AIP42" s="115"/>
      <c r="AIQ42" s="115"/>
      <c r="AIR42" s="115"/>
      <c r="AIS42" s="115"/>
      <c r="AIT42" s="115"/>
      <c r="AIU42" s="115"/>
      <c r="AIV42" s="115"/>
      <c r="AIW42" s="115"/>
      <c r="AIX42" s="115"/>
      <c r="AIY42" s="115"/>
      <c r="AIZ42" s="115"/>
      <c r="AJA42" s="115"/>
      <c r="AJB42" s="115"/>
      <c r="AJC42" s="115"/>
      <c r="AJD42" s="115"/>
      <c r="AJE42" s="115"/>
      <c r="AJF42" s="115"/>
      <c r="AJG42" s="115"/>
      <c r="AJH42" s="115"/>
      <c r="AJI42" s="115"/>
      <c r="AJJ42" s="115"/>
      <c r="AJK42" s="115"/>
      <c r="AJL42" s="115"/>
      <c r="AJM42" s="115"/>
      <c r="AJN42" s="115"/>
      <c r="AJO42" s="115"/>
      <c r="AJP42" s="115"/>
      <c r="AJQ42" s="115"/>
      <c r="AJR42" s="115"/>
      <c r="AJS42" s="115"/>
      <c r="AJT42" s="115"/>
      <c r="AJU42" s="115"/>
      <c r="AJV42" s="115"/>
      <c r="AJW42" s="115"/>
      <c r="AJX42" s="115"/>
      <c r="AJY42" s="115"/>
      <c r="AJZ42" s="115"/>
      <c r="AKA42" s="115"/>
      <c r="AKB42" s="115"/>
      <c r="AKC42" s="115"/>
      <c r="AKD42" s="115"/>
      <c r="AKE42" s="115"/>
      <c r="AKF42" s="115"/>
      <c r="AKG42" s="115"/>
      <c r="AKH42" s="115"/>
      <c r="AKI42" s="115"/>
      <c r="AKJ42" s="115"/>
      <c r="AKK42" s="115"/>
      <c r="AKL42" s="115"/>
      <c r="AKM42" s="115"/>
      <c r="AKN42" s="115"/>
      <c r="AKO42" s="115"/>
      <c r="AKP42" s="115"/>
      <c r="AKQ42" s="115"/>
      <c r="AKR42" s="115"/>
      <c r="AKS42" s="115"/>
      <c r="AKT42" s="115"/>
      <c r="AKU42" s="115"/>
      <c r="AKV42" s="115"/>
      <c r="AKW42" s="115"/>
      <c r="AKX42" s="115"/>
      <c r="AKY42" s="115"/>
      <c r="AKZ42" s="115"/>
      <c r="ALA42" s="115"/>
      <c r="ALB42" s="115"/>
      <c r="ALC42" s="115"/>
      <c r="ALD42" s="115"/>
      <c r="ALE42" s="115"/>
      <c r="ALF42" s="115"/>
      <c r="ALG42" s="115"/>
      <c r="ALH42" s="115"/>
      <c r="ALI42" s="115"/>
      <c r="ALJ42" s="115"/>
      <c r="ALK42" s="115"/>
      <c r="ALL42" s="115"/>
      <c r="ALM42" s="115"/>
      <c r="ALN42" s="115"/>
      <c r="ALO42" s="115"/>
      <c r="ALP42" s="115"/>
      <c r="ALQ42" s="115"/>
      <c r="ALR42" s="115"/>
      <c r="ALS42" s="115"/>
      <c r="ALT42" s="115"/>
      <c r="ALU42" s="115"/>
      <c r="ALV42" s="115"/>
      <c r="ALW42" s="115"/>
      <c r="ALX42" s="115"/>
      <c r="ALY42" s="115"/>
      <c r="ALZ42" s="115"/>
      <c r="AMA42" s="115"/>
      <c r="AMB42" s="115"/>
      <c r="AMC42" s="115"/>
      <c r="AMD42" s="115"/>
      <c r="AME42" s="115"/>
      <c r="AMF42" s="115"/>
      <c r="AMG42" s="115"/>
      <c r="AMH42" s="115"/>
      <c r="AMI42" s="115"/>
      <c r="AMJ42" s="115"/>
      <c r="AMK42" s="115"/>
      <c r="AML42" s="115"/>
      <c r="AMM42" s="115"/>
      <c r="AMN42" s="115"/>
      <c r="AMO42" s="115"/>
      <c r="AMP42" s="115"/>
      <c r="AMQ42" s="115"/>
      <c r="AMR42" s="115"/>
      <c r="AMS42" s="115"/>
      <c r="AMT42" s="115"/>
      <c r="AMU42" s="115"/>
      <c r="AMV42" s="115"/>
      <c r="AMW42" s="115"/>
      <c r="AMX42" s="115"/>
      <c r="AMY42" s="115"/>
      <c r="AMZ42" s="115"/>
      <c r="ANA42" s="115"/>
      <c r="ANB42" s="115"/>
      <c r="ANC42" s="115"/>
      <c r="AND42" s="115"/>
      <c r="ANE42" s="115"/>
      <c r="ANF42" s="115"/>
      <c r="ANG42" s="115"/>
      <c r="ANH42" s="115"/>
      <c r="ANI42" s="115"/>
      <c r="ANJ42" s="115"/>
      <c r="ANK42" s="115"/>
      <c r="ANL42" s="115"/>
      <c r="ANM42" s="115"/>
      <c r="ANN42" s="115"/>
      <c r="ANO42" s="115"/>
      <c r="ANP42" s="115"/>
      <c r="ANQ42" s="115"/>
      <c r="ANR42" s="115"/>
      <c r="ANS42" s="115"/>
      <c r="ANT42" s="115"/>
      <c r="ANU42" s="115"/>
      <c r="ANV42" s="115"/>
      <c r="ANW42" s="115"/>
      <c r="ANX42" s="115"/>
      <c r="ANY42" s="115"/>
      <c r="ANZ42" s="115"/>
      <c r="AOA42" s="115"/>
      <c r="AOB42" s="115"/>
      <c r="AOC42" s="115"/>
      <c r="AOD42" s="115"/>
      <c r="AOE42" s="115"/>
      <c r="AOF42" s="115"/>
      <c r="AOG42" s="115"/>
      <c r="AOH42" s="115"/>
      <c r="AOI42" s="115"/>
      <c r="AOJ42" s="115"/>
      <c r="AOK42" s="115"/>
      <c r="AOL42" s="115"/>
      <c r="AOM42" s="115"/>
      <c r="AON42" s="115"/>
      <c r="AOO42" s="115"/>
      <c r="AOP42" s="115"/>
      <c r="AOQ42" s="115"/>
      <c r="AOR42" s="115"/>
      <c r="AOS42" s="115"/>
      <c r="AOT42" s="115"/>
      <c r="AOU42" s="115"/>
      <c r="AOV42" s="115"/>
      <c r="AOW42" s="115"/>
      <c r="AOX42" s="115"/>
      <c r="AOY42" s="115"/>
      <c r="AOZ42" s="115"/>
      <c r="APA42" s="115"/>
      <c r="APB42" s="115"/>
      <c r="APC42" s="115"/>
      <c r="APD42" s="115"/>
      <c r="APE42" s="115"/>
      <c r="APF42" s="115"/>
      <c r="APG42" s="115"/>
      <c r="APH42" s="115"/>
      <c r="API42" s="115"/>
      <c r="APJ42" s="115"/>
      <c r="APK42" s="115"/>
      <c r="APL42" s="115"/>
      <c r="APM42" s="115"/>
      <c r="APN42" s="115"/>
      <c r="APO42" s="115"/>
      <c r="APP42" s="115"/>
      <c r="APQ42" s="115"/>
      <c r="APR42" s="115"/>
      <c r="APS42" s="115"/>
      <c r="APT42" s="115"/>
      <c r="APU42" s="115"/>
      <c r="APV42" s="115"/>
      <c r="APW42" s="115"/>
      <c r="APX42" s="115"/>
      <c r="APY42" s="115"/>
      <c r="APZ42" s="115"/>
      <c r="AQA42" s="115"/>
      <c r="AQB42" s="115"/>
      <c r="AQC42" s="115"/>
      <c r="AQD42" s="115"/>
      <c r="AQE42" s="115"/>
      <c r="AQF42" s="115"/>
      <c r="AQG42" s="115"/>
      <c r="AQH42" s="115"/>
      <c r="AQI42" s="115"/>
      <c r="AQJ42" s="115"/>
      <c r="AQK42" s="115"/>
      <c r="AQL42" s="115"/>
      <c r="AQM42" s="115"/>
      <c r="AQN42" s="115"/>
      <c r="AQO42" s="115"/>
      <c r="AQP42" s="115"/>
      <c r="AQQ42" s="115"/>
      <c r="AQR42" s="115"/>
      <c r="AQS42" s="115"/>
      <c r="AQT42" s="115"/>
      <c r="AQU42" s="115"/>
      <c r="AQV42" s="115"/>
      <c r="AQW42" s="115"/>
      <c r="AQX42" s="115"/>
      <c r="AQY42" s="115"/>
      <c r="AQZ42" s="115"/>
      <c r="ARA42" s="115"/>
      <c r="ARB42" s="115"/>
      <c r="ARC42" s="115"/>
      <c r="ARD42" s="115"/>
      <c r="ARE42" s="115"/>
      <c r="ARF42" s="115"/>
      <c r="ARG42" s="115"/>
      <c r="ARH42" s="115"/>
      <c r="ARI42" s="115"/>
      <c r="ARJ42" s="115"/>
      <c r="ARK42" s="115"/>
      <c r="ARL42" s="115"/>
      <c r="ARM42" s="115"/>
      <c r="ARN42" s="115"/>
      <c r="ARO42" s="115"/>
      <c r="ARP42" s="115"/>
      <c r="ARQ42" s="115"/>
      <c r="ARR42" s="115"/>
      <c r="ARS42" s="115"/>
      <c r="ART42" s="115"/>
      <c r="ARU42" s="115"/>
      <c r="ARV42" s="115"/>
      <c r="ARW42" s="115"/>
      <c r="ARX42" s="115"/>
      <c r="ARY42" s="115"/>
      <c r="ARZ42" s="115"/>
      <c r="ASA42" s="115"/>
      <c r="ASB42" s="115"/>
      <c r="ASC42" s="115"/>
      <c r="ASD42" s="115"/>
      <c r="ASE42" s="115"/>
      <c r="ASF42" s="115"/>
      <c r="ASG42" s="115"/>
      <c r="ASH42" s="115"/>
      <c r="ASI42" s="115"/>
      <c r="ASJ42" s="115"/>
      <c r="ASK42" s="115"/>
      <c r="ASL42" s="115"/>
      <c r="ASM42" s="115"/>
      <c r="ASN42" s="115"/>
      <c r="ASO42" s="115"/>
      <c r="ASP42" s="115"/>
      <c r="ASQ42" s="115"/>
      <c r="ASR42" s="115"/>
      <c r="ASS42" s="115"/>
      <c r="AST42" s="115"/>
      <c r="ASU42" s="115"/>
      <c r="ASV42" s="115"/>
      <c r="ASW42" s="115"/>
      <c r="ASX42" s="115"/>
      <c r="ASY42" s="115"/>
      <c r="ASZ42" s="115"/>
      <c r="ATA42" s="115"/>
      <c r="ATB42" s="115"/>
      <c r="ATC42" s="115"/>
      <c r="ATD42" s="115"/>
      <c r="ATE42" s="115"/>
      <c r="ATF42" s="115"/>
      <c r="ATG42" s="115"/>
      <c r="ATH42" s="115"/>
      <c r="ATI42" s="115"/>
      <c r="ATJ42" s="115"/>
      <c r="ATK42" s="115"/>
      <c r="ATL42" s="115"/>
      <c r="ATM42" s="115"/>
      <c r="ATN42" s="115"/>
      <c r="ATO42" s="115"/>
      <c r="ATP42" s="115"/>
      <c r="ATQ42" s="115"/>
      <c r="ATR42" s="115"/>
      <c r="ATS42" s="115"/>
      <c r="ATT42" s="115"/>
      <c r="ATU42" s="115"/>
      <c r="ATV42" s="115"/>
      <c r="ATW42" s="115"/>
      <c r="ATX42" s="115"/>
      <c r="ATY42" s="115"/>
      <c r="ATZ42" s="115"/>
      <c r="AUA42" s="115"/>
      <c r="AUB42" s="115"/>
      <c r="AUC42" s="115"/>
      <c r="AUD42" s="115"/>
      <c r="AUE42" s="115"/>
      <c r="AUF42" s="115"/>
      <c r="AUG42" s="115"/>
      <c r="AUH42" s="115"/>
      <c r="AUI42" s="115"/>
      <c r="AUJ42" s="115"/>
      <c r="AUK42" s="115"/>
      <c r="AUL42" s="115"/>
      <c r="AUM42" s="115"/>
      <c r="AUN42" s="115"/>
      <c r="AUO42" s="115"/>
      <c r="AUP42" s="115"/>
      <c r="AUQ42" s="115"/>
      <c r="AUR42" s="115"/>
      <c r="AUS42" s="115"/>
      <c r="AUT42" s="115"/>
      <c r="AUU42" s="115"/>
      <c r="AUV42" s="115"/>
      <c r="AUW42" s="115"/>
      <c r="AUX42" s="115"/>
      <c r="AUY42" s="115"/>
      <c r="AUZ42" s="115"/>
      <c r="AVA42" s="115"/>
      <c r="AVB42" s="115"/>
      <c r="AVC42" s="115"/>
      <c r="AVD42" s="115"/>
      <c r="AVE42" s="115"/>
      <c r="AVF42" s="115"/>
      <c r="AVG42" s="115"/>
      <c r="AVH42" s="115"/>
      <c r="AVI42" s="115"/>
      <c r="AVJ42" s="115"/>
      <c r="AVK42" s="115"/>
      <c r="AVL42" s="115"/>
      <c r="AVM42" s="115"/>
      <c r="AVN42" s="115"/>
      <c r="AVO42" s="115"/>
      <c r="AVP42" s="115"/>
      <c r="AVQ42" s="115"/>
      <c r="AVR42" s="115"/>
      <c r="AVS42" s="115"/>
      <c r="AVT42" s="115"/>
      <c r="AVU42" s="115"/>
    </row>
    <row r="43" spans="1:1269" s="332" customFormat="1" ht="13.5" customHeight="1" x14ac:dyDescent="0.2">
      <c r="A43" s="115"/>
      <c r="B43" s="104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91"/>
      <c r="X43" s="102"/>
      <c r="Y43" s="91"/>
      <c r="Z43" s="91"/>
      <c r="AA43" s="91"/>
      <c r="AB43" s="91"/>
      <c r="AC43" s="102"/>
      <c r="AD43" s="91"/>
      <c r="AE43" s="91"/>
      <c r="AF43" s="91"/>
      <c r="AG43" s="91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15"/>
      <c r="BD43" s="115"/>
      <c r="BE43" s="115"/>
      <c r="BF43" s="115"/>
      <c r="BG43" s="102"/>
      <c r="BH43" s="102"/>
      <c r="BI43" s="102"/>
      <c r="BJ43" s="102"/>
      <c r="BK43" s="102"/>
      <c r="BL43" s="102"/>
      <c r="BM43" s="102"/>
      <c r="BN43" s="102"/>
      <c r="BO43" s="102"/>
      <c r="BP43" s="102"/>
      <c r="BQ43" s="102"/>
      <c r="BR43" s="102"/>
      <c r="BS43" s="102"/>
      <c r="BT43" s="102"/>
      <c r="BU43" s="102"/>
      <c r="BV43" s="102"/>
      <c r="BW43" s="102"/>
      <c r="BX43" s="102"/>
      <c r="BY43" s="102"/>
      <c r="BZ43" s="102"/>
      <c r="CA43" s="102"/>
      <c r="CB43" s="102"/>
      <c r="CC43" s="102"/>
      <c r="CD43" s="102"/>
      <c r="CE43" s="102"/>
      <c r="CF43" s="102"/>
      <c r="CG43" s="102"/>
      <c r="CH43" s="102"/>
      <c r="CI43" s="102"/>
      <c r="CJ43" s="102"/>
      <c r="CK43" s="102"/>
      <c r="CL43" s="102"/>
      <c r="CM43" s="102"/>
      <c r="CN43" s="102"/>
      <c r="CO43" s="102"/>
      <c r="CP43" s="102"/>
      <c r="CQ43" s="102"/>
      <c r="CR43" s="102"/>
      <c r="CS43" s="102"/>
      <c r="CT43" s="102"/>
      <c r="CU43" s="102"/>
      <c r="CV43" s="102"/>
      <c r="CW43" s="102"/>
      <c r="CX43" s="102"/>
      <c r="CY43" s="102"/>
      <c r="CZ43" s="102"/>
      <c r="DA43" s="102"/>
      <c r="DB43" s="102"/>
      <c r="DC43" s="102"/>
      <c r="DD43" s="102"/>
      <c r="DE43" s="102"/>
      <c r="DF43" s="102"/>
      <c r="DG43" s="102"/>
      <c r="DH43" s="102"/>
      <c r="DI43" s="102"/>
      <c r="DJ43" s="102"/>
      <c r="DK43" s="102"/>
      <c r="DL43" s="102"/>
      <c r="DM43" s="102"/>
      <c r="DN43" s="102"/>
      <c r="DO43" s="102"/>
      <c r="DP43" s="102"/>
      <c r="DQ43" s="102"/>
      <c r="DR43" s="102"/>
      <c r="DS43" s="102"/>
      <c r="DT43" s="102"/>
      <c r="DU43" s="102"/>
      <c r="DV43" s="102"/>
      <c r="DW43" s="102"/>
      <c r="DX43" s="102"/>
      <c r="DY43" s="115"/>
      <c r="DZ43" s="115"/>
      <c r="EA43" s="115"/>
      <c r="EB43" s="115"/>
      <c r="EC43" s="115"/>
      <c r="ED43" s="115"/>
      <c r="EE43" s="115"/>
      <c r="EF43" s="115"/>
      <c r="EG43" s="115"/>
      <c r="EH43" s="115"/>
      <c r="EI43" s="115"/>
      <c r="EJ43" s="115"/>
      <c r="EK43" s="115"/>
      <c r="EL43" s="115"/>
      <c r="EM43" s="115"/>
      <c r="EN43" s="115"/>
      <c r="EO43" s="115"/>
      <c r="EP43" s="115"/>
      <c r="EQ43" s="115"/>
      <c r="ER43" s="115"/>
      <c r="ES43" s="115"/>
      <c r="ET43" s="115"/>
      <c r="EU43" s="115"/>
      <c r="EV43" s="115"/>
      <c r="EW43" s="115"/>
      <c r="EX43" s="115"/>
      <c r="EY43" s="85"/>
      <c r="EZ43" s="85"/>
      <c r="FA43" s="85"/>
      <c r="FB43" s="85"/>
      <c r="FC43" s="115"/>
      <c r="FD43" s="115"/>
      <c r="FE43" s="115"/>
      <c r="FF43" s="115"/>
      <c r="FG43" s="115"/>
      <c r="FH43" s="115"/>
      <c r="FI43" s="115"/>
      <c r="FJ43" s="115"/>
      <c r="FK43" s="115"/>
      <c r="FL43" s="115"/>
      <c r="FM43" s="115"/>
      <c r="FN43" s="115"/>
      <c r="FO43" s="115"/>
      <c r="FP43" s="115"/>
      <c r="FQ43" s="115"/>
      <c r="FR43" s="115"/>
      <c r="FS43" s="115"/>
      <c r="FT43" s="115"/>
      <c r="FU43" s="115"/>
      <c r="FV43" s="115"/>
      <c r="FW43" s="115"/>
      <c r="FX43" s="115"/>
      <c r="FY43" s="115"/>
      <c r="FZ43" s="115"/>
      <c r="GA43" s="115"/>
      <c r="GB43" s="115"/>
      <c r="GC43" s="115"/>
      <c r="GD43" s="115"/>
      <c r="GE43" s="115"/>
      <c r="GF43" s="115"/>
      <c r="GG43" s="115"/>
      <c r="GH43" s="115"/>
      <c r="GI43" s="115"/>
      <c r="GJ43" s="115"/>
      <c r="GK43" s="115"/>
      <c r="GL43" s="115"/>
      <c r="GM43" s="115"/>
      <c r="GN43" s="115"/>
      <c r="GO43" s="115"/>
      <c r="GP43" s="115"/>
      <c r="GQ43" s="115"/>
      <c r="GR43" s="115"/>
      <c r="GS43" s="115"/>
      <c r="GT43" s="115"/>
      <c r="GU43" s="115"/>
      <c r="GV43" s="115"/>
      <c r="GW43" s="115"/>
      <c r="GX43" s="115"/>
      <c r="GY43" s="115"/>
      <c r="GZ43" s="115"/>
      <c r="HA43" s="115"/>
      <c r="HB43" s="115"/>
      <c r="HC43" s="115"/>
      <c r="HD43" s="115"/>
      <c r="HE43" s="115"/>
      <c r="HF43" s="115"/>
      <c r="HG43" s="115"/>
      <c r="HH43" s="115"/>
      <c r="HI43" s="115"/>
      <c r="HJ43" s="115"/>
      <c r="HK43" s="115"/>
      <c r="HL43" s="115"/>
      <c r="HM43" s="115"/>
      <c r="HN43" s="115"/>
      <c r="HO43" s="115"/>
      <c r="HP43" s="115"/>
      <c r="HQ43" s="115"/>
      <c r="HR43" s="115"/>
      <c r="HS43" s="115"/>
      <c r="HT43" s="115"/>
      <c r="HU43" s="115"/>
      <c r="HV43" s="115"/>
      <c r="HW43" s="115"/>
      <c r="HX43" s="115"/>
      <c r="HY43" s="115"/>
      <c r="HZ43" s="115"/>
      <c r="IA43" s="115"/>
      <c r="IB43" s="115"/>
      <c r="IC43" s="115"/>
      <c r="ID43" s="115"/>
      <c r="IE43" s="115"/>
      <c r="IF43" s="115"/>
      <c r="IG43" s="115"/>
      <c r="IH43" s="115"/>
      <c r="II43" s="115"/>
      <c r="IJ43" s="115"/>
      <c r="IK43" s="115"/>
      <c r="IL43" s="115"/>
      <c r="IM43" s="115"/>
      <c r="IN43" s="115"/>
      <c r="IO43" s="115"/>
      <c r="IP43" s="115"/>
      <c r="IQ43" s="115"/>
      <c r="IR43" s="115"/>
      <c r="IS43" s="115"/>
      <c r="IT43" s="115"/>
      <c r="IU43" s="115"/>
      <c r="IV43" s="115"/>
      <c r="IW43" s="115"/>
      <c r="IX43" s="115"/>
      <c r="IY43" s="115"/>
      <c r="IZ43" s="115"/>
      <c r="JA43" s="115"/>
      <c r="JB43" s="115"/>
      <c r="JC43" s="115"/>
      <c r="JD43" s="115"/>
      <c r="JE43" s="115"/>
      <c r="JF43" s="115"/>
      <c r="JG43" s="115"/>
      <c r="JH43" s="115"/>
      <c r="JI43" s="115"/>
      <c r="JJ43" s="115"/>
      <c r="JK43" s="115"/>
      <c r="JL43" s="115"/>
      <c r="JM43" s="115"/>
      <c r="JN43" s="115"/>
      <c r="JO43" s="115"/>
      <c r="JP43" s="115"/>
      <c r="JQ43" s="115"/>
      <c r="JR43" s="115"/>
      <c r="JS43" s="115"/>
      <c r="JT43" s="115"/>
      <c r="JU43" s="115"/>
      <c r="JV43" s="115"/>
      <c r="JW43" s="115"/>
      <c r="JX43" s="115"/>
      <c r="JY43" s="115"/>
      <c r="JZ43" s="115"/>
      <c r="KA43" s="115"/>
      <c r="KB43" s="115"/>
      <c r="KC43" s="115"/>
      <c r="KD43" s="115"/>
      <c r="KE43" s="115"/>
      <c r="KF43" s="115"/>
      <c r="KG43" s="115"/>
      <c r="KH43" s="115"/>
      <c r="KI43" s="115"/>
      <c r="KJ43" s="115"/>
      <c r="KK43" s="115"/>
      <c r="KL43" s="115"/>
      <c r="KM43" s="115"/>
      <c r="KN43" s="115"/>
      <c r="KO43" s="115"/>
      <c r="KP43" s="115"/>
      <c r="KQ43" s="115"/>
      <c r="KR43" s="115"/>
      <c r="KS43" s="115"/>
      <c r="KT43" s="115"/>
      <c r="KU43" s="115"/>
      <c r="KV43" s="115"/>
      <c r="KW43" s="115"/>
      <c r="KX43" s="115"/>
      <c r="KY43" s="115"/>
      <c r="KZ43" s="115"/>
      <c r="LA43" s="115"/>
      <c r="LB43" s="115"/>
      <c r="LC43" s="115"/>
      <c r="LD43" s="115"/>
      <c r="LE43" s="115"/>
      <c r="LF43" s="115"/>
      <c r="LG43" s="115"/>
      <c r="LH43" s="115"/>
      <c r="LI43" s="115"/>
      <c r="LJ43" s="115"/>
      <c r="LK43" s="115"/>
      <c r="LL43" s="115"/>
      <c r="LM43" s="115"/>
      <c r="LN43" s="115"/>
      <c r="LO43" s="115"/>
      <c r="LP43" s="115"/>
      <c r="LQ43" s="115"/>
      <c r="LR43" s="115"/>
      <c r="LS43" s="115"/>
      <c r="LT43" s="115"/>
      <c r="LU43" s="115"/>
      <c r="LV43" s="115"/>
      <c r="LW43" s="115"/>
      <c r="LX43" s="115"/>
      <c r="LY43" s="115"/>
      <c r="LZ43" s="115"/>
      <c r="MA43" s="115"/>
      <c r="MB43" s="115"/>
      <c r="MC43" s="115"/>
      <c r="MD43" s="115"/>
      <c r="ME43" s="115"/>
      <c r="MF43" s="115"/>
      <c r="MG43" s="115"/>
      <c r="MH43" s="115"/>
      <c r="MI43" s="115"/>
      <c r="MJ43" s="115"/>
      <c r="MK43" s="115"/>
      <c r="ML43" s="115"/>
      <c r="MM43" s="115"/>
      <c r="MN43" s="115"/>
      <c r="MO43" s="115"/>
      <c r="MP43" s="115"/>
      <c r="MQ43" s="115"/>
      <c r="MR43" s="115"/>
      <c r="MS43" s="115"/>
      <c r="MT43" s="115"/>
      <c r="MU43" s="115"/>
      <c r="MV43" s="115"/>
      <c r="MW43" s="115"/>
      <c r="MX43" s="115"/>
      <c r="MY43" s="115"/>
      <c r="MZ43" s="115"/>
      <c r="NA43" s="115"/>
      <c r="NB43" s="115"/>
      <c r="NC43" s="115"/>
      <c r="ND43" s="115"/>
      <c r="NE43" s="115"/>
      <c r="NF43" s="115"/>
      <c r="NG43" s="115"/>
      <c r="NH43" s="115"/>
      <c r="NI43" s="115"/>
      <c r="NJ43" s="115"/>
      <c r="NK43" s="115"/>
      <c r="NL43" s="115"/>
      <c r="NM43" s="115"/>
      <c r="NN43" s="115"/>
      <c r="NO43" s="115"/>
      <c r="NP43" s="115"/>
      <c r="NQ43" s="115"/>
      <c r="NR43" s="115"/>
      <c r="NS43" s="115"/>
      <c r="NT43" s="115"/>
      <c r="NU43" s="115"/>
      <c r="NV43" s="115"/>
      <c r="NW43" s="115"/>
      <c r="NX43" s="115"/>
      <c r="NY43" s="115"/>
      <c r="NZ43" s="115"/>
      <c r="OA43" s="115"/>
      <c r="OB43" s="115"/>
      <c r="OC43" s="115"/>
      <c r="OD43" s="115"/>
      <c r="OE43" s="115"/>
      <c r="OF43" s="115"/>
      <c r="OG43" s="115"/>
      <c r="OH43" s="115"/>
      <c r="OI43" s="115"/>
      <c r="OJ43" s="115"/>
      <c r="OK43" s="115"/>
      <c r="OL43" s="115"/>
      <c r="OM43" s="115"/>
      <c r="ON43" s="115"/>
      <c r="OO43" s="115"/>
      <c r="OP43" s="115"/>
      <c r="OQ43" s="115"/>
      <c r="OR43" s="115"/>
      <c r="OS43" s="115"/>
      <c r="OT43" s="115"/>
      <c r="OU43" s="115"/>
      <c r="OV43" s="115"/>
      <c r="OW43" s="115"/>
      <c r="OX43" s="115"/>
      <c r="OY43" s="115"/>
      <c r="OZ43" s="115"/>
      <c r="PA43" s="115"/>
      <c r="PB43" s="115"/>
      <c r="PC43" s="115"/>
      <c r="PD43" s="115"/>
      <c r="PE43" s="115"/>
      <c r="PF43" s="115"/>
      <c r="PG43" s="115"/>
      <c r="PH43" s="115"/>
      <c r="PI43" s="115"/>
      <c r="PJ43" s="115"/>
      <c r="PK43" s="115"/>
      <c r="PL43" s="115"/>
      <c r="PM43" s="115"/>
      <c r="PN43" s="115"/>
      <c r="PO43" s="115"/>
      <c r="PP43" s="115"/>
      <c r="PQ43" s="115"/>
      <c r="PR43" s="115"/>
      <c r="PS43" s="115"/>
      <c r="PT43" s="115"/>
      <c r="PU43" s="115"/>
      <c r="PV43" s="115"/>
      <c r="PW43" s="115"/>
      <c r="PX43" s="115"/>
      <c r="PY43" s="115"/>
      <c r="PZ43" s="115"/>
      <c r="QA43" s="115"/>
      <c r="QB43" s="115"/>
      <c r="QC43" s="115"/>
      <c r="QD43" s="115"/>
      <c r="QE43" s="115"/>
      <c r="QF43" s="115"/>
      <c r="QG43" s="115"/>
      <c r="QH43" s="115"/>
      <c r="QI43" s="115"/>
      <c r="QJ43" s="115"/>
      <c r="QK43" s="115"/>
      <c r="QL43" s="115"/>
      <c r="QM43" s="115"/>
      <c r="QN43" s="115"/>
      <c r="QO43" s="115"/>
      <c r="QP43" s="115"/>
      <c r="QQ43" s="115"/>
      <c r="QR43" s="115"/>
      <c r="QS43" s="115"/>
      <c r="QT43" s="115"/>
      <c r="QU43" s="115"/>
      <c r="QV43" s="115"/>
      <c r="QW43" s="115"/>
      <c r="QX43" s="115"/>
      <c r="QY43" s="115"/>
      <c r="QZ43" s="115"/>
      <c r="RA43" s="115"/>
      <c r="RB43" s="115"/>
      <c r="RC43" s="115"/>
      <c r="RD43" s="115"/>
      <c r="RE43" s="115"/>
      <c r="RF43" s="115"/>
      <c r="RG43" s="115"/>
      <c r="RH43" s="115"/>
      <c r="RI43" s="115"/>
      <c r="RJ43" s="115"/>
      <c r="RK43" s="115"/>
      <c r="RL43" s="115"/>
      <c r="RM43" s="115"/>
      <c r="RN43" s="115"/>
      <c r="RO43" s="115"/>
      <c r="RP43" s="115"/>
      <c r="RQ43" s="115"/>
      <c r="RR43" s="115"/>
      <c r="RS43" s="115"/>
      <c r="RT43" s="115"/>
      <c r="RU43" s="115"/>
      <c r="RV43" s="115"/>
      <c r="RW43" s="115"/>
      <c r="RX43" s="115"/>
      <c r="RY43" s="115"/>
      <c r="RZ43" s="115"/>
      <c r="SA43" s="115"/>
      <c r="SB43" s="115"/>
      <c r="SC43" s="115"/>
      <c r="SD43" s="115"/>
      <c r="SE43" s="115"/>
      <c r="SF43" s="115"/>
      <c r="SG43" s="115"/>
      <c r="SH43" s="115"/>
      <c r="SI43" s="115"/>
      <c r="SJ43" s="115"/>
      <c r="SK43" s="115"/>
      <c r="SL43" s="115"/>
      <c r="SM43" s="115"/>
      <c r="SN43" s="115"/>
      <c r="SO43" s="115"/>
      <c r="SP43" s="115"/>
      <c r="SQ43" s="115"/>
      <c r="SR43" s="115"/>
      <c r="SS43" s="115"/>
      <c r="ST43" s="115"/>
      <c r="SU43" s="115"/>
      <c r="SV43" s="115"/>
      <c r="SW43" s="115"/>
      <c r="SX43" s="115"/>
      <c r="SY43" s="115"/>
      <c r="SZ43" s="115"/>
      <c r="TA43" s="115"/>
      <c r="TB43" s="115"/>
      <c r="TC43" s="115"/>
      <c r="TD43" s="115"/>
      <c r="TE43" s="115"/>
      <c r="TF43" s="115"/>
      <c r="TG43" s="115"/>
      <c r="TH43" s="115"/>
      <c r="TI43" s="115"/>
      <c r="TJ43" s="115"/>
      <c r="TK43" s="115"/>
      <c r="TL43" s="115"/>
      <c r="TM43" s="115"/>
      <c r="TN43" s="115"/>
      <c r="TO43" s="115"/>
      <c r="TP43" s="115"/>
      <c r="TQ43" s="115"/>
      <c r="TR43" s="115"/>
      <c r="TS43" s="115"/>
      <c r="TT43" s="115"/>
      <c r="TU43" s="115"/>
      <c r="TV43" s="115"/>
      <c r="TW43" s="115"/>
      <c r="TX43" s="115"/>
      <c r="TY43" s="115"/>
      <c r="TZ43" s="115"/>
      <c r="UA43" s="115"/>
      <c r="UB43" s="115"/>
      <c r="UC43" s="115"/>
      <c r="UD43" s="115"/>
      <c r="UE43" s="115"/>
      <c r="UF43" s="115"/>
      <c r="UG43" s="115"/>
      <c r="UH43" s="115"/>
      <c r="UI43" s="115"/>
      <c r="UJ43" s="115"/>
      <c r="UK43" s="115"/>
      <c r="UL43" s="115"/>
      <c r="UM43" s="115"/>
      <c r="UN43" s="115"/>
      <c r="UO43" s="115"/>
      <c r="UP43" s="115"/>
      <c r="UQ43" s="115"/>
      <c r="UR43" s="115"/>
      <c r="US43" s="115"/>
      <c r="UT43" s="115"/>
      <c r="UU43" s="115"/>
      <c r="UV43" s="115"/>
      <c r="UW43" s="115"/>
      <c r="UX43" s="115"/>
      <c r="UY43" s="115"/>
      <c r="UZ43" s="115"/>
      <c r="VA43" s="115"/>
      <c r="VB43" s="115"/>
      <c r="VC43" s="115"/>
      <c r="VD43" s="115"/>
      <c r="VE43" s="115"/>
      <c r="VF43" s="115"/>
      <c r="VG43" s="115"/>
      <c r="VH43" s="115"/>
      <c r="VI43" s="115"/>
      <c r="VJ43" s="115"/>
      <c r="VK43" s="115"/>
      <c r="VL43" s="115"/>
      <c r="VM43" s="115"/>
      <c r="VN43" s="115"/>
      <c r="VO43" s="115"/>
      <c r="VP43" s="115"/>
      <c r="VQ43" s="115"/>
      <c r="VR43" s="115"/>
      <c r="VS43" s="115"/>
      <c r="VT43" s="115"/>
      <c r="VU43" s="115"/>
      <c r="VV43" s="115"/>
      <c r="VW43" s="115"/>
      <c r="VX43" s="115"/>
      <c r="VY43" s="115"/>
      <c r="VZ43" s="115"/>
      <c r="WA43" s="115"/>
      <c r="WB43" s="115"/>
      <c r="WC43" s="115"/>
      <c r="WD43" s="115"/>
      <c r="WE43" s="115"/>
      <c r="WF43" s="115"/>
      <c r="WG43" s="115"/>
      <c r="WH43" s="115"/>
      <c r="WI43" s="115"/>
      <c r="WJ43" s="115"/>
      <c r="WK43" s="115"/>
      <c r="WL43" s="115"/>
      <c r="WM43" s="115"/>
      <c r="WN43" s="115"/>
      <c r="WO43" s="115"/>
      <c r="WP43" s="115"/>
      <c r="WQ43" s="115"/>
      <c r="WR43" s="115"/>
      <c r="WS43" s="115"/>
      <c r="WT43" s="115"/>
      <c r="WU43" s="115"/>
      <c r="WV43" s="115"/>
      <c r="WW43" s="115"/>
      <c r="WX43" s="115"/>
      <c r="WY43" s="115"/>
      <c r="WZ43" s="115"/>
      <c r="XA43" s="115"/>
      <c r="XB43" s="115"/>
      <c r="XC43" s="115"/>
      <c r="XD43" s="115"/>
      <c r="XE43" s="115"/>
      <c r="XF43" s="115"/>
      <c r="XG43" s="115"/>
      <c r="XH43" s="115"/>
      <c r="XI43" s="115"/>
      <c r="XJ43" s="115"/>
      <c r="XK43" s="115"/>
      <c r="XL43" s="115"/>
      <c r="XM43" s="115"/>
      <c r="XN43" s="115"/>
      <c r="XO43" s="115"/>
      <c r="XP43" s="115"/>
      <c r="XQ43" s="115"/>
      <c r="XR43" s="115"/>
      <c r="XS43" s="115"/>
      <c r="XT43" s="115"/>
      <c r="XU43" s="115"/>
      <c r="XV43" s="115"/>
      <c r="XW43" s="115"/>
      <c r="XX43" s="115"/>
      <c r="XY43" s="115"/>
      <c r="XZ43" s="115"/>
      <c r="YA43" s="115"/>
      <c r="YB43" s="115"/>
      <c r="YC43" s="115"/>
      <c r="YD43" s="115"/>
      <c r="YE43" s="115"/>
      <c r="YF43" s="115"/>
      <c r="YG43" s="115"/>
      <c r="YH43" s="115"/>
      <c r="YI43" s="115"/>
      <c r="YJ43" s="115"/>
      <c r="YK43" s="115"/>
      <c r="YL43" s="115"/>
      <c r="YM43" s="115"/>
      <c r="YN43" s="115"/>
      <c r="YO43" s="115"/>
      <c r="YP43" s="115"/>
      <c r="YQ43" s="115"/>
      <c r="YR43" s="115"/>
      <c r="YS43" s="115"/>
      <c r="YT43" s="115"/>
      <c r="YU43" s="115"/>
      <c r="YV43" s="115"/>
      <c r="YW43" s="115"/>
      <c r="YX43" s="115"/>
      <c r="YY43" s="115"/>
      <c r="YZ43" s="115"/>
      <c r="ZA43" s="115"/>
      <c r="ZB43" s="115"/>
      <c r="ZC43" s="115"/>
      <c r="ZD43" s="115"/>
      <c r="ZE43" s="115"/>
      <c r="ZF43" s="115"/>
      <c r="ZG43" s="115"/>
      <c r="ZH43" s="115"/>
      <c r="ZI43" s="115"/>
      <c r="ZJ43" s="115"/>
      <c r="ZK43" s="115"/>
      <c r="ZL43" s="115"/>
      <c r="ZM43" s="115"/>
      <c r="ZN43" s="115"/>
      <c r="ZO43" s="115"/>
      <c r="ZP43" s="115"/>
      <c r="ZQ43" s="115"/>
      <c r="ZR43" s="115"/>
      <c r="ZS43" s="115"/>
      <c r="ZT43" s="115"/>
      <c r="ZU43" s="115"/>
      <c r="ZV43" s="115"/>
      <c r="ZW43" s="115"/>
      <c r="ZX43" s="115"/>
      <c r="ZY43" s="115"/>
      <c r="ZZ43" s="115"/>
      <c r="AAA43" s="115"/>
      <c r="AAB43" s="115"/>
      <c r="AAC43" s="115"/>
      <c r="AAD43" s="115"/>
      <c r="AAE43" s="115"/>
      <c r="AAF43" s="115"/>
      <c r="AAG43" s="115"/>
      <c r="AAH43" s="115"/>
      <c r="AAI43" s="115"/>
      <c r="AAJ43" s="115"/>
      <c r="AAK43" s="115"/>
      <c r="AAL43" s="115"/>
      <c r="AAM43" s="115"/>
      <c r="AAN43" s="115"/>
      <c r="AAO43" s="115"/>
      <c r="AAP43" s="115"/>
      <c r="AAQ43" s="115"/>
      <c r="AAR43" s="115"/>
      <c r="AAS43" s="115"/>
      <c r="AAT43" s="115"/>
      <c r="AAU43" s="115"/>
      <c r="AAV43" s="115"/>
      <c r="AAW43" s="115"/>
      <c r="AAX43" s="115"/>
      <c r="AAY43" s="115"/>
      <c r="AAZ43" s="115"/>
      <c r="ABA43" s="115"/>
      <c r="ABB43" s="115"/>
      <c r="ABC43" s="115"/>
      <c r="ABD43" s="115"/>
      <c r="ABE43" s="115"/>
      <c r="ABF43" s="115"/>
      <c r="ABG43" s="115"/>
      <c r="ABH43" s="115"/>
      <c r="ABI43" s="115"/>
      <c r="ABJ43" s="115"/>
      <c r="ABK43" s="115"/>
      <c r="ABL43" s="115"/>
      <c r="ABM43" s="115"/>
      <c r="ABN43" s="115"/>
      <c r="ABO43" s="115"/>
      <c r="ABP43" s="115"/>
      <c r="ABQ43" s="115"/>
      <c r="ABR43" s="115"/>
      <c r="ABS43" s="115"/>
      <c r="ABT43" s="115"/>
      <c r="ABU43" s="115"/>
      <c r="ABV43" s="115"/>
      <c r="ABW43" s="115"/>
      <c r="ABX43" s="115"/>
      <c r="ABY43" s="115"/>
      <c r="ABZ43" s="115"/>
      <c r="ACA43" s="115"/>
      <c r="ACB43" s="115"/>
      <c r="ACC43" s="115"/>
      <c r="ACD43" s="115"/>
      <c r="ACE43" s="115"/>
      <c r="ACF43" s="115"/>
      <c r="ACG43" s="115"/>
      <c r="ACH43" s="115"/>
      <c r="ACI43" s="115"/>
      <c r="ACJ43" s="115"/>
      <c r="ACK43" s="115"/>
      <c r="ACL43" s="115"/>
      <c r="ACM43" s="115"/>
      <c r="ACN43" s="115"/>
      <c r="ACO43" s="115"/>
      <c r="ACP43" s="115"/>
      <c r="ACQ43" s="115"/>
      <c r="ACR43" s="115"/>
      <c r="ACS43" s="115"/>
      <c r="ACT43" s="115"/>
      <c r="ACU43" s="115"/>
      <c r="ACV43" s="115"/>
      <c r="ACW43" s="115"/>
      <c r="ACX43" s="115"/>
      <c r="ACY43" s="115"/>
      <c r="ACZ43" s="115"/>
      <c r="ADA43" s="115"/>
      <c r="ADB43" s="115"/>
      <c r="ADC43" s="115"/>
      <c r="ADD43" s="115"/>
      <c r="ADE43" s="115"/>
      <c r="ADF43" s="115"/>
      <c r="ADG43" s="115"/>
      <c r="ADH43" s="115"/>
      <c r="ADI43" s="115"/>
      <c r="ADJ43" s="115"/>
      <c r="ADK43" s="115"/>
      <c r="ADL43" s="115"/>
      <c r="ADM43" s="115"/>
      <c r="ADN43" s="115"/>
      <c r="ADO43" s="115"/>
      <c r="ADP43" s="115"/>
      <c r="ADQ43" s="115"/>
      <c r="ADR43" s="115"/>
      <c r="ADS43" s="115"/>
      <c r="ADT43" s="115"/>
      <c r="ADU43" s="115"/>
      <c r="ADV43" s="115"/>
      <c r="ADW43" s="115"/>
      <c r="ADX43" s="115"/>
      <c r="ADY43" s="115"/>
      <c r="ADZ43" s="115"/>
      <c r="AEA43" s="115"/>
      <c r="AEB43" s="115"/>
      <c r="AEC43" s="115"/>
      <c r="AED43" s="115"/>
      <c r="AEE43" s="115"/>
      <c r="AEF43" s="115"/>
      <c r="AEG43" s="115"/>
      <c r="AEH43" s="115"/>
      <c r="AEI43" s="115"/>
      <c r="AEJ43" s="115"/>
      <c r="AEK43" s="115"/>
      <c r="AEL43" s="115"/>
      <c r="AEM43" s="115"/>
      <c r="AEN43" s="115"/>
      <c r="AEO43" s="115"/>
      <c r="AEP43" s="115"/>
      <c r="AEQ43" s="115"/>
      <c r="AER43" s="115"/>
      <c r="AES43" s="115"/>
      <c r="AET43" s="115"/>
      <c r="AEU43" s="115"/>
      <c r="AEV43" s="115"/>
      <c r="AEW43" s="115"/>
      <c r="AEX43" s="115"/>
      <c r="AEY43" s="115"/>
      <c r="AEZ43" s="115"/>
      <c r="AFA43" s="115"/>
      <c r="AFB43" s="115"/>
      <c r="AFC43" s="115"/>
      <c r="AFD43" s="115"/>
      <c r="AFE43" s="115"/>
      <c r="AFF43" s="115"/>
      <c r="AFG43" s="115"/>
      <c r="AFH43" s="115"/>
      <c r="AFI43" s="115"/>
      <c r="AFJ43" s="115"/>
      <c r="AFK43" s="115"/>
      <c r="AFL43" s="115"/>
      <c r="AFM43" s="115"/>
      <c r="AFN43" s="115"/>
      <c r="AFO43" s="115"/>
      <c r="AFP43" s="115"/>
      <c r="AFQ43" s="115"/>
      <c r="AFR43" s="115"/>
      <c r="AFS43" s="115"/>
      <c r="AFT43" s="115"/>
      <c r="AFU43" s="115"/>
      <c r="AFV43" s="115"/>
      <c r="AFW43" s="115"/>
      <c r="AFX43" s="115"/>
      <c r="AFY43" s="115"/>
      <c r="AFZ43" s="115"/>
      <c r="AGA43" s="115"/>
      <c r="AGB43" s="115"/>
      <c r="AGC43" s="115"/>
      <c r="AGD43" s="115"/>
      <c r="AGE43" s="115"/>
      <c r="AGF43" s="115"/>
      <c r="AGG43" s="115"/>
      <c r="AGH43" s="115"/>
      <c r="AGI43" s="115"/>
      <c r="AGJ43" s="115"/>
      <c r="AGK43" s="115"/>
      <c r="AGL43" s="115"/>
      <c r="AGM43" s="115"/>
      <c r="AGN43" s="115"/>
      <c r="AGO43" s="115"/>
      <c r="AGP43" s="115"/>
      <c r="AGQ43" s="115"/>
      <c r="AGR43" s="115"/>
      <c r="AGS43" s="115"/>
      <c r="AGT43" s="115"/>
      <c r="AGU43" s="115"/>
      <c r="AGV43" s="115"/>
      <c r="AGW43" s="115"/>
      <c r="AGX43" s="115"/>
      <c r="AGY43" s="115"/>
      <c r="AGZ43" s="115"/>
      <c r="AHA43" s="115"/>
      <c r="AHB43" s="115"/>
      <c r="AHC43" s="115"/>
      <c r="AHD43" s="115"/>
      <c r="AHE43" s="115"/>
      <c r="AHF43" s="115"/>
      <c r="AHG43" s="115"/>
      <c r="AHH43" s="115"/>
      <c r="AHI43" s="115"/>
      <c r="AHJ43" s="115"/>
      <c r="AHK43" s="115"/>
      <c r="AHL43" s="115"/>
      <c r="AHM43" s="115"/>
      <c r="AHN43" s="115"/>
      <c r="AHO43" s="115"/>
      <c r="AHP43" s="115"/>
      <c r="AHQ43" s="115"/>
      <c r="AHR43" s="115"/>
      <c r="AHS43" s="115"/>
      <c r="AHT43" s="115"/>
      <c r="AHU43" s="115"/>
      <c r="AHV43" s="115"/>
      <c r="AHW43" s="115"/>
      <c r="AHX43" s="115"/>
      <c r="AHY43" s="115"/>
      <c r="AHZ43" s="115"/>
      <c r="AIA43" s="115"/>
      <c r="AIB43" s="115"/>
      <c r="AIC43" s="115"/>
      <c r="AID43" s="115"/>
      <c r="AIE43" s="115"/>
      <c r="AIF43" s="115"/>
      <c r="AIG43" s="115"/>
      <c r="AIH43" s="115"/>
      <c r="AII43" s="115"/>
      <c r="AIJ43" s="115"/>
      <c r="AIK43" s="115"/>
      <c r="AIL43" s="115"/>
      <c r="AIM43" s="115"/>
      <c r="AIN43" s="115"/>
      <c r="AIO43" s="115"/>
      <c r="AIP43" s="115"/>
      <c r="AIQ43" s="115"/>
      <c r="AIR43" s="115"/>
      <c r="AIS43" s="115"/>
      <c r="AIT43" s="115"/>
      <c r="AIU43" s="115"/>
      <c r="AIV43" s="115"/>
      <c r="AIW43" s="115"/>
      <c r="AIX43" s="115"/>
      <c r="AIY43" s="115"/>
      <c r="AIZ43" s="115"/>
      <c r="AJA43" s="115"/>
      <c r="AJB43" s="115"/>
      <c r="AJC43" s="115"/>
      <c r="AJD43" s="115"/>
      <c r="AJE43" s="115"/>
      <c r="AJF43" s="115"/>
      <c r="AJG43" s="115"/>
      <c r="AJH43" s="115"/>
      <c r="AJI43" s="115"/>
      <c r="AJJ43" s="115"/>
      <c r="AJK43" s="115"/>
      <c r="AJL43" s="115"/>
      <c r="AJM43" s="115"/>
      <c r="AJN43" s="115"/>
      <c r="AJO43" s="115"/>
      <c r="AJP43" s="115"/>
      <c r="AJQ43" s="115"/>
      <c r="AJR43" s="115"/>
      <c r="AJS43" s="115"/>
      <c r="AJT43" s="115"/>
      <c r="AJU43" s="115"/>
      <c r="AJV43" s="115"/>
      <c r="AJW43" s="115"/>
      <c r="AJX43" s="115"/>
      <c r="AJY43" s="115"/>
      <c r="AJZ43" s="115"/>
      <c r="AKA43" s="115"/>
      <c r="AKB43" s="115"/>
      <c r="AKC43" s="115"/>
      <c r="AKD43" s="115"/>
      <c r="AKE43" s="115"/>
      <c r="AKF43" s="115"/>
      <c r="AKG43" s="115"/>
      <c r="AKH43" s="115"/>
      <c r="AKI43" s="115"/>
      <c r="AKJ43" s="115"/>
      <c r="AKK43" s="115"/>
      <c r="AKL43" s="115"/>
      <c r="AKM43" s="115"/>
      <c r="AKN43" s="115"/>
      <c r="AKO43" s="115"/>
      <c r="AKP43" s="115"/>
      <c r="AKQ43" s="115"/>
      <c r="AKR43" s="115"/>
      <c r="AKS43" s="115"/>
      <c r="AKT43" s="115"/>
      <c r="AKU43" s="115"/>
      <c r="AKV43" s="115"/>
      <c r="AKW43" s="115"/>
      <c r="AKX43" s="115"/>
      <c r="AKY43" s="115"/>
      <c r="AKZ43" s="115"/>
      <c r="ALA43" s="115"/>
      <c r="ALB43" s="115"/>
      <c r="ALC43" s="115"/>
      <c r="ALD43" s="115"/>
      <c r="ALE43" s="115"/>
      <c r="ALF43" s="115"/>
      <c r="ALG43" s="115"/>
      <c r="ALH43" s="115"/>
      <c r="ALI43" s="115"/>
      <c r="ALJ43" s="115"/>
      <c r="ALK43" s="115"/>
      <c r="ALL43" s="115"/>
      <c r="ALM43" s="115"/>
      <c r="ALN43" s="115"/>
      <c r="ALO43" s="115"/>
      <c r="ALP43" s="115"/>
      <c r="ALQ43" s="115"/>
      <c r="ALR43" s="115"/>
      <c r="ALS43" s="115"/>
      <c r="ALT43" s="115"/>
      <c r="ALU43" s="115"/>
      <c r="ALV43" s="115"/>
      <c r="ALW43" s="115"/>
      <c r="ALX43" s="115"/>
      <c r="ALY43" s="115"/>
      <c r="ALZ43" s="115"/>
      <c r="AMA43" s="115"/>
      <c r="AMB43" s="115"/>
      <c r="AMC43" s="115"/>
      <c r="AMD43" s="115"/>
      <c r="AME43" s="115"/>
      <c r="AMF43" s="115"/>
      <c r="AMG43" s="115"/>
      <c r="AMH43" s="115"/>
      <c r="AMI43" s="115"/>
      <c r="AMJ43" s="115"/>
      <c r="AMK43" s="115"/>
      <c r="AML43" s="115"/>
      <c r="AMM43" s="115"/>
      <c r="AMN43" s="115"/>
      <c r="AMO43" s="115"/>
      <c r="AMP43" s="115"/>
      <c r="AMQ43" s="115"/>
      <c r="AMR43" s="115"/>
      <c r="AMS43" s="115"/>
      <c r="AMT43" s="115"/>
      <c r="AMU43" s="115"/>
      <c r="AMV43" s="115"/>
      <c r="AMW43" s="115"/>
      <c r="AMX43" s="115"/>
      <c r="AMY43" s="115"/>
      <c r="AMZ43" s="115"/>
      <c r="ANA43" s="115"/>
      <c r="ANB43" s="115"/>
      <c r="ANC43" s="115"/>
      <c r="AND43" s="115"/>
      <c r="ANE43" s="115"/>
      <c r="ANF43" s="115"/>
      <c r="ANG43" s="115"/>
      <c r="ANH43" s="115"/>
      <c r="ANI43" s="115"/>
      <c r="ANJ43" s="115"/>
      <c r="ANK43" s="115"/>
      <c r="ANL43" s="115"/>
      <c r="ANM43" s="115"/>
      <c r="ANN43" s="115"/>
      <c r="ANO43" s="115"/>
      <c r="ANP43" s="115"/>
      <c r="ANQ43" s="115"/>
      <c r="ANR43" s="115"/>
      <c r="ANS43" s="115"/>
      <c r="ANT43" s="115"/>
      <c r="ANU43" s="115"/>
      <c r="ANV43" s="115"/>
      <c r="ANW43" s="115"/>
      <c r="ANX43" s="115"/>
      <c r="ANY43" s="115"/>
      <c r="ANZ43" s="115"/>
      <c r="AOA43" s="115"/>
      <c r="AOB43" s="115"/>
      <c r="AOC43" s="115"/>
      <c r="AOD43" s="115"/>
      <c r="AOE43" s="115"/>
      <c r="AOF43" s="115"/>
      <c r="AOG43" s="115"/>
      <c r="AOH43" s="115"/>
      <c r="AOI43" s="115"/>
      <c r="AOJ43" s="115"/>
      <c r="AOK43" s="115"/>
      <c r="AOL43" s="115"/>
      <c r="AOM43" s="115"/>
      <c r="AON43" s="115"/>
      <c r="AOO43" s="115"/>
      <c r="AOP43" s="115"/>
      <c r="AOQ43" s="115"/>
      <c r="AOR43" s="115"/>
      <c r="AOS43" s="115"/>
      <c r="AOT43" s="115"/>
      <c r="AOU43" s="115"/>
      <c r="AOV43" s="115"/>
      <c r="AOW43" s="115"/>
      <c r="AOX43" s="115"/>
      <c r="AOY43" s="115"/>
      <c r="AOZ43" s="115"/>
      <c r="APA43" s="115"/>
      <c r="APB43" s="115"/>
      <c r="APC43" s="115"/>
      <c r="APD43" s="115"/>
      <c r="APE43" s="115"/>
      <c r="APF43" s="115"/>
      <c r="APG43" s="115"/>
      <c r="APH43" s="115"/>
      <c r="API43" s="115"/>
      <c r="APJ43" s="115"/>
      <c r="APK43" s="115"/>
      <c r="APL43" s="115"/>
      <c r="APM43" s="115"/>
      <c r="APN43" s="115"/>
      <c r="APO43" s="115"/>
      <c r="APP43" s="115"/>
      <c r="APQ43" s="115"/>
      <c r="APR43" s="115"/>
      <c r="APS43" s="115"/>
      <c r="APT43" s="115"/>
      <c r="APU43" s="115"/>
      <c r="APV43" s="115"/>
      <c r="APW43" s="115"/>
      <c r="APX43" s="115"/>
      <c r="APY43" s="115"/>
      <c r="APZ43" s="115"/>
      <c r="AQA43" s="115"/>
      <c r="AQB43" s="115"/>
      <c r="AQC43" s="115"/>
      <c r="AQD43" s="115"/>
      <c r="AQE43" s="115"/>
      <c r="AQF43" s="115"/>
      <c r="AQG43" s="115"/>
      <c r="AQH43" s="115"/>
      <c r="AQI43" s="115"/>
      <c r="AQJ43" s="115"/>
      <c r="AQK43" s="115"/>
      <c r="AQL43" s="115"/>
      <c r="AQM43" s="115"/>
      <c r="AQN43" s="115"/>
      <c r="AQO43" s="115"/>
      <c r="AQP43" s="115"/>
      <c r="AQQ43" s="115"/>
      <c r="AQR43" s="115"/>
      <c r="AQS43" s="115"/>
      <c r="AQT43" s="115"/>
      <c r="AQU43" s="115"/>
      <c r="AQV43" s="115"/>
      <c r="AQW43" s="115"/>
      <c r="AQX43" s="115"/>
      <c r="AQY43" s="115"/>
      <c r="AQZ43" s="115"/>
      <c r="ARA43" s="115"/>
      <c r="ARB43" s="115"/>
      <c r="ARC43" s="115"/>
      <c r="ARD43" s="115"/>
      <c r="ARE43" s="115"/>
      <c r="ARF43" s="115"/>
      <c r="ARG43" s="115"/>
      <c r="ARH43" s="115"/>
      <c r="ARI43" s="115"/>
      <c r="ARJ43" s="115"/>
      <c r="ARK43" s="115"/>
      <c r="ARL43" s="115"/>
      <c r="ARM43" s="115"/>
      <c r="ARN43" s="115"/>
      <c r="ARO43" s="115"/>
      <c r="ARP43" s="115"/>
      <c r="ARQ43" s="115"/>
      <c r="ARR43" s="115"/>
      <c r="ARS43" s="115"/>
      <c r="ART43" s="115"/>
      <c r="ARU43" s="115"/>
      <c r="ARV43" s="115"/>
      <c r="ARW43" s="115"/>
      <c r="ARX43" s="115"/>
      <c r="ARY43" s="115"/>
      <c r="ARZ43" s="115"/>
      <c r="ASA43" s="115"/>
      <c r="ASB43" s="115"/>
      <c r="ASC43" s="115"/>
      <c r="ASD43" s="115"/>
      <c r="ASE43" s="115"/>
      <c r="ASF43" s="115"/>
      <c r="ASG43" s="115"/>
      <c r="ASH43" s="115"/>
      <c r="ASI43" s="115"/>
      <c r="ASJ43" s="115"/>
      <c r="ASK43" s="115"/>
      <c r="ASL43" s="115"/>
      <c r="ASM43" s="115"/>
      <c r="ASN43" s="115"/>
      <c r="ASO43" s="115"/>
      <c r="ASP43" s="115"/>
      <c r="ASQ43" s="115"/>
      <c r="ASR43" s="115"/>
      <c r="ASS43" s="115"/>
      <c r="AST43" s="115"/>
      <c r="ASU43" s="115"/>
      <c r="ASV43" s="115"/>
      <c r="ASW43" s="115"/>
      <c r="ASX43" s="115"/>
      <c r="ASY43" s="115"/>
      <c r="ASZ43" s="115"/>
      <c r="ATA43" s="115"/>
      <c r="ATB43" s="115"/>
      <c r="ATC43" s="115"/>
      <c r="ATD43" s="115"/>
      <c r="ATE43" s="115"/>
      <c r="ATF43" s="115"/>
      <c r="ATG43" s="115"/>
      <c r="ATH43" s="115"/>
      <c r="ATI43" s="115"/>
      <c r="ATJ43" s="115"/>
      <c r="ATK43" s="115"/>
      <c r="ATL43" s="115"/>
      <c r="ATM43" s="115"/>
      <c r="ATN43" s="115"/>
      <c r="ATO43" s="115"/>
      <c r="ATP43" s="115"/>
      <c r="ATQ43" s="115"/>
      <c r="ATR43" s="115"/>
      <c r="ATS43" s="115"/>
      <c r="ATT43" s="115"/>
      <c r="ATU43" s="115"/>
      <c r="ATV43" s="115"/>
      <c r="ATW43" s="115"/>
      <c r="ATX43" s="115"/>
      <c r="ATY43" s="115"/>
      <c r="ATZ43" s="115"/>
      <c r="AUA43" s="115"/>
      <c r="AUB43" s="115"/>
      <c r="AUC43" s="115"/>
      <c r="AUD43" s="115"/>
      <c r="AUE43" s="115"/>
      <c r="AUF43" s="115"/>
      <c r="AUG43" s="115"/>
      <c r="AUH43" s="115"/>
      <c r="AUI43" s="115"/>
      <c r="AUJ43" s="115"/>
      <c r="AUK43" s="115"/>
      <c r="AUL43" s="115"/>
      <c r="AUM43" s="115"/>
      <c r="AUN43" s="115"/>
      <c r="AUO43" s="115"/>
      <c r="AUP43" s="115"/>
      <c r="AUQ43" s="115"/>
      <c r="AUR43" s="115"/>
      <c r="AUS43" s="115"/>
      <c r="AUT43" s="115"/>
      <c r="AUU43" s="115"/>
      <c r="AUV43" s="115"/>
      <c r="AUW43" s="115"/>
      <c r="AUX43" s="115"/>
      <c r="AUY43" s="115"/>
      <c r="AUZ43" s="115"/>
      <c r="AVA43" s="115"/>
      <c r="AVB43" s="115"/>
      <c r="AVC43" s="115"/>
      <c r="AVD43" s="115"/>
      <c r="AVE43" s="115"/>
      <c r="AVF43" s="115"/>
      <c r="AVG43" s="115"/>
      <c r="AVH43" s="115"/>
      <c r="AVI43" s="115"/>
      <c r="AVJ43" s="115"/>
      <c r="AVK43" s="115"/>
      <c r="AVL43" s="115"/>
      <c r="AVM43" s="115"/>
      <c r="AVN43" s="115"/>
      <c r="AVO43" s="115"/>
      <c r="AVP43" s="115"/>
      <c r="AVQ43" s="115"/>
      <c r="AVR43" s="115"/>
      <c r="AVS43" s="115"/>
      <c r="AVT43" s="115"/>
      <c r="AVU43" s="115"/>
    </row>
    <row r="44" spans="1:1269" s="332" customFormat="1" ht="13.5" customHeight="1" x14ac:dyDescent="0.2">
      <c r="A44" s="115"/>
      <c r="B44" s="98" t="s">
        <v>118</v>
      </c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102"/>
      <c r="Y44" s="91"/>
      <c r="Z44" s="91"/>
      <c r="AA44" s="91"/>
      <c r="AB44" s="91"/>
      <c r="AC44" s="102"/>
      <c r="AD44" s="91"/>
      <c r="AE44" s="91"/>
      <c r="AF44" s="91"/>
      <c r="AG44" s="91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15"/>
      <c r="BD44" s="115"/>
      <c r="BE44" s="115"/>
      <c r="BF44" s="115"/>
      <c r="BG44" s="102"/>
      <c r="BH44" s="102"/>
      <c r="BI44" s="102"/>
      <c r="BJ44" s="102"/>
      <c r="BK44" s="102"/>
      <c r="BL44" s="102"/>
      <c r="BM44" s="102"/>
      <c r="BN44" s="102"/>
      <c r="BO44" s="102"/>
      <c r="BP44" s="102"/>
      <c r="BQ44" s="102"/>
      <c r="BR44" s="102"/>
      <c r="BS44" s="102"/>
      <c r="BT44" s="102"/>
      <c r="BU44" s="102"/>
      <c r="BV44" s="102"/>
      <c r="BW44" s="102"/>
      <c r="BX44" s="102"/>
      <c r="BY44" s="102"/>
      <c r="BZ44" s="102"/>
      <c r="CA44" s="102"/>
      <c r="CB44" s="102"/>
      <c r="CC44" s="102"/>
      <c r="CD44" s="102"/>
      <c r="CE44" s="102"/>
      <c r="CF44" s="102"/>
      <c r="CG44" s="102"/>
      <c r="CH44" s="102"/>
      <c r="CI44" s="102"/>
      <c r="CJ44" s="102"/>
      <c r="CK44" s="102"/>
      <c r="CL44" s="102"/>
      <c r="CM44" s="102"/>
      <c r="CN44" s="102"/>
      <c r="CO44" s="102"/>
      <c r="CP44" s="102"/>
      <c r="CQ44" s="102"/>
      <c r="CR44" s="102"/>
      <c r="CS44" s="102"/>
      <c r="CT44" s="102"/>
      <c r="CU44" s="102"/>
      <c r="CV44" s="102"/>
      <c r="CW44" s="102"/>
      <c r="CX44" s="102"/>
      <c r="CY44" s="102"/>
      <c r="CZ44" s="102"/>
      <c r="DA44" s="102"/>
      <c r="DB44" s="102"/>
      <c r="DC44" s="102"/>
      <c r="DD44" s="102"/>
      <c r="DE44" s="102"/>
      <c r="DF44" s="102"/>
      <c r="DG44" s="102"/>
      <c r="DH44" s="102"/>
      <c r="DI44" s="102"/>
      <c r="DJ44" s="102"/>
      <c r="DK44" s="102"/>
      <c r="DL44" s="102"/>
      <c r="DM44" s="102"/>
      <c r="DN44" s="102"/>
      <c r="DO44" s="102"/>
      <c r="DP44" s="102"/>
      <c r="DQ44" s="102"/>
      <c r="DR44" s="102"/>
      <c r="DS44" s="102"/>
      <c r="DT44" s="102"/>
      <c r="DU44" s="102"/>
      <c r="DV44" s="102"/>
      <c r="DW44" s="102"/>
      <c r="DX44" s="102"/>
      <c r="DY44" s="115"/>
      <c r="DZ44" s="115"/>
      <c r="EA44" s="115"/>
      <c r="EB44" s="115"/>
      <c r="EC44" s="115"/>
      <c r="ED44" s="115"/>
      <c r="EE44" s="115"/>
      <c r="EF44" s="115"/>
      <c r="EG44" s="115"/>
      <c r="EH44" s="115"/>
      <c r="EI44" s="115"/>
      <c r="EJ44" s="115"/>
      <c r="EK44" s="115"/>
      <c r="EL44" s="115"/>
      <c r="EM44" s="115"/>
      <c r="EN44" s="115"/>
      <c r="EO44" s="115"/>
      <c r="EP44" s="115"/>
      <c r="EQ44" s="115"/>
      <c r="ER44" s="115"/>
      <c r="ES44" s="115"/>
      <c r="ET44" s="115"/>
      <c r="EU44" s="115"/>
      <c r="EV44" s="115"/>
      <c r="EW44" s="115"/>
      <c r="EX44" s="115"/>
      <c r="EY44" s="115"/>
      <c r="EZ44" s="115"/>
      <c r="FA44" s="115"/>
      <c r="FB44" s="115"/>
      <c r="FC44" s="115"/>
      <c r="FD44" s="115"/>
      <c r="FE44" s="115"/>
      <c r="FF44" s="115"/>
      <c r="FG44" s="115"/>
      <c r="FH44" s="115"/>
      <c r="FI44" s="115"/>
      <c r="FJ44" s="115"/>
      <c r="FK44" s="115"/>
      <c r="FL44" s="115"/>
      <c r="FM44" s="115"/>
      <c r="FN44" s="115"/>
      <c r="FO44" s="115"/>
      <c r="FP44" s="115"/>
      <c r="FQ44" s="115"/>
      <c r="FR44" s="115"/>
      <c r="FS44" s="115"/>
      <c r="FT44" s="115"/>
      <c r="FU44" s="115"/>
      <c r="FV44" s="115"/>
      <c r="FW44" s="115"/>
      <c r="FX44" s="115"/>
      <c r="FY44" s="115"/>
      <c r="FZ44" s="115"/>
      <c r="GA44" s="115"/>
      <c r="GB44" s="115"/>
      <c r="GC44" s="115"/>
      <c r="GD44" s="115"/>
      <c r="GE44" s="115"/>
      <c r="GF44" s="115"/>
      <c r="GG44" s="115"/>
      <c r="GH44" s="115"/>
      <c r="GI44" s="115"/>
      <c r="GJ44" s="115"/>
      <c r="GK44" s="115"/>
      <c r="GL44" s="115"/>
      <c r="GM44" s="115"/>
      <c r="GN44" s="115"/>
      <c r="GO44" s="115"/>
      <c r="GP44" s="115"/>
      <c r="GQ44" s="115"/>
      <c r="GR44" s="115"/>
      <c r="GS44" s="115"/>
      <c r="GT44" s="115"/>
      <c r="GU44" s="115"/>
      <c r="GV44" s="115"/>
      <c r="GW44" s="115"/>
      <c r="GX44" s="115"/>
      <c r="GY44" s="115"/>
      <c r="GZ44" s="115"/>
      <c r="HA44" s="115"/>
      <c r="HB44" s="115"/>
      <c r="HC44" s="115"/>
      <c r="HD44" s="115"/>
      <c r="HE44" s="115"/>
      <c r="HF44" s="115"/>
      <c r="HG44" s="115"/>
      <c r="HH44" s="115"/>
      <c r="HI44" s="115"/>
      <c r="HJ44" s="115"/>
      <c r="HK44" s="115"/>
      <c r="HL44" s="115"/>
      <c r="HM44" s="115"/>
      <c r="HN44" s="115"/>
      <c r="HO44" s="115"/>
      <c r="HP44" s="115"/>
      <c r="HQ44" s="115"/>
      <c r="HR44" s="115"/>
      <c r="HS44" s="115"/>
      <c r="HT44" s="115"/>
      <c r="HU44" s="115"/>
      <c r="HV44" s="115"/>
      <c r="HW44" s="115"/>
      <c r="HX44" s="115"/>
      <c r="HY44" s="115"/>
      <c r="HZ44" s="115"/>
      <c r="IA44" s="115"/>
      <c r="IB44" s="115"/>
      <c r="IC44" s="115"/>
      <c r="ID44" s="115"/>
      <c r="IE44" s="115"/>
      <c r="IF44" s="115"/>
      <c r="IG44" s="115"/>
      <c r="IH44" s="115"/>
      <c r="II44" s="115"/>
      <c r="IJ44" s="115"/>
      <c r="IK44" s="115"/>
      <c r="IL44" s="115"/>
      <c r="IM44" s="115"/>
      <c r="IN44" s="115"/>
      <c r="IO44" s="115"/>
      <c r="IP44" s="115"/>
      <c r="IQ44" s="115"/>
      <c r="IR44" s="115"/>
      <c r="IS44" s="115"/>
      <c r="IT44" s="115"/>
      <c r="IU44" s="115"/>
      <c r="IV44" s="115"/>
      <c r="IW44" s="115"/>
      <c r="IX44" s="115"/>
      <c r="IY44" s="115"/>
      <c r="IZ44" s="115"/>
      <c r="JA44" s="115"/>
      <c r="JB44" s="115"/>
      <c r="JC44" s="115"/>
      <c r="JD44" s="115"/>
      <c r="JE44" s="115"/>
      <c r="JF44" s="115"/>
      <c r="JG44" s="115"/>
      <c r="JH44" s="115"/>
      <c r="JI44" s="115"/>
      <c r="JJ44" s="115"/>
      <c r="JK44" s="115"/>
      <c r="JL44" s="115"/>
      <c r="JM44" s="115"/>
      <c r="JN44" s="115"/>
      <c r="JO44" s="115"/>
      <c r="JP44" s="115"/>
      <c r="JQ44" s="115"/>
      <c r="JR44" s="115"/>
      <c r="JS44" s="115"/>
      <c r="JT44" s="115"/>
      <c r="JU44" s="115"/>
      <c r="JV44" s="115"/>
      <c r="JW44" s="115"/>
      <c r="JX44" s="115"/>
      <c r="JY44" s="115"/>
      <c r="JZ44" s="115"/>
      <c r="KA44" s="115"/>
      <c r="KB44" s="115"/>
      <c r="KC44" s="115"/>
      <c r="KD44" s="115"/>
      <c r="KE44" s="115"/>
      <c r="KF44" s="115"/>
      <c r="KG44" s="115"/>
      <c r="KH44" s="115"/>
      <c r="KI44" s="115"/>
      <c r="KJ44" s="115"/>
      <c r="KK44" s="115"/>
      <c r="KL44" s="115"/>
      <c r="KM44" s="115"/>
      <c r="KN44" s="115"/>
      <c r="KO44" s="115"/>
      <c r="KP44" s="115"/>
      <c r="KQ44" s="115"/>
      <c r="KR44" s="115"/>
      <c r="KS44" s="115"/>
      <c r="KT44" s="115"/>
      <c r="KU44" s="115"/>
      <c r="KV44" s="115"/>
      <c r="KW44" s="115"/>
      <c r="KX44" s="115"/>
      <c r="KY44" s="115"/>
      <c r="KZ44" s="115"/>
      <c r="LA44" s="115"/>
      <c r="LB44" s="115"/>
      <c r="LC44" s="115"/>
      <c r="LD44" s="115"/>
      <c r="LE44" s="115"/>
      <c r="LF44" s="115"/>
      <c r="LG44" s="115"/>
      <c r="LH44" s="115"/>
      <c r="LI44" s="115"/>
      <c r="LJ44" s="115"/>
      <c r="LK44" s="115"/>
      <c r="LL44" s="115"/>
      <c r="LM44" s="115"/>
      <c r="LN44" s="115"/>
      <c r="LO44" s="115"/>
      <c r="LP44" s="115"/>
      <c r="LQ44" s="115"/>
      <c r="LR44" s="115"/>
      <c r="LS44" s="115"/>
      <c r="LT44" s="115"/>
      <c r="LU44" s="115"/>
      <c r="LV44" s="115"/>
      <c r="LW44" s="115"/>
      <c r="LX44" s="115"/>
      <c r="LY44" s="115"/>
      <c r="LZ44" s="115"/>
      <c r="MA44" s="115"/>
      <c r="MB44" s="115"/>
      <c r="MC44" s="115"/>
      <c r="MD44" s="115"/>
      <c r="ME44" s="115"/>
      <c r="MF44" s="115"/>
      <c r="MG44" s="115"/>
      <c r="MH44" s="115"/>
      <c r="MI44" s="115"/>
      <c r="MJ44" s="115"/>
      <c r="MK44" s="115"/>
      <c r="ML44" s="115"/>
      <c r="MM44" s="115"/>
      <c r="MN44" s="115"/>
      <c r="MO44" s="115"/>
      <c r="MP44" s="115"/>
      <c r="MQ44" s="115"/>
      <c r="MR44" s="115"/>
      <c r="MS44" s="115"/>
      <c r="MT44" s="115"/>
      <c r="MU44" s="115"/>
      <c r="MV44" s="115"/>
      <c r="MW44" s="115"/>
      <c r="MX44" s="115"/>
      <c r="MY44" s="115"/>
      <c r="MZ44" s="115"/>
      <c r="NA44" s="115"/>
      <c r="NB44" s="115"/>
      <c r="NC44" s="115"/>
      <c r="ND44" s="115"/>
      <c r="NE44" s="115"/>
      <c r="NF44" s="115"/>
      <c r="NG44" s="115"/>
      <c r="NH44" s="115"/>
      <c r="NI44" s="115"/>
      <c r="NJ44" s="115"/>
      <c r="NK44" s="115"/>
      <c r="NL44" s="115"/>
      <c r="NM44" s="115"/>
      <c r="NN44" s="115"/>
      <c r="NO44" s="115"/>
      <c r="NP44" s="115"/>
      <c r="NQ44" s="115"/>
      <c r="NR44" s="115"/>
      <c r="NS44" s="115"/>
      <c r="NT44" s="115"/>
      <c r="NU44" s="115"/>
      <c r="NV44" s="115"/>
      <c r="NW44" s="115"/>
      <c r="NX44" s="115"/>
      <c r="NY44" s="115"/>
      <c r="NZ44" s="115"/>
      <c r="OA44" s="115"/>
      <c r="OB44" s="115"/>
      <c r="OC44" s="115"/>
      <c r="OD44" s="115"/>
      <c r="OE44" s="115"/>
      <c r="OF44" s="115"/>
      <c r="OG44" s="115"/>
      <c r="OH44" s="115"/>
      <c r="OI44" s="115"/>
      <c r="OJ44" s="115"/>
      <c r="OK44" s="115"/>
      <c r="OL44" s="115"/>
      <c r="OM44" s="115"/>
      <c r="ON44" s="115"/>
      <c r="OO44" s="115"/>
      <c r="OP44" s="115"/>
      <c r="OQ44" s="115"/>
      <c r="OR44" s="115"/>
      <c r="OS44" s="115"/>
      <c r="OT44" s="115"/>
      <c r="OU44" s="115"/>
      <c r="OV44" s="115"/>
      <c r="OW44" s="115"/>
      <c r="OX44" s="115"/>
      <c r="OY44" s="115"/>
      <c r="OZ44" s="115"/>
      <c r="PA44" s="115"/>
      <c r="PB44" s="115"/>
      <c r="PC44" s="115"/>
      <c r="PD44" s="115"/>
      <c r="PE44" s="115"/>
      <c r="PF44" s="115"/>
      <c r="PG44" s="115"/>
      <c r="PH44" s="115"/>
      <c r="PI44" s="115"/>
      <c r="PJ44" s="115"/>
      <c r="PK44" s="115"/>
      <c r="PL44" s="115"/>
      <c r="PM44" s="115"/>
      <c r="PN44" s="115"/>
      <c r="PO44" s="115"/>
      <c r="PP44" s="115"/>
      <c r="PQ44" s="115"/>
      <c r="PR44" s="115"/>
      <c r="PS44" s="115"/>
      <c r="PT44" s="115"/>
      <c r="PU44" s="115"/>
      <c r="PV44" s="115"/>
      <c r="PW44" s="115"/>
      <c r="PX44" s="115"/>
      <c r="PY44" s="115"/>
      <c r="PZ44" s="115"/>
      <c r="QA44" s="115"/>
      <c r="QB44" s="115"/>
      <c r="QC44" s="115"/>
      <c r="QD44" s="115"/>
      <c r="QE44" s="115"/>
      <c r="QF44" s="115"/>
      <c r="QG44" s="115"/>
      <c r="QH44" s="115"/>
      <c r="QI44" s="115"/>
      <c r="QJ44" s="115"/>
      <c r="QK44" s="115"/>
      <c r="QL44" s="115"/>
      <c r="QM44" s="115"/>
      <c r="QN44" s="115"/>
      <c r="QO44" s="115"/>
      <c r="QP44" s="115"/>
      <c r="QQ44" s="115"/>
      <c r="QR44" s="115"/>
      <c r="QS44" s="115"/>
      <c r="QT44" s="115"/>
      <c r="QU44" s="115"/>
      <c r="QV44" s="115"/>
      <c r="QW44" s="115"/>
      <c r="QX44" s="115"/>
      <c r="QY44" s="115"/>
      <c r="QZ44" s="115"/>
      <c r="RA44" s="115"/>
      <c r="RB44" s="115"/>
      <c r="RC44" s="115"/>
      <c r="RD44" s="115"/>
      <c r="RE44" s="115"/>
      <c r="RF44" s="115"/>
      <c r="RG44" s="115"/>
      <c r="RH44" s="115"/>
      <c r="RI44" s="115"/>
      <c r="RJ44" s="115"/>
      <c r="RK44" s="115"/>
      <c r="RL44" s="115"/>
      <c r="RM44" s="115"/>
      <c r="RN44" s="115"/>
      <c r="RO44" s="115"/>
      <c r="RP44" s="115"/>
      <c r="RQ44" s="115"/>
      <c r="RR44" s="115"/>
      <c r="RS44" s="115"/>
      <c r="RT44" s="115"/>
      <c r="RU44" s="115"/>
      <c r="RV44" s="115"/>
      <c r="RW44" s="115"/>
      <c r="RX44" s="115"/>
      <c r="RY44" s="115"/>
      <c r="RZ44" s="115"/>
      <c r="SA44" s="115"/>
      <c r="SB44" s="115"/>
      <c r="SC44" s="115"/>
      <c r="SD44" s="115"/>
      <c r="SE44" s="115"/>
      <c r="SF44" s="115"/>
      <c r="SG44" s="115"/>
      <c r="SH44" s="115"/>
      <c r="SI44" s="115"/>
      <c r="SJ44" s="115"/>
      <c r="SK44" s="115"/>
      <c r="SL44" s="115"/>
      <c r="SM44" s="115"/>
      <c r="SN44" s="115"/>
      <c r="SO44" s="115"/>
      <c r="SP44" s="115"/>
      <c r="SQ44" s="115"/>
      <c r="SR44" s="115"/>
      <c r="SS44" s="115"/>
      <c r="ST44" s="115"/>
      <c r="SU44" s="115"/>
      <c r="SV44" s="115"/>
      <c r="SW44" s="115"/>
      <c r="SX44" s="115"/>
      <c r="SY44" s="115"/>
      <c r="SZ44" s="115"/>
      <c r="TA44" s="115"/>
      <c r="TB44" s="115"/>
      <c r="TC44" s="115"/>
      <c r="TD44" s="115"/>
      <c r="TE44" s="115"/>
      <c r="TF44" s="115"/>
      <c r="TG44" s="115"/>
      <c r="TH44" s="115"/>
      <c r="TI44" s="115"/>
      <c r="TJ44" s="115"/>
      <c r="TK44" s="115"/>
      <c r="TL44" s="115"/>
      <c r="TM44" s="115"/>
      <c r="TN44" s="115"/>
      <c r="TO44" s="115"/>
      <c r="TP44" s="115"/>
      <c r="TQ44" s="115"/>
      <c r="TR44" s="115"/>
      <c r="TS44" s="115"/>
      <c r="TT44" s="115"/>
      <c r="TU44" s="115"/>
      <c r="TV44" s="115"/>
      <c r="TW44" s="115"/>
      <c r="TX44" s="115"/>
      <c r="TY44" s="115"/>
      <c r="TZ44" s="115"/>
      <c r="UA44" s="115"/>
      <c r="UB44" s="115"/>
      <c r="UC44" s="115"/>
      <c r="UD44" s="115"/>
      <c r="UE44" s="115"/>
      <c r="UF44" s="115"/>
      <c r="UG44" s="115"/>
      <c r="UH44" s="115"/>
      <c r="UI44" s="115"/>
      <c r="UJ44" s="115"/>
      <c r="UK44" s="115"/>
      <c r="UL44" s="115"/>
      <c r="UM44" s="115"/>
      <c r="UN44" s="115"/>
      <c r="UO44" s="115"/>
      <c r="UP44" s="115"/>
      <c r="UQ44" s="115"/>
      <c r="UR44" s="115"/>
      <c r="US44" s="115"/>
      <c r="UT44" s="115"/>
      <c r="UU44" s="115"/>
      <c r="UV44" s="115"/>
      <c r="UW44" s="115"/>
      <c r="UX44" s="115"/>
      <c r="UY44" s="115"/>
      <c r="UZ44" s="115"/>
      <c r="VA44" s="115"/>
      <c r="VB44" s="115"/>
      <c r="VC44" s="115"/>
      <c r="VD44" s="115"/>
      <c r="VE44" s="115"/>
      <c r="VF44" s="115"/>
      <c r="VG44" s="115"/>
      <c r="VH44" s="115"/>
      <c r="VI44" s="115"/>
      <c r="VJ44" s="115"/>
      <c r="VK44" s="115"/>
      <c r="VL44" s="115"/>
      <c r="VM44" s="115"/>
      <c r="VN44" s="115"/>
      <c r="VO44" s="115"/>
      <c r="VP44" s="115"/>
      <c r="VQ44" s="115"/>
      <c r="VR44" s="115"/>
      <c r="VS44" s="115"/>
      <c r="VT44" s="115"/>
      <c r="VU44" s="115"/>
      <c r="VV44" s="115"/>
      <c r="VW44" s="115"/>
      <c r="VX44" s="115"/>
      <c r="VY44" s="115"/>
      <c r="VZ44" s="115"/>
      <c r="WA44" s="115"/>
      <c r="WB44" s="115"/>
      <c r="WC44" s="115"/>
      <c r="WD44" s="115"/>
      <c r="WE44" s="115"/>
      <c r="WF44" s="115"/>
      <c r="WG44" s="115"/>
      <c r="WH44" s="115"/>
      <c r="WI44" s="115"/>
      <c r="WJ44" s="115"/>
      <c r="WK44" s="115"/>
      <c r="WL44" s="115"/>
      <c r="WM44" s="115"/>
      <c r="WN44" s="115"/>
      <c r="WO44" s="115"/>
      <c r="WP44" s="115"/>
      <c r="WQ44" s="115"/>
      <c r="WR44" s="115"/>
      <c r="WS44" s="115"/>
      <c r="WT44" s="115"/>
      <c r="WU44" s="115"/>
      <c r="WV44" s="115"/>
      <c r="WW44" s="115"/>
      <c r="WX44" s="115"/>
      <c r="WY44" s="115"/>
      <c r="WZ44" s="115"/>
      <c r="XA44" s="115"/>
      <c r="XB44" s="115"/>
      <c r="XC44" s="115"/>
      <c r="XD44" s="115"/>
      <c r="XE44" s="115"/>
      <c r="XF44" s="115"/>
      <c r="XG44" s="115"/>
      <c r="XH44" s="115"/>
      <c r="XI44" s="115"/>
      <c r="XJ44" s="115"/>
      <c r="XK44" s="115"/>
      <c r="XL44" s="115"/>
      <c r="XM44" s="115"/>
      <c r="XN44" s="115"/>
      <c r="XO44" s="115"/>
      <c r="XP44" s="115"/>
      <c r="XQ44" s="115"/>
      <c r="XR44" s="115"/>
      <c r="XS44" s="115"/>
      <c r="XT44" s="115"/>
      <c r="XU44" s="115"/>
      <c r="XV44" s="115"/>
      <c r="XW44" s="115"/>
      <c r="XX44" s="115"/>
      <c r="XY44" s="115"/>
      <c r="XZ44" s="115"/>
      <c r="YA44" s="115"/>
      <c r="YB44" s="115"/>
      <c r="YC44" s="115"/>
      <c r="YD44" s="115"/>
      <c r="YE44" s="115"/>
      <c r="YF44" s="115"/>
      <c r="YG44" s="115"/>
      <c r="YH44" s="115"/>
      <c r="YI44" s="115"/>
      <c r="YJ44" s="115"/>
      <c r="YK44" s="115"/>
      <c r="YL44" s="115"/>
      <c r="YM44" s="115"/>
      <c r="YN44" s="115"/>
      <c r="YO44" s="115"/>
      <c r="YP44" s="115"/>
      <c r="YQ44" s="115"/>
      <c r="YR44" s="115"/>
      <c r="YS44" s="115"/>
      <c r="YT44" s="115"/>
      <c r="YU44" s="115"/>
      <c r="YV44" s="115"/>
      <c r="YW44" s="115"/>
      <c r="YX44" s="115"/>
      <c r="YY44" s="115"/>
      <c r="YZ44" s="115"/>
      <c r="ZA44" s="115"/>
      <c r="ZB44" s="115"/>
      <c r="ZC44" s="115"/>
      <c r="ZD44" s="115"/>
      <c r="ZE44" s="115"/>
      <c r="ZF44" s="115"/>
      <c r="ZG44" s="115"/>
      <c r="ZH44" s="115"/>
      <c r="ZI44" s="115"/>
      <c r="ZJ44" s="115"/>
      <c r="ZK44" s="115"/>
      <c r="ZL44" s="115"/>
      <c r="ZM44" s="115"/>
      <c r="ZN44" s="115"/>
      <c r="ZO44" s="115"/>
      <c r="ZP44" s="115"/>
      <c r="ZQ44" s="115"/>
      <c r="ZR44" s="115"/>
      <c r="ZS44" s="115"/>
      <c r="ZT44" s="115"/>
      <c r="ZU44" s="115"/>
      <c r="ZV44" s="115"/>
      <c r="ZW44" s="115"/>
      <c r="ZX44" s="115"/>
      <c r="ZY44" s="115"/>
      <c r="ZZ44" s="115"/>
      <c r="AAA44" s="115"/>
      <c r="AAB44" s="115"/>
      <c r="AAC44" s="115"/>
      <c r="AAD44" s="115"/>
      <c r="AAE44" s="115"/>
      <c r="AAF44" s="115"/>
      <c r="AAG44" s="115"/>
      <c r="AAH44" s="115"/>
      <c r="AAI44" s="115"/>
      <c r="AAJ44" s="115"/>
      <c r="AAK44" s="115"/>
      <c r="AAL44" s="115"/>
      <c r="AAM44" s="115"/>
      <c r="AAN44" s="115"/>
      <c r="AAO44" s="115"/>
      <c r="AAP44" s="115"/>
      <c r="AAQ44" s="115"/>
      <c r="AAR44" s="115"/>
      <c r="AAS44" s="115"/>
      <c r="AAT44" s="115"/>
      <c r="AAU44" s="115"/>
      <c r="AAV44" s="115"/>
      <c r="AAW44" s="115"/>
      <c r="AAX44" s="115"/>
      <c r="AAY44" s="115"/>
      <c r="AAZ44" s="115"/>
      <c r="ABA44" s="115"/>
      <c r="ABB44" s="115"/>
      <c r="ABC44" s="115"/>
      <c r="ABD44" s="115"/>
      <c r="ABE44" s="115"/>
      <c r="ABF44" s="115"/>
      <c r="ABG44" s="115"/>
      <c r="ABH44" s="115"/>
      <c r="ABI44" s="115"/>
      <c r="ABJ44" s="115"/>
      <c r="ABK44" s="115"/>
      <c r="ABL44" s="115"/>
      <c r="ABM44" s="115"/>
      <c r="ABN44" s="115"/>
      <c r="ABO44" s="115"/>
      <c r="ABP44" s="115"/>
      <c r="ABQ44" s="115"/>
      <c r="ABR44" s="115"/>
      <c r="ABS44" s="115"/>
      <c r="ABT44" s="115"/>
      <c r="ABU44" s="115"/>
      <c r="ABV44" s="115"/>
      <c r="ABW44" s="115"/>
      <c r="ABX44" s="115"/>
      <c r="ABY44" s="115"/>
      <c r="ABZ44" s="115"/>
      <c r="ACA44" s="115"/>
      <c r="ACB44" s="115"/>
      <c r="ACC44" s="115"/>
      <c r="ACD44" s="115"/>
      <c r="ACE44" s="115"/>
      <c r="ACF44" s="115"/>
      <c r="ACG44" s="115"/>
      <c r="ACH44" s="115"/>
      <c r="ACI44" s="115"/>
      <c r="ACJ44" s="115"/>
      <c r="ACK44" s="115"/>
      <c r="ACL44" s="115"/>
      <c r="ACM44" s="115"/>
      <c r="ACN44" s="115"/>
      <c r="ACO44" s="115"/>
      <c r="ACP44" s="115"/>
      <c r="ACQ44" s="115"/>
      <c r="ACR44" s="115"/>
      <c r="ACS44" s="115"/>
      <c r="ACT44" s="115"/>
      <c r="ACU44" s="115"/>
      <c r="ACV44" s="115"/>
      <c r="ACW44" s="115"/>
      <c r="ACX44" s="115"/>
      <c r="ACY44" s="115"/>
      <c r="ACZ44" s="115"/>
      <c r="ADA44" s="115"/>
      <c r="ADB44" s="115"/>
      <c r="ADC44" s="115"/>
      <c r="ADD44" s="115"/>
      <c r="ADE44" s="115"/>
      <c r="ADF44" s="115"/>
      <c r="ADG44" s="115"/>
      <c r="ADH44" s="115"/>
      <c r="ADI44" s="115"/>
      <c r="ADJ44" s="115"/>
      <c r="ADK44" s="115"/>
      <c r="ADL44" s="115"/>
      <c r="ADM44" s="115"/>
      <c r="ADN44" s="115"/>
      <c r="ADO44" s="115"/>
      <c r="ADP44" s="115"/>
      <c r="ADQ44" s="115"/>
      <c r="ADR44" s="115"/>
      <c r="ADS44" s="115"/>
      <c r="ADT44" s="115"/>
      <c r="ADU44" s="115"/>
      <c r="ADV44" s="115"/>
      <c r="ADW44" s="115"/>
      <c r="ADX44" s="115"/>
      <c r="ADY44" s="115"/>
      <c r="ADZ44" s="115"/>
      <c r="AEA44" s="115"/>
      <c r="AEB44" s="115"/>
      <c r="AEC44" s="115"/>
      <c r="AED44" s="115"/>
      <c r="AEE44" s="115"/>
      <c r="AEF44" s="115"/>
      <c r="AEG44" s="115"/>
      <c r="AEH44" s="115"/>
      <c r="AEI44" s="115"/>
      <c r="AEJ44" s="115"/>
      <c r="AEK44" s="115"/>
      <c r="AEL44" s="115"/>
      <c r="AEM44" s="115"/>
      <c r="AEN44" s="115"/>
      <c r="AEO44" s="115"/>
      <c r="AEP44" s="115"/>
      <c r="AEQ44" s="115"/>
      <c r="AER44" s="115"/>
      <c r="AES44" s="115"/>
      <c r="AET44" s="115"/>
      <c r="AEU44" s="115"/>
      <c r="AEV44" s="115"/>
      <c r="AEW44" s="115"/>
      <c r="AEX44" s="115"/>
      <c r="AEY44" s="115"/>
      <c r="AEZ44" s="115"/>
      <c r="AFA44" s="115"/>
      <c r="AFB44" s="115"/>
      <c r="AFC44" s="115"/>
      <c r="AFD44" s="115"/>
      <c r="AFE44" s="115"/>
      <c r="AFF44" s="115"/>
      <c r="AFG44" s="115"/>
      <c r="AFH44" s="115"/>
      <c r="AFI44" s="115"/>
      <c r="AFJ44" s="115"/>
      <c r="AFK44" s="115"/>
      <c r="AFL44" s="115"/>
      <c r="AFM44" s="115"/>
      <c r="AFN44" s="115"/>
      <c r="AFO44" s="115"/>
      <c r="AFP44" s="115"/>
      <c r="AFQ44" s="115"/>
      <c r="AFR44" s="115"/>
      <c r="AFS44" s="115"/>
      <c r="AFT44" s="115"/>
      <c r="AFU44" s="115"/>
      <c r="AFV44" s="115"/>
      <c r="AFW44" s="115"/>
      <c r="AFX44" s="115"/>
      <c r="AFY44" s="115"/>
      <c r="AFZ44" s="115"/>
      <c r="AGA44" s="115"/>
      <c r="AGB44" s="115"/>
      <c r="AGC44" s="115"/>
      <c r="AGD44" s="115"/>
      <c r="AGE44" s="115"/>
      <c r="AGF44" s="115"/>
      <c r="AGG44" s="115"/>
      <c r="AGH44" s="115"/>
      <c r="AGI44" s="115"/>
      <c r="AGJ44" s="115"/>
      <c r="AGK44" s="115"/>
      <c r="AGL44" s="115"/>
      <c r="AGM44" s="115"/>
      <c r="AGN44" s="115"/>
      <c r="AGO44" s="115"/>
      <c r="AGP44" s="115"/>
      <c r="AGQ44" s="115"/>
      <c r="AGR44" s="115"/>
      <c r="AGS44" s="115"/>
      <c r="AGT44" s="115"/>
      <c r="AGU44" s="115"/>
      <c r="AGV44" s="115"/>
      <c r="AGW44" s="115"/>
      <c r="AGX44" s="115"/>
      <c r="AGY44" s="115"/>
      <c r="AGZ44" s="115"/>
      <c r="AHA44" s="115"/>
      <c r="AHB44" s="115"/>
      <c r="AHC44" s="115"/>
      <c r="AHD44" s="115"/>
      <c r="AHE44" s="115"/>
      <c r="AHF44" s="115"/>
      <c r="AHG44" s="115"/>
      <c r="AHH44" s="115"/>
      <c r="AHI44" s="115"/>
      <c r="AHJ44" s="115"/>
      <c r="AHK44" s="115"/>
      <c r="AHL44" s="115"/>
      <c r="AHM44" s="115"/>
      <c r="AHN44" s="115"/>
      <c r="AHO44" s="115"/>
      <c r="AHP44" s="115"/>
      <c r="AHQ44" s="115"/>
      <c r="AHR44" s="115"/>
      <c r="AHS44" s="115"/>
      <c r="AHT44" s="115"/>
      <c r="AHU44" s="115"/>
      <c r="AHV44" s="115"/>
      <c r="AHW44" s="115"/>
      <c r="AHX44" s="115"/>
      <c r="AHY44" s="115"/>
      <c r="AHZ44" s="115"/>
      <c r="AIA44" s="115"/>
      <c r="AIB44" s="115"/>
      <c r="AIC44" s="115"/>
      <c r="AID44" s="115"/>
      <c r="AIE44" s="115"/>
      <c r="AIF44" s="115"/>
      <c r="AIG44" s="115"/>
      <c r="AIH44" s="115"/>
      <c r="AII44" s="115"/>
      <c r="AIJ44" s="115"/>
      <c r="AIK44" s="115"/>
      <c r="AIL44" s="115"/>
      <c r="AIM44" s="115"/>
      <c r="AIN44" s="115"/>
      <c r="AIO44" s="115"/>
      <c r="AIP44" s="115"/>
      <c r="AIQ44" s="115"/>
      <c r="AIR44" s="115"/>
      <c r="AIS44" s="115"/>
      <c r="AIT44" s="115"/>
      <c r="AIU44" s="115"/>
      <c r="AIV44" s="115"/>
      <c r="AIW44" s="115"/>
      <c r="AIX44" s="115"/>
      <c r="AIY44" s="115"/>
      <c r="AIZ44" s="115"/>
      <c r="AJA44" s="115"/>
      <c r="AJB44" s="115"/>
      <c r="AJC44" s="115"/>
      <c r="AJD44" s="115"/>
      <c r="AJE44" s="115"/>
      <c r="AJF44" s="115"/>
      <c r="AJG44" s="115"/>
      <c r="AJH44" s="115"/>
      <c r="AJI44" s="115"/>
      <c r="AJJ44" s="115"/>
      <c r="AJK44" s="115"/>
      <c r="AJL44" s="115"/>
      <c r="AJM44" s="115"/>
      <c r="AJN44" s="115"/>
      <c r="AJO44" s="115"/>
      <c r="AJP44" s="115"/>
      <c r="AJQ44" s="115"/>
      <c r="AJR44" s="115"/>
      <c r="AJS44" s="115"/>
      <c r="AJT44" s="115"/>
      <c r="AJU44" s="115"/>
      <c r="AJV44" s="115"/>
      <c r="AJW44" s="115"/>
      <c r="AJX44" s="115"/>
      <c r="AJY44" s="115"/>
      <c r="AJZ44" s="115"/>
      <c r="AKA44" s="115"/>
      <c r="AKB44" s="115"/>
      <c r="AKC44" s="115"/>
      <c r="AKD44" s="115"/>
      <c r="AKE44" s="115"/>
      <c r="AKF44" s="115"/>
      <c r="AKG44" s="115"/>
      <c r="AKH44" s="115"/>
      <c r="AKI44" s="115"/>
      <c r="AKJ44" s="115"/>
      <c r="AKK44" s="115"/>
      <c r="AKL44" s="115"/>
      <c r="AKM44" s="115"/>
      <c r="AKN44" s="115"/>
      <c r="AKO44" s="115"/>
      <c r="AKP44" s="115"/>
      <c r="AKQ44" s="115"/>
      <c r="AKR44" s="115"/>
      <c r="AKS44" s="115"/>
      <c r="AKT44" s="115"/>
      <c r="AKU44" s="115"/>
      <c r="AKV44" s="115"/>
      <c r="AKW44" s="115"/>
      <c r="AKX44" s="115"/>
      <c r="AKY44" s="115"/>
      <c r="AKZ44" s="115"/>
      <c r="ALA44" s="115"/>
      <c r="ALB44" s="115"/>
      <c r="ALC44" s="115"/>
      <c r="ALD44" s="115"/>
      <c r="ALE44" s="115"/>
      <c r="ALF44" s="115"/>
      <c r="ALG44" s="115"/>
      <c r="ALH44" s="115"/>
      <c r="ALI44" s="115"/>
      <c r="ALJ44" s="115"/>
      <c r="ALK44" s="115"/>
      <c r="ALL44" s="115"/>
      <c r="ALM44" s="115"/>
      <c r="ALN44" s="115"/>
      <c r="ALO44" s="115"/>
      <c r="ALP44" s="115"/>
      <c r="ALQ44" s="115"/>
      <c r="ALR44" s="115"/>
      <c r="ALS44" s="115"/>
      <c r="ALT44" s="115"/>
      <c r="ALU44" s="115"/>
      <c r="ALV44" s="115"/>
      <c r="ALW44" s="115"/>
      <c r="ALX44" s="115"/>
      <c r="ALY44" s="115"/>
      <c r="ALZ44" s="115"/>
      <c r="AMA44" s="115"/>
      <c r="AMB44" s="115"/>
      <c r="AMC44" s="115"/>
      <c r="AMD44" s="115"/>
      <c r="AME44" s="115"/>
      <c r="AMF44" s="115"/>
      <c r="AMG44" s="115"/>
      <c r="AMH44" s="115"/>
      <c r="AMI44" s="115"/>
      <c r="AMJ44" s="115"/>
      <c r="AMK44" s="115"/>
      <c r="AML44" s="115"/>
      <c r="AMM44" s="115"/>
      <c r="AMN44" s="115"/>
      <c r="AMO44" s="115"/>
      <c r="AMP44" s="115"/>
      <c r="AMQ44" s="115"/>
      <c r="AMR44" s="115"/>
      <c r="AMS44" s="115"/>
      <c r="AMT44" s="115"/>
      <c r="AMU44" s="115"/>
      <c r="AMV44" s="115"/>
      <c r="AMW44" s="115"/>
      <c r="AMX44" s="115"/>
      <c r="AMY44" s="115"/>
      <c r="AMZ44" s="115"/>
      <c r="ANA44" s="115"/>
      <c r="ANB44" s="115"/>
      <c r="ANC44" s="115"/>
      <c r="AND44" s="115"/>
      <c r="ANE44" s="115"/>
      <c r="ANF44" s="115"/>
      <c r="ANG44" s="115"/>
      <c r="ANH44" s="115"/>
      <c r="ANI44" s="115"/>
      <c r="ANJ44" s="115"/>
      <c r="ANK44" s="115"/>
      <c r="ANL44" s="115"/>
      <c r="ANM44" s="115"/>
      <c r="ANN44" s="115"/>
      <c r="ANO44" s="115"/>
      <c r="ANP44" s="115"/>
      <c r="ANQ44" s="115"/>
      <c r="ANR44" s="115"/>
      <c r="ANS44" s="115"/>
      <c r="ANT44" s="115"/>
      <c r="ANU44" s="115"/>
      <c r="ANV44" s="115"/>
      <c r="ANW44" s="115"/>
      <c r="ANX44" s="115"/>
      <c r="ANY44" s="115"/>
      <c r="ANZ44" s="115"/>
      <c r="AOA44" s="115"/>
      <c r="AOB44" s="115"/>
      <c r="AOC44" s="115"/>
      <c r="AOD44" s="115"/>
      <c r="AOE44" s="115"/>
      <c r="AOF44" s="115"/>
      <c r="AOG44" s="115"/>
      <c r="AOH44" s="115"/>
      <c r="AOI44" s="115"/>
      <c r="AOJ44" s="115"/>
      <c r="AOK44" s="115"/>
      <c r="AOL44" s="115"/>
      <c r="AOM44" s="115"/>
      <c r="AON44" s="115"/>
      <c r="AOO44" s="115"/>
      <c r="AOP44" s="115"/>
      <c r="AOQ44" s="115"/>
      <c r="AOR44" s="115"/>
      <c r="AOS44" s="115"/>
      <c r="AOT44" s="115"/>
      <c r="AOU44" s="115"/>
      <c r="AOV44" s="115"/>
      <c r="AOW44" s="115"/>
      <c r="AOX44" s="115"/>
      <c r="AOY44" s="115"/>
      <c r="AOZ44" s="115"/>
      <c r="APA44" s="115"/>
      <c r="APB44" s="115"/>
      <c r="APC44" s="115"/>
      <c r="APD44" s="115"/>
      <c r="APE44" s="115"/>
      <c r="APF44" s="115"/>
      <c r="APG44" s="115"/>
      <c r="APH44" s="115"/>
      <c r="API44" s="115"/>
      <c r="APJ44" s="115"/>
      <c r="APK44" s="115"/>
      <c r="APL44" s="115"/>
      <c r="APM44" s="115"/>
      <c r="APN44" s="115"/>
      <c r="APO44" s="115"/>
      <c r="APP44" s="115"/>
      <c r="APQ44" s="115"/>
      <c r="APR44" s="115"/>
      <c r="APS44" s="115"/>
      <c r="APT44" s="115"/>
      <c r="APU44" s="115"/>
      <c r="APV44" s="115"/>
      <c r="APW44" s="115"/>
      <c r="APX44" s="115"/>
      <c r="APY44" s="115"/>
      <c r="APZ44" s="115"/>
      <c r="AQA44" s="115"/>
      <c r="AQB44" s="115"/>
      <c r="AQC44" s="115"/>
      <c r="AQD44" s="115"/>
      <c r="AQE44" s="115"/>
      <c r="AQF44" s="115"/>
      <c r="AQG44" s="115"/>
      <c r="AQH44" s="115"/>
      <c r="AQI44" s="115"/>
      <c r="AQJ44" s="115"/>
      <c r="AQK44" s="115"/>
      <c r="AQL44" s="115"/>
      <c r="AQM44" s="115"/>
      <c r="AQN44" s="115"/>
      <c r="AQO44" s="115"/>
      <c r="AQP44" s="115"/>
      <c r="AQQ44" s="115"/>
      <c r="AQR44" s="115"/>
      <c r="AQS44" s="115"/>
      <c r="AQT44" s="115"/>
      <c r="AQU44" s="115"/>
      <c r="AQV44" s="115"/>
      <c r="AQW44" s="115"/>
      <c r="AQX44" s="115"/>
      <c r="AQY44" s="115"/>
      <c r="AQZ44" s="115"/>
      <c r="ARA44" s="115"/>
      <c r="ARB44" s="115"/>
      <c r="ARC44" s="115"/>
      <c r="ARD44" s="115"/>
      <c r="ARE44" s="115"/>
      <c r="ARF44" s="115"/>
      <c r="ARG44" s="115"/>
      <c r="ARH44" s="115"/>
      <c r="ARI44" s="115"/>
      <c r="ARJ44" s="115"/>
      <c r="ARK44" s="115"/>
      <c r="ARL44" s="115"/>
      <c r="ARM44" s="115"/>
      <c r="ARN44" s="115"/>
      <c r="ARO44" s="115"/>
      <c r="ARP44" s="115"/>
      <c r="ARQ44" s="115"/>
      <c r="ARR44" s="115"/>
      <c r="ARS44" s="115"/>
      <c r="ART44" s="115"/>
      <c r="ARU44" s="115"/>
      <c r="ARV44" s="115"/>
      <c r="ARW44" s="115"/>
      <c r="ARX44" s="115"/>
      <c r="ARY44" s="115"/>
      <c r="ARZ44" s="115"/>
      <c r="ASA44" s="115"/>
      <c r="ASB44" s="115"/>
      <c r="ASC44" s="115"/>
      <c r="ASD44" s="115"/>
      <c r="ASE44" s="115"/>
      <c r="ASF44" s="115"/>
      <c r="ASG44" s="115"/>
      <c r="ASH44" s="115"/>
      <c r="ASI44" s="115"/>
      <c r="ASJ44" s="115"/>
      <c r="ASK44" s="115"/>
      <c r="ASL44" s="115"/>
      <c r="ASM44" s="115"/>
      <c r="ASN44" s="115"/>
      <c r="ASO44" s="115"/>
      <c r="ASP44" s="115"/>
      <c r="ASQ44" s="115"/>
      <c r="ASR44" s="115"/>
      <c r="ASS44" s="115"/>
      <c r="AST44" s="115"/>
      <c r="ASU44" s="115"/>
      <c r="ASV44" s="115"/>
      <c r="ASW44" s="115"/>
      <c r="ASX44" s="115"/>
      <c r="ASY44" s="115"/>
      <c r="ASZ44" s="115"/>
      <c r="ATA44" s="115"/>
      <c r="ATB44" s="115"/>
      <c r="ATC44" s="115"/>
      <c r="ATD44" s="115"/>
      <c r="ATE44" s="115"/>
      <c r="ATF44" s="115"/>
      <c r="ATG44" s="115"/>
      <c r="ATH44" s="115"/>
      <c r="ATI44" s="115"/>
      <c r="ATJ44" s="115"/>
      <c r="ATK44" s="115"/>
      <c r="ATL44" s="115"/>
      <c r="ATM44" s="115"/>
      <c r="ATN44" s="115"/>
      <c r="ATO44" s="115"/>
      <c r="ATP44" s="115"/>
      <c r="ATQ44" s="115"/>
      <c r="ATR44" s="115"/>
      <c r="ATS44" s="115"/>
      <c r="ATT44" s="115"/>
      <c r="ATU44" s="115"/>
      <c r="ATV44" s="115"/>
      <c r="ATW44" s="115"/>
      <c r="ATX44" s="115"/>
      <c r="ATY44" s="115"/>
      <c r="ATZ44" s="115"/>
      <c r="AUA44" s="115"/>
      <c r="AUB44" s="115"/>
      <c r="AUC44" s="115"/>
      <c r="AUD44" s="115"/>
      <c r="AUE44" s="115"/>
      <c r="AUF44" s="115"/>
      <c r="AUG44" s="115"/>
      <c r="AUH44" s="115"/>
      <c r="AUI44" s="115"/>
      <c r="AUJ44" s="115"/>
      <c r="AUK44" s="115"/>
      <c r="AUL44" s="115"/>
      <c r="AUM44" s="115"/>
      <c r="AUN44" s="115"/>
      <c r="AUO44" s="115"/>
      <c r="AUP44" s="115"/>
      <c r="AUQ44" s="115"/>
      <c r="AUR44" s="115"/>
      <c r="AUS44" s="115"/>
      <c r="AUT44" s="115"/>
      <c r="AUU44" s="115"/>
      <c r="AUV44" s="115"/>
      <c r="AUW44" s="115"/>
      <c r="AUX44" s="115"/>
      <c r="AUY44" s="115"/>
      <c r="AUZ44" s="115"/>
      <c r="AVA44" s="115"/>
      <c r="AVB44" s="115"/>
      <c r="AVC44" s="115"/>
      <c r="AVD44" s="115"/>
      <c r="AVE44" s="115"/>
      <c r="AVF44" s="115"/>
      <c r="AVG44" s="115"/>
      <c r="AVH44" s="115"/>
      <c r="AVI44" s="115"/>
      <c r="AVJ44" s="115"/>
      <c r="AVK44" s="115"/>
      <c r="AVL44" s="115"/>
      <c r="AVM44" s="115"/>
      <c r="AVN44" s="115"/>
      <c r="AVO44" s="115"/>
      <c r="AVP44" s="115"/>
      <c r="AVQ44" s="115"/>
      <c r="AVR44" s="115"/>
      <c r="AVS44" s="115"/>
      <c r="AVT44" s="115"/>
      <c r="AVU44" s="115"/>
    </row>
    <row r="45" spans="1:1269" s="332" customFormat="1" ht="13.5" customHeight="1" x14ac:dyDescent="0.2">
      <c r="A45" s="115"/>
      <c r="B45" s="442" t="s">
        <v>83</v>
      </c>
      <c r="C45" s="451"/>
      <c r="D45" s="451"/>
      <c r="E45" s="451"/>
      <c r="F45" s="451"/>
      <c r="G45" s="451"/>
      <c r="H45" s="451"/>
      <c r="I45" s="451"/>
      <c r="J45" s="451"/>
      <c r="K45" s="451"/>
      <c r="L45" s="451"/>
      <c r="M45" s="451"/>
      <c r="N45" s="451"/>
      <c r="O45" s="451"/>
      <c r="P45" s="451"/>
      <c r="Q45" s="451"/>
      <c r="R45" s="451"/>
      <c r="S45" s="451"/>
      <c r="T45" s="451"/>
      <c r="U45" s="451"/>
      <c r="V45" s="451"/>
      <c r="W45" s="91"/>
      <c r="X45" s="102"/>
      <c r="Y45" s="91"/>
      <c r="Z45" s="91"/>
      <c r="AA45" s="91"/>
      <c r="AB45" s="91"/>
      <c r="AC45" s="102"/>
      <c r="AD45" s="91"/>
      <c r="AE45" s="91"/>
      <c r="AF45" s="91"/>
      <c r="AG45" s="91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2"/>
      <c r="AS45" s="102"/>
      <c r="AT45" s="102"/>
      <c r="AU45" s="102"/>
      <c r="AV45" s="102"/>
      <c r="AW45" s="102"/>
      <c r="AX45" s="102"/>
      <c r="AY45" s="102"/>
      <c r="AZ45" s="102"/>
      <c r="BA45" s="102"/>
      <c r="BB45" s="102"/>
      <c r="BC45" s="115"/>
      <c r="BD45" s="115"/>
      <c r="BE45" s="115"/>
      <c r="BF45" s="115"/>
      <c r="BG45" s="102"/>
      <c r="BH45" s="102"/>
      <c r="BI45" s="102"/>
      <c r="BJ45" s="102"/>
      <c r="BK45" s="102"/>
      <c r="BL45" s="102"/>
      <c r="BM45" s="102"/>
      <c r="BN45" s="102"/>
      <c r="BO45" s="102"/>
      <c r="BP45" s="102"/>
      <c r="BQ45" s="102"/>
      <c r="BR45" s="102"/>
      <c r="BS45" s="102"/>
      <c r="BT45" s="102"/>
      <c r="BU45" s="102"/>
      <c r="BV45" s="102"/>
      <c r="BW45" s="102"/>
      <c r="BX45" s="102"/>
      <c r="BY45" s="102"/>
      <c r="BZ45" s="102"/>
      <c r="CA45" s="102"/>
      <c r="CB45" s="102"/>
      <c r="CC45" s="102"/>
      <c r="CD45" s="102"/>
      <c r="CE45" s="102"/>
      <c r="CF45" s="102"/>
      <c r="CG45" s="102"/>
      <c r="CH45" s="102"/>
      <c r="CI45" s="102"/>
      <c r="CJ45" s="102"/>
      <c r="CK45" s="102"/>
      <c r="CL45" s="102"/>
      <c r="CM45" s="102"/>
      <c r="CN45" s="102"/>
      <c r="CO45" s="102"/>
      <c r="CP45" s="102"/>
      <c r="CQ45" s="102"/>
      <c r="CR45" s="102"/>
      <c r="CS45" s="102"/>
      <c r="CT45" s="102"/>
      <c r="CU45" s="102"/>
      <c r="CV45" s="102"/>
      <c r="CW45" s="102"/>
      <c r="CX45" s="102"/>
      <c r="CY45" s="102"/>
      <c r="CZ45" s="102"/>
      <c r="DA45" s="102"/>
      <c r="DB45" s="102"/>
      <c r="DC45" s="102"/>
      <c r="DD45" s="102"/>
      <c r="DE45" s="102"/>
      <c r="DF45" s="102"/>
      <c r="DG45" s="102"/>
      <c r="DH45" s="102"/>
      <c r="DI45" s="102"/>
      <c r="DJ45" s="102"/>
      <c r="DK45" s="102"/>
      <c r="DL45" s="102"/>
      <c r="DM45" s="102"/>
      <c r="DN45" s="102"/>
      <c r="DO45" s="102"/>
      <c r="DP45" s="102"/>
      <c r="DQ45" s="102"/>
      <c r="DR45" s="102"/>
      <c r="DS45" s="102"/>
      <c r="DT45" s="102"/>
      <c r="DU45" s="102"/>
      <c r="DV45" s="102"/>
      <c r="DW45" s="102"/>
      <c r="DX45" s="102"/>
      <c r="DY45" s="115"/>
      <c r="DZ45" s="115"/>
      <c r="EA45" s="115"/>
      <c r="EB45" s="115"/>
      <c r="EC45" s="115"/>
      <c r="ED45" s="115"/>
      <c r="EE45" s="115"/>
      <c r="EF45" s="115"/>
      <c r="EG45" s="115"/>
      <c r="EH45" s="115"/>
      <c r="EI45" s="115"/>
      <c r="EJ45" s="115"/>
      <c r="EK45" s="115"/>
      <c r="EL45" s="115"/>
      <c r="EM45" s="115"/>
      <c r="EN45" s="115"/>
      <c r="EO45" s="115"/>
      <c r="EP45" s="115"/>
      <c r="EQ45" s="115"/>
      <c r="ER45" s="115"/>
      <c r="ES45" s="115"/>
      <c r="ET45" s="115"/>
      <c r="EU45" s="115"/>
      <c r="EV45" s="115"/>
      <c r="EW45" s="115"/>
      <c r="EX45" s="115"/>
      <c r="EY45" s="115"/>
      <c r="EZ45" s="115"/>
      <c r="FA45" s="115"/>
      <c r="FB45" s="115"/>
      <c r="FC45" s="115"/>
      <c r="FD45" s="115"/>
      <c r="FE45" s="115"/>
      <c r="FF45" s="115"/>
      <c r="FG45" s="115"/>
      <c r="FH45" s="115"/>
      <c r="FI45" s="115"/>
      <c r="FJ45" s="115"/>
      <c r="FK45" s="115"/>
      <c r="FL45" s="115"/>
      <c r="FM45" s="115"/>
      <c r="FN45" s="115"/>
      <c r="FO45" s="115"/>
      <c r="FP45" s="115"/>
      <c r="FQ45" s="115"/>
      <c r="FR45" s="115"/>
      <c r="FS45" s="115"/>
      <c r="FT45" s="115"/>
      <c r="FU45" s="115"/>
      <c r="FV45" s="115"/>
      <c r="FW45" s="115"/>
      <c r="FX45" s="115"/>
      <c r="FY45" s="115"/>
      <c r="FZ45" s="115"/>
      <c r="GA45" s="115"/>
      <c r="GB45" s="115"/>
      <c r="GC45" s="115"/>
      <c r="GD45" s="115"/>
      <c r="GE45" s="115"/>
      <c r="GF45" s="115"/>
      <c r="GG45" s="115"/>
      <c r="GH45" s="115"/>
      <c r="GI45" s="115"/>
      <c r="GJ45" s="115"/>
      <c r="GK45" s="115"/>
      <c r="GL45" s="115"/>
      <c r="GM45" s="115"/>
      <c r="GN45" s="115"/>
      <c r="GO45" s="115"/>
      <c r="GP45" s="115"/>
      <c r="GQ45" s="115"/>
      <c r="GR45" s="115"/>
      <c r="GS45" s="115"/>
      <c r="GT45" s="115"/>
      <c r="GU45" s="115"/>
      <c r="GV45" s="115"/>
      <c r="GW45" s="115"/>
      <c r="GX45" s="115"/>
      <c r="GY45" s="115"/>
      <c r="GZ45" s="115"/>
      <c r="HA45" s="115"/>
      <c r="HB45" s="115"/>
      <c r="HC45" s="115"/>
      <c r="HD45" s="115"/>
      <c r="HE45" s="115"/>
      <c r="HF45" s="115"/>
      <c r="HG45" s="115"/>
      <c r="HH45" s="115"/>
      <c r="HI45" s="115"/>
      <c r="HJ45" s="115"/>
      <c r="HK45" s="115"/>
      <c r="HL45" s="115"/>
      <c r="HM45" s="115"/>
      <c r="HN45" s="115"/>
      <c r="HO45" s="115"/>
      <c r="HP45" s="115"/>
      <c r="HQ45" s="115"/>
      <c r="HR45" s="115"/>
      <c r="HS45" s="115"/>
      <c r="HT45" s="115"/>
      <c r="HU45" s="115"/>
      <c r="HV45" s="115"/>
      <c r="HW45" s="115"/>
      <c r="HX45" s="115"/>
      <c r="HY45" s="115"/>
      <c r="HZ45" s="115"/>
      <c r="IA45" s="115"/>
      <c r="IB45" s="115"/>
      <c r="IC45" s="115"/>
      <c r="ID45" s="115"/>
      <c r="IE45" s="115"/>
      <c r="IF45" s="115"/>
      <c r="IG45" s="115"/>
      <c r="IH45" s="115"/>
      <c r="II45" s="115"/>
      <c r="IJ45" s="115"/>
      <c r="IK45" s="115"/>
      <c r="IL45" s="115"/>
      <c r="IM45" s="115"/>
      <c r="IN45" s="115"/>
      <c r="IO45" s="115"/>
      <c r="IP45" s="115"/>
      <c r="IQ45" s="115"/>
      <c r="IR45" s="115"/>
      <c r="IS45" s="115"/>
      <c r="IT45" s="115"/>
      <c r="IU45" s="115"/>
      <c r="IV45" s="115"/>
      <c r="IW45" s="115"/>
      <c r="IX45" s="115"/>
      <c r="IY45" s="115"/>
      <c r="IZ45" s="115"/>
      <c r="JA45" s="115"/>
      <c r="JB45" s="115"/>
      <c r="JC45" s="115"/>
      <c r="JD45" s="115"/>
      <c r="JE45" s="115"/>
      <c r="JF45" s="115"/>
      <c r="JG45" s="115"/>
      <c r="JH45" s="115"/>
      <c r="JI45" s="115"/>
      <c r="JJ45" s="115"/>
      <c r="JK45" s="115"/>
      <c r="JL45" s="115"/>
      <c r="JM45" s="115"/>
      <c r="JN45" s="115"/>
      <c r="JO45" s="115"/>
      <c r="JP45" s="115"/>
      <c r="JQ45" s="115"/>
      <c r="JR45" s="115"/>
      <c r="JS45" s="115"/>
      <c r="JT45" s="115"/>
      <c r="JU45" s="115"/>
      <c r="JV45" s="115"/>
      <c r="JW45" s="115"/>
      <c r="JX45" s="115"/>
      <c r="JY45" s="115"/>
      <c r="JZ45" s="115"/>
      <c r="KA45" s="115"/>
      <c r="KB45" s="115"/>
      <c r="KC45" s="115"/>
      <c r="KD45" s="115"/>
      <c r="KE45" s="115"/>
      <c r="KF45" s="115"/>
      <c r="KG45" s="115"/>
      <c r="KH45" s="115"/>
      <c r="KI45" s="115"/>
      <c r="KJ45" s="115"/>
      <c r="KK45" s="115"/>
      <c r="KL45" s="115"/>
      <c r="KM45" s="115"/>
      <c r="KN45" s="115"/>
      <c r="KO45" s="115"/>
      <c r="KP45" s="115"/>
      <c r="KQ45" s="115"/>
      <c r="KR45" s="115"/>
      <c r="KS45" s="115"/>
      <c r="KT45" s="115"/>
      <c r="KU45" s="115"/>
      <c r="KV45" s="115"/>
      <c r="KW45" s="115"/>
      <c r="KX45" s="115"/>
      <c r="KY45" s="115"/>
      <c r="KZ45" s="115"/>
      <c r="LA45" s="115"/>
      <c r="LB45" s="115"/>
      <c r="LC45" s="115"/>
      <c r="LD45" s="115"/>
      <c r="LE45" s="115"/>
      <c r="LF45" s="115"/>
      <c r="LG45" s="115"/>
      <c r="LH45" s="115"/>
      <c r="LI45" s="115"/>
      <c r="LJ45" s="115"/>
      <c r="LK45" s="115"/>
      <c r="LL45" s="115"/>
      <c r="LM45" s="115"/>
      <c r="LN45" s="115"/>
      <c r="LO45" s="115"/>
      <c r="LP45" s="115"/>
      <c r="LQ45" s="115"/>
      <c r="LR45" s="115"/>
      <c r="LS45" s="115"/>
      <c r="LT45" s="115"/>
      <c r="LU45" s="115"/>
      <c r="LV45" s="115"/>
      <c r="LW45" s="115"/>
      <c r="LX45" s="115"/>
      <c r="LY45" s="115"/>
      <c r="LZ45" s="115"/>
      <c r="MA45" s="115"/>
      <c r="MB45" s="115"/>
      <c r="MC45" s="115"/>
      <c r="MD45" s="115"/>
      <c r="ME45" s="115"/>
      <c r="MF45" s="115"/>
      <c r="MG45" s="115"/>
      <c r="MH45" s="115"/>
      <c r="MI45" s="115"/>
      <c r="MJ45" s="115"/>
      <c r="MK45" s="115"/>
      <c r="ML45" s="115"/>
      <c r="MM45" s="115"/>
      <c r="MN45" s="115"/>
      <c r="MO45" s="115"/>
      <c r="MP45" s="115"/>
      <c r="MQ45" s="115"/>
      <c r="MR45" s="115"/>
      <c r="MS45" s="115"/>
      <c r="MT45" s="115"/>
      <c r="MU45" s="115"/>
      <c r="MV45" s="115"/>
      <c r="MW45" s="115"/>
      <c r="MX45" s="115"/>
      <c r="MY45" s="115"/>
      <c r="MZ45" s="115"/>
      <c r="NA45" s="115"/>
      <c r="NB45" s="115"/>
      <c r="NC45" s="115"/>
      <c r="ND45" s="115"/>
      <c r="NE45" s="115"/>
      <c r="NF45" s="115"/>
      <c r="NG45" s="115"/>
      <c r="NH45" s="115"/>
      <c r="NI45" s="115"/>
      <c r="NJ45" s="115"/>
      <c r="NK45" s="115"/>
      <c r="NL45" s="115"/>
      <c r="NM45" s="115"/>
      <c r="NN45" s="115"/>
      <c r="NO45" s="115"/>
      <c r="NP45" s="115"/>
      <c r="NQ45" s="115"/>
      <c r="NR45" s="115"/>
      <c r="NS45" s="115"/>
      <c r="NT45" s="115"/>
      <c r="NU45" s="115"/>
      <c r="NV45" s="115"/>
      <c r="NW45" s="115"/>
      <c r="NX45" s="115"/>
      <c r="NY45" s="115"/>
      <c r="NZ45" s="115"/>
      <c r="OA45" s="115"/>
      <c r="OB45" s="115"/>
      <c r="OC45" s="115"/>
      <c r="OD45" s="115"/>
      <c r="OE45" s="115"/>
      <c r="OF45" s="115"/>
      <c r="OG45" s="115"/>
      <c r="OH45" s="115"/>
      <c r="OI45" s="115"/>
      <c r="OJ45" s="115"/>
      <c r="OK45" s="115"/>
      <c r="OL45" s="115"/>
      <c r="OM45" s="115"/>
      <c r="ON45" s="115"/>
      <c r="OO45" s="115"/>
      <c r="OP45" s="115"/>
      <c r="OQ45" s="115"/>
      <c r="OR45" s="115"/>
      <c r="OS45" s="115"/>
      <c r="OT45" s="115"/>
      <c r="OU45" s="115"/>
      <c r="OV45" s="115"/>
      <c r="OW45" s="115"/>
      <c r="OX45" s="115"/>
      <c r="OY45" s="115"/>
      <c r="OZ45" s="115"/>
      <c r="PA45" s="115"/>
      <c r="PB45" s="115"/>
      <c r="PC45" s="115"/>
      <c r="PD45" s="115"/>
      <c r="PE45" s="115"/>
      <c r="PF45" s="115"/>
      <c r="PG45" s="115"/>
      <c r="PH45" s="115"/>
      <c r="PI45" s="115"/>
      <c r="PJ45" s="115"/>
      <c r="PK45" s="115"/>
      <c r="PL45" s="115"/>
      <c r="PM45" s="115"/>
      <c r="PN45" s="115"/>
      <c r="PO45" s="115"/>
      <c r="PP45" s="115"/>
      <c r="PQ45" s="115"/>
      <c r="PR45" s="115"/>
      <c r="PS45" s="115"/>
      <c r="PT45" s="115"/>
      <c r="PU45" s="115"/>
      <c r="PV45" s="115"/>
      <c r="PW45" s="115"/>
      <c r="PX45" s="115"/>
      <c r="PY45" s="115"/>
      <c r="PZ45" s="115"/>
      <c r="QA45" s="115"/>
      <c r="QB45" s="115"/>
      <c r="QC45" s="115"/>
      <c r="QD45" s="115"/>
      <c r="QE45" s="115"/>
      <c r="QF45" s="115"/>
      <c r="QG45" s="115"/>
      <c r="QH45" s="115"/>
      <c r="QI45" s="115"/>
      <c r="QJ45" s="115"/>
      <c r="QK45" s="115"/>
      <c r="QL45" s="115"/>
      <c r="QM45" s="115"/>
      <c r="QN45" s="115"/>
      <c r="QO45" s="115"/>
      <c r="QP45" s="115"/>
      <c r="QQ45" s="115"/>
      <c r="QR45" s="115"/>
      <c r="QS45" s="115"/>
      <c r="QT45" s="115"/>
      <c r="QU45" s="115"/>
      <c r="QV45" s="115"/>
      <c r="QW45" s="115"/>
      <c r="QX45" s="115"/>
      <c r="QY45" s="115"/>
      <c r="QZ45" s="115"/>
      <c r="RA45" s="115"/>
      <c r="RB45" s="115"/>
      <c r="RC45" s="115"/>
      <c r="RD45" s="115"/>
      <c r="RE45" s="115"/>
      <c r="RF45" s="115"/>
      <c r="RG45" s="115"/>
      <c r="RH45" s="115"/>
      <c r="RI45" s="115"/>
      <c r="RJ45" s="115"/>
      <c r="RK45" s="115"/>
      <c r="RL45" s="115"/>
      <c r="RM45" s="115"/>
      <c r="RN45" s="115"/>
      <c r="RO45" s="115"/>
      <c r="RP45" s="115"/>
      <c r="RQ45" s="115"/>
      <c r="RR45" s="115"/>
      <c r="RS45" s="115"/>
      <c r="RT45" s="115"/>
      <c r="RU45" s="115"/>
      <c r="RV45" s="115"/>
      <c r="RW45" s="115"/>
      <c r="RX45" s="115"/>
      <c r="RY45" s="115"/>
      <c r="RZ45" s="115"/>
      <c r="SA45" s="115"/>
      <c r="SB45" s="115"/>
      <c r="SC45" s="115"/>
      <c r="SD45" s="115"/>
      <c r="SE45" s="115"/>
      <c r="SF45" s="115"/>
      <c r="SG45" s="115"/>
      <c r="SH45" s="115"/>
      <c r="SI45" s="115"/>
      <c r="SJ45" s="115"/>
      <c r="SK45" s="115"/>
      <c r="SL45" s="115"/>
      <c r="SM45" s="115"/>
      <c r="SN45" s="115"/>
      <c r="SO45" s="115"/>
      <c r="SP45" s="115"/>
      <c r="SQ45" s="115"/>
      <c r="SR45" s="115"/>
      <c r="SS45" s="115"/>
      <c r="ST45" s="115"/>
      <c r="SU45" s="115"/>
      <c r="SV45" s="115"/>
      <c r="SW45" s="115"/>
      <c r="SX45" s="115"/>
      <c r="SY45" s="115"/>
      <c r="SZ45" s="115"/>
      <c r="TA45" s="115"/>
      <c r="TB45" s="115"/>
      <c r="TC45" s="115"/>
      <c r="TD45" s="115"/>
      <c r="TE45" s="115"/>
      <c r="TF45" s="115"/>
      <c r="TG45" s="115"/>
      <c r="TH45" s="115"/>
      <c r="TI45" s="115"/>
      <c r="TJ45" s="115"/>
      <c r="TK45" s="115"/>
      <c r="TL45" s="115"/>
      <c r="TM45" s="115"/>
      <c r="TN45" s="115"/>
      <c r="TO45" s="115"/>
      <c r="TP45" s="115"/>
      <c r="TQ45" s="115"/>
      <c r="TR45" s="115"/>
      <c r="TS45" s="115"/>
      <c r="TT45" s="115"/>
      <c r="TU45" s="115"/>
      <c r="TV45" s="115"/>
      <c r="TW45" s="115"/>
      <c r="TX45" s="115"/>
      <c r="TY45" s="115"/>
      <c r="TZ45" s="115"/>
      <c r="UA45" s="115"/>
      <c r="UB45" s="115"/>
      <c r="UC45" s="115"/>
      <c r="UD45" s="115"/>
      <c r="UE45" s="115"/>
      <c r="UF45" s="115"/>
      <c r="UG45" s="115"/>
      <c r="UH45" s="115"/>
      <c r="UI45" s="115"/>
      <c r="UJ45" s="115"/>
      <c r="UK45" s="115"/>
      <c r="UL45" s="115"/>
      <c r="UM45" s="115"/>
      <c r="UN45" s="115"/>
      <c r="UO45" s="115"/>
      <c r="UP45" s="115"/>
      <c r="UQ45" s="115"/>
      <c r="UR45" s="115"/>
      <c r="US45" s="115"/>
      <c r="UT45" s="115"/>
      <c r="UU45" s="115"/>
      <c r="UV45" s="115"/>
      <c r="UW45" s="115"/>
      <c r="UX45" s="115"/>
      <c r="UY45" s="115"/>
      <c r="UZ45" s="115"/>
      <c r="VA45" s="115"/>
      <c r="VB45" s="115"/>
      <c r="VC45" s="115"/>
      <c r="VD45" s="115"/>
      <c r="VE45" s="115"/>
      <c r="VF45" s="115"/>
      <c r="VG45" s="115"/>
      <c r="VH45" s="115"/>
      <c r="VI45" s="115"/>
      <c r="VJ45" s="115"/>
      <c r="VK45" s="115"/>
      <c r="VL45" s="115"/>
      <c r="VM45" s="115"/>
      <c r="VN45" s="115"/>
      <c r="VO45" s="115"/>
      <c r="VP45" s="115"/>
      <c r="VQ45" s="115"/>
      <c r="VR45" s="115"/>
      <c r="VS45" s="115"/>
      <c r="VT45" s="115"/>
      <c r="VU45" s="115"/>
      <c r="VV45" s="115"/>
      <c r="VW45" s="115"/>
      <c r="VX45" s="115"/>
      <c r="VY45" s="115"/>
      <c r="VZ45" s="115"/>
      <c r="WA45" s="115"/>
      <c r="WB45" s="115"/>
      <c r="WC45" s="115"/>
      <c r="WD45" s="115"/>
      <c r="WE45" s="115"/>
      <c r="WF45" s="115"/>
      <c r="WG45" s="115"/>
      <c r="WH45" s="115"/>
      <c r="WI45" s="115"/>
      <c r="WJ45" s="115"/>
      <c r="WK45" s="115"/>
      <c r="WL45" s="115"/>
      <c r="WM45" s="115"/>
      <c r="WN45" s="115"/>
      <c r="WO45" s="115"/>
      <c r="WP45" s="115"/>
      <c r="WQ45" s="115"/>
      <c r="WR45" s="115"/>
      <c r="WS45" s="115"/>
      <c r="WT45" s="115"/>
      <c r="WU45" s="115"/>
      <c r="WV45" s="115"/>
      <c r="WW45" s="115"/>
      <c r="WX45" s="115"/>
      <c r="WY45" s="115"/>
      <c r="WZ45" s="115"/>
      <c r="XA45" s="115"/>
      <c r="XB45" s="115"/>
      <c r="XC45" s="115"/>
      <c r="XD45" s="115"/>
      <c r="XE45" s="115"/>
      <c r="XF45" s="115"/>
      <c r="XG45" s="115"/>
      <c r="XH45" s="115"/>
      <c r="XI45" s="115"/>
      <c r="XJ45" s="115"/>
      <c r="XK45" s="115"/>
      <c r="XL45" s="115"/>
      <c r="XM45" s="115"/>
      <c r="XN45" s="115"/>
      <c r="XO45" s="115"/>
      <c r="XP45" s="115"/>
      <c r="XQ45" s="115"/>
      <c r="XR45" s="115"/>
      <c r="XS45" s="115"/>
      <c r="XT45" s="115"/>
      <c r="XU45" s="115"/>
      <c r="XV45" s="115"/>
      <c r="XW45" s="115"/>
      <c r="XX45" s="115"/>
      <c r="XY45" s="115"/>
      <c r="XZ45" s="115"/>
      <c r="YA45" s="115"/>
      <c r="YB45" s="115"/>
      <c r="YC45" s="115"/>
      <c r="YD45" s="115"/>
      <c r="YE45" s="115"/>
      <c r="YF45" s="115"/>
      <c r="YG45" s="115"/>
      <c r="YH45" s="115"/>
      <c r="YI45" s="115"/>
      <c r="YJ45" s="115"/>
      <c r="YK45" s="115"/>
      <c r="YL45" s="115"/>
      <c r="YM45" s="115"/>
      <c r="YN45" s="115"/>
      <c r="YO45" s="115"/>
      <c r="YP45" s="115"/>
      <c r="YQ45" s="115"/>
      <c r="YR45" s="115"/>
      <c r="YS45" s="115"/>
      <c r="YT45" s="115"/>
      <c r="YU45" s="115"/>
      <c r="YV45" s="115"/>
      <c r="YW45" s="115"/>
      <c r="YX45" s="115"/>
      <c r="YY45" s="115"/>
      <c r="YZ45" s="115"/>
      <c r="ZA45" s="115"/>
      <c r="ZB45" s="115"/>
      <c r="ZC45" s="115"/>
      <c r="ZD45" s="115"/>
      <c r="ZE45" s="115"/>
      <c r="ZF45" s="115"/>
      <c r="ZG45" s="115"/>
      <c r="ZH45" s="115"/>
      <c r="ZI45" s="115"/>
      <c r="ZJ45" s="115"/>
      <c r="ZK45" s="115"/>
      <c r="ZL45" s="115"/>
      <c r="ZM45" s="115"/>
      <c r="ZN45" s="115"/>
      <c r="ZO45" s="115"/>
      <c r="ZP45" s="115"/>
      <c r="ZQ45" s="115"/>
      <c r="ZR45" s="115"/>
      <c r="ZS45" s="115"/>
      <c r="ZT45" s="115"/>
      <c r="ZU45" s="115"/>
      <c r="ZV45" s="115"/>
      <c r="ZW45" s="115"/>
      <c r="ZX45" s="115"/>
      <c r="ZY45" s="115"/>
      <c r="ZZ45" s="115"/>
      <c r="AAA45" s="115"/>
      <c r="AAB45" s="115"/>
      <c r="AAC45" s="115"/>
      <c r="AAD45" s="115"/>
      <c r="AAE45" s="115"/>
      <c r="AAF45" s="115"/>
      <c r="AAG45" s="115"/>
      <c r="AAH45" s="115"/>
      <c r="AAI45" s="115"/>
      <c r="AAJ45" s="115"/>
      <c r="AAK45" s="115"/>
      <c r="AAL45" s="115"/>
      <c r="AAM45" s="115"/>
      <c r="AAN45" s="115"/>
      <c r="AAO45" s="115"/>
      <c r="AAP45" s="115"/>
      <c r="AAQ45" s="115"/>
      <c r="AAR45" s="115"/>
      <c r="AAS45" s="115"/>
      <c r="AAT45" s="115"/>
      <c r="AAU45" s="115"/>
      <c r="AAV45" s="115"/>
      <c r="AAW45" s="115"/>
      <c r="AAX45" s="115"/>
      <c r="AAY45" s="115"/>
      <c r="AAZ45" s="115"/>
      <c r="ABA45" s="115"/>
      <c r="ABB45" s="115"/>
      <c r="ABC45" s="115"/>
      <c r="ABD45" s="115"/>
      <c r="ABE45" s="115"/>
      <c r="ABF45" s="115"/>
      <c r="ABG45" s="115"/>
      <c r="ABH45" s="115"/>
      <c r="ABI45" s="115"/>
      <c r="ABJ45" s="115"/>
      <c r="ABK45" s="115"/>
      <c r="ABL45" s="115"/>
      <c r="ABM45" s="115"/>
      <c r="ABN45" s="115"/>
      <c r="ABO45" s="115"/>
      <c r="ABP45" s="115"/>
      <c r="ABQ45" s="115"/>
      <c r="ABR45" s="115"/>
      <c r="ABS45" s="115"/>
      <c r="ABT45" s="115"/>
      <c r="ABU45" s="115"/>
      <c r="ABV45" s="115"/>
      <c r="ABW45" s="115"/>
      <c r="ABX45" s="115"/>
      <c r="ABY45" s="115"/>
      <c r="ABZ45" s="115"/>
      <c r="ACA45" s="115"/>
      <c r="ACB45" s="115"/>
      <c r="ACC45" s="115"/>
      <c r="ACD45" s="115"/>
      <c r="ACE45" s="115"/>
      <c r="ACF45" s="115"/>
      <c r="ACG45" s="115"/>
      <c r="ACH45" s="115"/>
      <c r="ACI45" s="115"/>
      <c r="ACJ45" s="115"/>
      <c r="ACK45" s="115"/>
      <c r="ACL45" s="115"/>
      <c r="ACM45" s="115"/>
      <c r="ACN45" s="115"/>
      <c r="ACO45" s="115"/>
      <c r="ACP45" s="115"/>
      <c r="ACQ45" s="115"/>
      <c r="ACR45" s="115"/>
      <c r="ACS45" s="115"/>
      <c r="ACT45" s="115"/>
      <c r="ACU45" s="115"/>
      <c r="ACV45" s="115"/>
      <c r="ACW45" s="115"/>
      <c r="ACX45" s="115"/>
      <c r="ACY45" s="115"/>
      <c r="ACZ45" s="115"/>
      <c r="ADA45" s="115"/>
      <c r="ADB45" s="115"/>
      <c r="ADC45" s="115"/>
      <c r="ADD45" s="115"/>
      <c r="ADE45" s="115"/>
      <c r="ADF45" s="115"/>
      <c r="ADG45" s="115"/>
      <c r="ADH45" s="115"/>
      <c r="ADI45" s="115"/>
      <c r="ADJ45" s="115"/>
      <c r="ADK45" s="115"/>
      <c r="ADL45" s="115"/>
      <c r="ADM45" s="115"/>
      <c r="ADN45" s="115"/>
      <c r="ADO45" s="115"/>
      <c r="ADP45" s="115"/>
      <c r="ADQ45" s="115"/>
      <c r="ADR45" s="115"/>
      <c r="ADS45" s="115"/>
      <c r="ADT45" s="115"/>
      <c r="ADU45" s="115"/>
      <c r="ADV45" s="115"/>
      <c r="ADW45" s="115"/>
      <c r="ADX45" s="115"/>
      <c r="ADY45" s="115"/>
      <c r="ADZ45" s="115"/>
      <c r="AEA45" s="115"/>
      <c r="AEB45" s="115"/>
      <c r="AEC45" s="115"/>
      <c r="AED45" s="115"/>
      <c r="AEE45" s="115"/>
      <c r="AEF45" s="115"/>
      <c r="AEG45" s="115"/>
      <c r="AEH45" s="115"/>
      <c r="AEI45" s="115"/>
      <c r="AEJ45" s="115"/>
      <c r="AEK45" s="115"/>
      <c r="AEL45" s="115"/>
      <c r="AEM45" s="115"/>
      <c r="AEN45" s="115"/>
      <c r="AEO45" s="115"/>
      <c r="AEP45" s="115"/>
      <c r="AEQ45" s="115"/>
      <c r="AER45" s="115"/>
      <c r="AES45" s="115"/>
      <c r="AET45" s="115"/>
      <c r="AEU45" s="115"/>
      <c r="AEV45" s="115"/>
      <c r="AEW45" s="115"/>
      <c r="AEX45" s="115"/>
      <c r="AEY45" s="115"/>
      <c r="AEZ45" s="115"/>
      <c r="AFA45" s="115"/>
      <c r="AFB45" s="115"/>
      <c r="AFC45" s="115"/>
      <c r="AFD45" s="115"/>
      <c r="AFE45" s="115"/>
      <c r="AFF45" s="115"/>
      <c r="AFG45" s="115"/>
      <c r="AFH45" s="115"/>
      <c r="AFI45" s="115"/>
      <c r="AFJ45" s="115"/>
      <c r="AFK45" s="115"/>
      <c r="AFL45" s="115"/>
      <c r="AFM45" s="115"/>
      <c r="AFN45" s="115"/>
      <c r="AFO45" s="115"/>
      <c r="AFP45" s="115"/>
      <c r="AFQ45" s="115"/>
      <c r="AFR45" s="115"/>
      <c r="AFS45" s="115"/>
      <c r="AFT45" s="115"/>
      <c r="AFU45" s="115"/>
      <c r="AFV45" s="115"/>
      <c r="AFW45" s="115"/>
      <c r="AFX45" s="115"/>
      <c r="AFY45" s="115"/>
      <c r="AFZ45" s="115"/>
      <c r="AGA45" s="115"/>
      <c r="AGB45" s="115"/>
      <c r="AGC45" s="115"/>
      <c r="AGD45" s="115"/>
      <c r="AGE45" s="115"/>
      <c r="AGF45" s="115"/>
      <c r="AGG45" s="115"/>
      <c r="AGH45" s="115"/>
      <c r="AGI45" s="115"/>
      <c r="AGJ45" s="115"/>
      <c r="AGK45" s="115"/>
      <c r="AGL45" s="115"/>
      <c r="AGM45" s="115"/>
      <c r="AGN45" s="115"/>
      <c r="AGO45" s="115"/>
      <c r="AGP45" s="115"/>
      <c r="AGQ45" s="115"/>
      <c r="AGR45" s="115"/>
      <c r="AGS45" s="115"/>
      <c r="AGT45" s="115"/>
      <c r="AGU45" s="115"/>
      <c r="AGV45" s="115"/>
      <c r="AGW45" s="115"/>
      <c r="AGX45" s="115"/>
      <c r="AGY45" s="115"/>
      <c r="AGZ45" s="115"/>
      <c r="AHA45" s="115"/>
      <c r="AHB45" s="115"/>
      <c r="AHC45" s="115"/>
      <c r="AHD45" s="115"/>
      <c r="AHE45" s="115"/>
      <c r="AHF45" s="115"/>
      <c r="AHG45" s="115"/>
      <c r="AHH45" s="115"/>
      <c r="AHI45" s="115"/>
      <c r="AHJ45" s="115"/>
      <c r="AHK45" s="115"/>
      <c r="AHL45" s="115"/>
      <c r="AHM45" s="115"/>
      <c r="AHN45" s="115"/>
      <c r="AHO45" s="115"/>
      <c r="AHP45" s="115"/>
      <c r="AHQ45" s="115"/>
      <c r="AHR45" s="115"/>
      <c r="AHS45" s="115"/>
      <c r="AHT45" s="115"/>
      <c r="AHU45" s="115"/>
      <c r="AHV45" s="115"/>
      <c r="AHW45" s="115"/>
      <c r="AHX45" s="115"/>
      <c r="AHY45" s="115"/>
      <c r="AHZ45" s="115"/>
      <c r="AIA45" s="115"/>
      <c r="AIB45" s="115"/>
      <c r="AIC45" s="115"/>
      <c r="AID45" s="115"/>
      <c r="AIE45" s="115"/>
      <c r="AIF45" s="115"/>
      <c r="AIG45" s="115"/>
      <c r="AIH45" s="115"/>
      <c r="AII45" s="115"/>
      <c r="AIJ45" s="115"/>
      <c r="AIK45" s="115"/>
      <c r="AIL45" s="115"/>
      <c r="AIM45" s="115"/>
      <c r="AIN45" s="115"/>
      <c r="AIO45" s="115"/>
      <c r="AIP45" s="115"/>
      <c r="AIQ45" s="115"/>
      <c r="AIR45" s="115"/>
      <c r="AIS45" s="115"/>
      <c r="AIT45" s="115"/>
      <c r="AIU45" s="115"/>
      <c r="AIV45" s="115"/>
      <c r="AIW45" s="115"/>
      <c r="AIX45" s="115"/>
      <c r="AIY45" s="115"/>
      <c r="AIZ45" s="115"/>
      <c r="AJA45" s="115"/>
      <c r="AJB45" s="115"/>
      <c r="AJC45" s="115"/>
      <c r="AJD45" s="115"/>
      <c r="AJE45" s="115"/>
      <c r="AJF45" s="115"/>
      <c r="AJG45" s="115"/>
      <c r="AJH45" s="115"/>
      <c r="AJI45" s="115"/>
      <c r="AJJ45" s="115"/>
      <c r="AJK45" s="115"/>
      <c r="AJL45" s="115"/>
      <c r="AJM45" s="115"/>
      <c r="AJN45" s="115"/>
      <c r="AJO45" s="115"/>
      <c r="AJP45" s="115"/>
      <c r="AJQ45" s="115"/>
      <c r="AJR45" s="115"/>
      <c r="AJS45" s="115"/>
      <c r="AJT45" s="115"/>
      <c r="AJU45" s="115"/>
      <c r="AJV45" s="115"/>
      <c r="AJW45" s="115"/>
      <c r="AJX45" s="115"/>
      <c r="AJY45" s="115"/>
      <c r="AJZ45" s="115"/>
      <c r="AKA45" s="115"/>
      <c r="AKB45" s="115"/>
      <c r="AKC45" s="115"/>
      <c r="AKD45" s="115"/>
      <c r="AKE45" s="115"/>
      <c r="AKF45" s="115"/>
      <c r="AKG45" s="115"/>
      <c r="AKH45" s="115"/>
      <c r="AKI45" s="115"/>
      <c r="AKJ45" s="115"/>
      <c r="AKK45" s="115"/>
      <c r="AKL45" s="115"/>
      <c r="AKM45" s="115"/>
      <c r="AKN45" s="115"/>
      <c r="AKO45" s="115"/>
      <c r="AKP45" s="115"/>
      <c r="AKQ45" s="115"/>
      <c r="AKR45" s="115"/>
      <c r="AKS45" s="115"/>
      <c r="AKT45" s="115"/>
      <c r="AKU45" s="115"/>
      <c r="AKV45" s="115"/>
      <c r="AKW45" s="115"/>
      <c r="AKX45" s="115"/>
      <c r="AKY45" s="115"/>
      <c r="AKZ45" s="115"/>
      <c r="ALA45" s="115"/>
      <c r="ALB45" s="115"/>
      <c r="ALC45" s="115"/>
      <c r="ALD45" s="115"/>
      <c r="ALE45" s="115"/>
      <c r="ALF45" s="115"/>
      <c r="ALG45" s="115"/>
      <c r="ALH45" s="115"/>
      <c r="ALI45" s="115"/>
      <c r="ALJ45" s="115"/>
      <c r="ALK45" s="115"/>
      <c r="ALL45" s="115"/>
      <c r="ALM45" s="115"/>
      <c r="ALN45" s="115"/>
      <c r="ALO45" s="115"/>
      <c r="ALP45" s="115"/>
      <c r="ALQ45" s="115"/>
      <c r="ALR45" s="115"/>
      <c r="ALS45" s="115"/>
      <c r="ALT45" s="115"/>
      <c r="ALU45" s="115"/>
      <c r="ALV45" s="115"/>
      <c r="ALW45" s="115"/>
      <c r="ALX45" s="115"/>
      <c r="ALY45" s="115"/>
      <c r="ALZ45" s="115"/>
      <c r="AMA45" s="115"/>
      <c r="AMB45" s="115"/>
      <c r="AMC45" s="115"/>
      <c r="AMD45" s="115"/>
      <c r="AME45" s="115"/>
      <c r="AMF45" s="115"/>
      <c r="AMG45" s="115"/>
      <c r="AMH45" s="115"/>
      <c r="AMI45" s="115"/>
      <c r="AMJ45" s="115"/>
      <c r="AMK45" s="115"/>
      <c r="AML45" s="115"/>
      <c r="AMM45" s="115"/>
      <c r="AMN45" s="115"/>
      <c r="AMO45" s="115"/>
      <c r="AMP45" s="115"/>
      <c r="AMQ45" s="115"/>
      <c r="AMR45" s="115"/>
      <c r="AMS45" s="115"/>
      <c r="AMT45" s="115"/>
      <c r="AMU45" s="115"/>
      <c r="AMV45" s="115"/>
      <c r="AMW45" s="115"/>
      <c r="AMX45" s="115"/>
      <c r="AMY45" s="115"/>
      <c r="AMZ45" s="115"/>
      <c r="ANA45" s="115"/>
      <c r="ANB45" s="115"/>
      <c r="ANC45" s="115"/>
      <c r="AND45" s="115"/>
      <c r="ANE45" s="115"/>
      <c r="ANF45" s="115"/>
      <c r="ANG45" s="115"/>
      <c r="ANH45" s="115"/>
      <c r="ANI45" s="115"/>
      <c r="ANJ45" s="115"/>
      <c r="ANK45" s="115"/>
      <c r="ANL45" s="115"/>
      <c r="ANM45" s="115"/>
      <c r="ANN45" s="115"/>
      <c r="ANO45" s="115"/>
      <c r="ANP45" s="115"/>
      <c r="ANQ45" s="115"/>
      <c r="ANR45" s="115"/>
      <c r="ANS45" s="115"/>
      <c r="ANT45" s="115"/>
      <c r="ANU45" s="115"/>
      <c r="ANV45" s="115"/>
      <c r="ANW45" s="115"/>
      <c r="ANX45" s="115"/>
      <c r="ANY45" s="115"/>
      <c r="ANZ45" s="115"/>
      <c r="AOA45" s="115"/>
      <c r="AOB45" s="115"/>
      <c r="AOC45" s="115"/>
      <c r="AOD45" s="115"/>
      <c r="AOE45" s="115"/>
      <c r="AOF45" s="115"/>
      <c r="AOG45" s="115"/>
      <c r="AOH45" s="115"/>
      <c r="AOI45" s="115"/>
      <c r="AOJ45" s="115"/>
      <c r="AOK45" s="115"/>
      <c r="AOL45" s="115"/>
      <c r="AOM45" s="115"/>
      <c r="AON45" s="115"/>
      <c r="AOO45" s="115"/>
      <c r="AOP45" s="115"/>
      <c r="AOQ45" s="115"/>
      <c r="AOR45" s="115"/>
      <c r="AOS45" s="115"/>
      <c r="AOT45" s="115"/>
      <c r="AOU45" s="115"/>
      <c r="AOV45" s="115"/>
      <c r="AOW45" s="115"/>
      <c r="AOX45" s="115"/>
      <c r="AOY45" s="115"/>
      <c r="AOZ45" s="115"/>
      <c r="APA45" s="115"/>
      <c r="APB45" s="115"/>
      <c r="APC45" s="115"/>
      <c r="APD45" s="115"/>
      <c r="APE45" s="115"/>
      <c r="APF45" s="115"/>
      <c r="APG45" s="115"/>
      <c r="APH45" s="115"/>
      <c r="API45" s="115"/>
      <c r="APJ45" s="115"/>
      <c r="APK45" s="115"/>
      <c r="APL45" s="115"/>
      <c r="APM45" s="115"/>
      <c r="APN45" s="115"/>
      <c r="APO45" s="115"/>
      <c r="APP45" s="115"/>
      <c r="APQ45" s="115"/>
      <c r="APR45" s="115"/>
      <c r="APS45" s="115"/>
      <c r="APT45" s="115"/>
      <c r="APU45" s="115"/>
      <c r="APV45" s="115"/>
      <c r="APW45" s="115"/>
      <c r="APX45" s="115"/>
      <c r="APY45" s="115"/>
      <c r="APZ45" s="115"/>
      <c r="AQA45" s="115"/>
      <c r="AQB45" s="115"/>
      <c r="AQC45" s="115"/>
      <c r="AQD45" s="115"/>
      <c r="AQE45" s="115"/>
      <c r="AQF45" s="115"/>
      <c r="AQG45" s="115"/>
      <c r="AQH45" s="115"/>
      <c r="AQI45" s="115"/>
      <c r="AQJ45" s="115"/>
      <c r="AQK45" s="115"/>
      <c r="AQL45" s="115"/>
      <c r="AQM45" s="115"/>
      <c r="AQN45" s="115"/>
      <c r="AQO45" s="115"/>
      <c r="AQP45" s="115"/>
      <c r="AQQ45" s="115"/>
      <c r="AQR45" s="115"/>
      <c r="AQS45" s="115"/>
      <c r="AQT45" s="115"/>
      <c r="AQU45" s="115"/>
      <c r="AQV45" s="115"/>
      <c r="AQW45" s="115"/>
      <c r="AQX45" s="115"/>
      <c r="AQY45" s="115"/>
      <c r="AQZ45" s="115"/>
      <c r="ARA45" s="115"/>
      <c r="ARB45" s="115"/>
      <c r="ARC45" s="115"/>
      <c r="ARD45" s="115"/>
      <c r="ARE45" s="115"/>
      <c r="ARF45" s="115"/>
      <c r="ARG45" s="115"/>
      <c r="ARH45" s="115"/>
      <c r="ARI45" s="115"/>
      <c r="ARJ45" s="115"/>
      <c r="ARK45" s="115"/>
      <c r="ARL45" s="115"/>
      <c r="ARM45" s="115"/>
      <c r="ARN45" s="115"/>
      <c r="ARO45" s="115"/>
      <c r="ARP45" s="115"/>
      <c r="ARQ45" s="115"/>
      <c r="ARR45" s="115"/>
      <c r="ARS45" s="115"/>
      <c r="ART45" s="115"/>
      <c r="ARU45" s="115"/>
      <c r="ARV45" s="115"/>
      <c r="ARW45" s="115"/>
      <c r="ARX45" s="115"/>
      <c r="ARY45" s="115"/>
      <c r="ARZ45" s="115"/>
      <c r="ASA45" s="115"/>
      <c r="ASB45" s="115"/>
      <c r="ASC45" s="115"/>
      <c r="ASD45" s="115"/>
      <c r="ASE45" s="115"/>
      <c r="ASF45" s="115"/>
      <c r="ASG45" s="115"/>
      <c r="ASH45" s="115"/>
      <c r="ASI45" s="115"/>
      <c r="ASJ45" s="115"/>
      <c r="ASK45" s="115"/>
      <c r="ASL45" s="115"/>
      <c r="ASM45" s="115"/>
      <c r="ASN45" s="115"/>
      <c r="ASO45" s="115"/>
      <c r="ASP45" s="115"/>
      <c r="ASQ45" s="115"/>
      <c r="ASR45" s="115"/>
      <c r="ASS45" s="115"/>
      <c r="AST45" s="115"/>
      <c r="ASU45" s="115"/>
      <c r="ASV45" s="115"/>
      <c r="ASW45" s="115"/>
      <c r="ASX45" s="115"/>
      <c r="ASY45" s="115"/>
      <c r="ASZ45" s="115"/>
      <c r="ATA45" s="115"/>
      <c r="ATB45" s="115"/>
      <c r="ATC45" s="115"/>
      <c r="ATD45" s="115"/>
      <c r="ATE45" s="115"/>
      <c r="ATF45" s="115"/>
      <c r="ATG45" s="115"/>
      <c r="ATH45" s="115"/>
      <c r="ATI45" s="115"/>
      <c r="ATJ45" s="115"/>
      <c r="ATK45" s="115"/>
      <c r="ATL45" s="115"/>
      <c r="ATM45" s="115"/>
      <c r="ATN45" s="115"/>
      <c r="ATO45" s="115"/>
      <c r="ATP45" s="115"/>
      <c r="ATQ45" s="115"/>
      <c r="ATR45" s="115"/>
      <c r="ATS45" s="115"/>
      <c r="ATT45" s="115"/>
      <c r="ATU45" s="115"/>
      <c r="ATV45" s="115"/>
      <c r="ATW45" s="115"/>
      <c r="ATX45" s="115"/>
      <c r="ATY45" s="115"/>
      <c r="ATZ45" s="115"/>
      <c r="AUA45" s="115"/>
      <c r="AUB45" s="115"/>
      <c r="AUC45" s="115"/>
      <c r="AUD45" s="115"/>
      <c r="AUE45" s="115"/>
      <c r="AUF45" s="115"/>
      <c r="AUG45" s="115"/>
      <c r="AUH45" s="115"/>
      <c r="AUI45" s="115"/>
      <c r="AUJ45" s="115"/>
      <c r="AUK45" s="115"/>
      <c r="AUL45" s="115"/>
      <c r="AUM45" s="115"/>
      <c r="AUN45" s="115"/>
      <c r="AUO45" s="115"/>
      <c r="AUP45" s="115"/>
      <c r="AUQ45" s="115"/>
      <c r="AUR45" s="115"/>
      <c r="AUS45" s="115"/>
      <c r="AUT45" s="115"/>
      <c r="AUU45" s="115"/>
      <c r="AUV45" s="115"/>
      <c r="AUW45" s="115"/>
      <c r="AUX45" s="115"/>
      <c r="AUY45" s="115"/>
      <c r="AUZ45" s="115"/>
      <c r="AVA45" s="115"/>
      <c r="AVB45" s="115"/>
      <c r="AVC45" s="115"/>
      <c r="AVD45" s="115"/>
      <c r="AVE45" s="115"/>
      <c r="AVF45" s="115"/>
      <c r="AVG45" s="115"/>
      <c r="AVH45" s="115"/>
      <c r="AVI45" s="115"/>
      <c r="AVJ45" s="115"/>
      <c r="AVK45" s="115"/>
      <c r="AVL45" s="115"/>
      <c r="AVM45" s="115"/>
      <c r="AVN45" s="115"/>
      <c r="AVO45" s="115"/>
      <c r="AVP45" s="115"/>
      <c r="AVQ45" s="115"/>
      <c r="AVR45" s="115"/>
      <c r="AVS45" s="115"/>
      <c r="AVT45" s="115"/>
      <c r="AVU45" s="115"/>
    </row>
    <row r="46" spans="1:1269" s="332" customFormat="1" ht="13.5" customHeight="1" x14ac:dyDescent="0.2">
      <c r="A46" s="115"/>
      <c r="B46" s="442" t="s">
        <v>84</v>
      </c>
      <c r="C46" s="451"/>
      <c r="D46" s="451"/>
      <c r="E46" s="451"/>
      <c r="F46" s="451"/>
      <c r="G46" s="451"/>
      <c r="H46" s="451"/>
      <c r="I46" s="451"/>
      <c r="J46" s="451"/>
      <c r="K46" s="451"/>
      <c r="L46" s="451"/>
      <c r="M46" s="451"/>
      <c r="N46" s="451"/>
      <c r="O46" s="451"/>
      <c r="P46" s="451"/>
      <c r="Q46" s="451"/>
      <c r="R46" s="451"/>
      <c r="S46" s="451"/>
      <c r="T46" s="451"/>
      <c r="U46" s="451"/>
      <c r="V46" s="451"/>
      <c r="W46" s="91"/>
      <c r="X46" s="102"/>
      <c r="Y46" s="91"/>
      <c r="Z46" s="91"/>
      <c r="AA46" s="91"/>
      <c r="AB46" s="91"/>
      <c r="AC46" s="102"/>
      <c r="AD46" s="91"/>
      <c r="AE46" s="91"/>
      <c r="AF46" s="91"/>
      <c r="AG46" s="91"/>
      <c r="AH46" s="102"/>
      <c r="AI46" s="102"/>
      <c r="AJ46" s="102"/>
      <c r="AK46" s="102"/>
      <c r="AL46" s="102"/>
      <c r="AM46" s="102"/>
      <c r="AN46" s="102"/>
      <c r="AO46" s="102"/>
      <c r="AP46" s="102"/>
      <c r="AQ46" s="102"/>
      <c r="AR46" s="102"/>
      <c r="AS46" s="102"/>
      <c r="AT46" s="102"/>
      <c r="AU46" s="102"/>
      <c r="AV46" s="102"/>
      <c r="AW46" s="102"/>
      <c r="AX46" s="102"/>
      <c r="AY46" s="102"/>
      <c r="AZ46" s="102"/>
      <c r="BA46" s="102"/>
      <c r="BB46" s="102"/>
      <c r="BC46" s="115"/>
      <c r="BD46" s="115"/>
      <c r="BE46" s="115"/>
      <c r="BF46" s="115"/>
      <c r="BG46" s="102"/>
      <c r="BH46" s="102"/>
      <c r="BI46" s="102"/>
      <c r="BJ46" s="102"/>
      <c r="BK46" s="102"/>
      <c r="BL46" s="102"/>
      <c r="BM46" s="102"/>
      <c r="BN46" s="102"/>
      <c r="BO46" s="102"/>
      <c r="BP46" s="102"/>
      <c r="BQ46" s="102"/>
      <c r="BR46" s="102"/>
      <c r="BS46" s="102"/>
      <c r="BT46" s="102"/>
      <c r="BU46" s="102"/>
      <c r="BV46" s="102"/>
      <c r="BW46" s="102"/>
      <c r="BX46" s="102"/>
      <c r="BY46" s="102"/>
      <c r="BZ46" s="102"/>
      <c r="CA46" s="102"/>
      <c r="CB46" s="102"/>
      <c r="CC46" s="102"/>
      <c r="CD46" s="102"/>
      <c r="CE46" s="102"/>
      <c r="CF46" s="102"/>
      <c r="CG46" s="102"/>
      <c r="CH46" s="102"/>
      <c r="CI46" s="102"/>
      <c r="CJ46" s="102"/>
      <c r="CK46" s="102"/>
      <c r="CL46" s="102"/>
      <c r="CM46" s="102"/>
      <c r="CN46" s="102"/>
      <c r="CO46" s="102"/>
      <c r="CP46" s="102"/>
      <c r="CQ46" s="102"/>
      <c r="CR46" s="102"/>
      <c r="CS46" s="102"/>
      <c r="CT46" s="102"/>
      <c r="CU46" s="102"/>
      <c r="CV46" s="102"/>
      <c r="CW46" s="102"/>
      <c r="CX46" s="102"/>
      <c r="CY46" s="102"/>
      <c r="CZ46" s="102"/>
      <c r="DA46" s="102"/>
      <c r="DB46" s="102"/>
      <c r="DC46" s="102"/>
      <c r="DD46" s="102"/>
      <c r="DE46" s="102"/>
      <c r="DF46" s="102"/>
      <c r="DG46" s="102"/>
      <c r="DH46" s="102"/>
      <c r="DI46" s="102"/>
      <c r="DJ46" s="102"/>
      <c r="DK46" s="102"/>
      <c r="DL46" s="102"/>
      <c r="DM46" s="102"/>
      <c r="DN46" s="102"/>
      <c r="DO46" s="102"/>
      <c r="DP46" s="102"/>
      <c r="DQ46" s="102"/>
      <c r="DR46" s="102"/>
      <c r="DS46" s="102"/>
      <c r="DT46" s="102"/>
      <c r="DU46" s="102"/>
      <c r="DV46" s="102"/>
      <c r="DW46" s="102"/>
      <c r="DX46" s="102"/>
      <c r="DY46" s="115"/>
      <c r="DZ46" s="115"/>
      <c r="EA46" s="115"/>
      <c r="EB46" s="115"/>
      <c r="EC46" s="115"/>
      <c r="ED46" s="115"/>
      <c r="EE46" s="115"/>
      <c r="EF46" s="115"/>
      <c r="EG46" s="115"/>
      <c r="EH46" s="115"/>
      <c r="EI46" s="115"/>
      <c r="EJ46" s="115"/>
      <c r="EK46" s="115"/>
      <c r="EL46" s="115"/>
      <c r="EM46" s="115"/>
      <c r="EN46" s="115"/>
      <c r="EO46" s="115"/>
      <c r="EP46" s="115"/>
      <c r="EQ46" s="115"/>
      <c r="ER46" s="115"/>
      <c r="ES46" s="115"/>
      <c r="ET46" s="115"/>
      <c r="EU46" s="115"/>
      <c r="EV46" s="115"/>
      <c r="EW46" s="115"/>
      <c r="EX46" s="115"/>
      <c r="EY46" s="115"/>
      <c r="EZ46" s="115"/>
      <c r="FA46" s="115"/>
      <c r="FB46" s="115"/>
      <c r="FC46" s="115"/>
      <c r="FD46" s="115"/>
      <c r="FE46" s="115"/>
      <c r="FF46" s="115"/>
      <c r="FG46" s="115"/>
      <c r="FH46" s="115"/>
      <c r="FI46" s="115"/>
      <c r="FJ46" s="115"/>
      <c r="FK46" s="115"/>
      <c r="FL46" s="115"/>
      <c r="FM46" s="115"/>
      <c r="FN46" s="115"/>
      <c r="FO46" s="115"/>
      <c r="FP46" s="115"/>
      <c r="FQ46" s="115"/>
      <c r="FR46" s="115"/>
      <c r="FS46" s="115"/>
      <c r="FT46" s="115"/>
      <c r="FU46" s="115"/>
      <c r="FV46" s="115"/>
      <c r="FW46" s="115"/>
      <c r="FX46" s="115"/>
      <c r="FY46" s="115"/>
      <c r="FZ46" s="115"/>
      <c r="GA46" s="115"/>
      <c r="GB46" s="115"/>
      <c r="GC46" s="115"/>
      <c r="GD46" s="115"/>
      <c r="GE46" s="115"/>
      <c r="GF46" s="115"/>
      <c r="GG46" s="115"/>
      <c r="GH46" s="115"/>
      <c r="GI46" s="115"/>
      <c r="GJ46" s="115"/>
      <c r="GK46" s="115"/>
      <c r="GL46" s="115"/>
      <c r="GM46" s="115"/>
      <c r="GN46" s="115"/>
      <c r="GO46" s="115"/>
      <c r="GP46" s="115"/>
      <c r="GQ46" s="115"/>
      <c r="GR46" s="115"/>
      <c r="GS46" s="115"/>
      <c r="GT46" s="115"/>
      <c r="GU46" s="115"/>
      <c r="GV46" s="115"/>
      <c r="GW46" s="115"/>
      <c r="GX46" s="115"/>
      <c r="GY46" s="115"/>
      <c r="GZ46" s="115"/>
      <c r="HA46" s="115"/>
      <c r="HB46" s="115"/>
      <c r="HC46" s="115"/>
      <c r="HD46" s="115"/>
      <c r="HE46" s="115"/>
      <c r="HF46" s="115"/>
      <c r="HG46" s="115"/>
      <c r="HH46" s="115"/>
      <c r="HI46" s="115"/>
      <c r="HJ46" s="115"/>
      <c r="HK46" s="115"/>
      <c r="HL46" s="115"/>
      <c r="HM46" s="115"/>
      <c r="HN46" s="115"/>
      <c r="HO46" s="115"/>
      <c r="HP46" s="115"/>
      <c r="HQ46" s="115"/>
      <c r="HR46" s="115"/>
      <c r="HS46" s="115"/>
      <c r="HT46" s="115"/>
      <c r="HU46" s="115"/>
      <c r="HV46" s="115"/>
      <c r="HW46" s="115"/>
      <c r="HX46" s="115"/>
      <c r="HY46" s="115"/>
      <c r="HZ46" s="115"/>
      <c r="IA46" s="115"/>
      <c r="IB46" s="115"/>
      <c r="IC46" s="115"/>
      <c r="ID46" s="115"/>
      <c r="IE46" s="115"/>
      <c r="IF46" s="115"/>
      <c r="IG46" s="115"/>
      <c r="IH46" s="115"/>
      <c r="II46" s="115"/>
      <c r="IJ46" s="115"/>
      <c r="IK46" s="115"/>
      <c r="IL46" s="115"/>
      <c r="IM46" s="115"/>
      <c r="IN46" s="115"/>
      <c r="IO46" s="115"/>
      <c r="IP46" s="115"/>
      <c r="IQ46" s="115"/>
      <c r="IR46" s="115"/>
      <c r="IS46" s="115"/>
      <c r="IT46" s="115"/>
      <c r="IU46" s="115"/>
      <c r="IV46" s="115"/>
      <c r="IW46" s="115"/>
      <c r="IX46" s="115"/>
      <c r="IY46" s="115"/>
      <c r="IZ46" s="115"/>
      <c r="JA46" s="115"/>
      <c r="JB46" s="115"/>
      <c r="JC46" s="115"/>
      <c r="JD46" s="115"/>
      <c r="JE46" s="115"/>
      <c r="JF46" s="115"/>
      <c r="JG46" s="115"/>
      <c r="JH46" s="115"/>
      <c r="JI46" s="115"/>
      <c r="JJ46" s="115"/>
      <c r="JK46" s="115"/>
      <c r="JL46" s="115"/>
      <c r="JM46" s="115"/>
      <c r="JN46" s="115"/>
      <c r="JO46" s="115"/>
      <c r="JP46" s="115"/>
      <c r="JQ46" s="115"/>
      <c r="JR46" s="115"/>
      <c r="JS46" s="115"/>
      <c r="JT46" s="115"/>
      <c r="JU46" s="115"/>
      <c r="JV46" s="115"/>
      <c r="JW46" s="115"/>
      <c r="JX46" s="115"/>
      <c r="JY46" s="115"/>
      <c r="JZ46" s="115"/>
      <c r="KA46" s="115"/>
      <c r="KB46" s="115"/>
      <c r="KC46" s="115"/>
      <c r="KD46" s="115"/>
      <c r="KE46" s="115"/>
      <c r="KF46" s="115"/>
      <c r="KG46" s="115"/>
      <c r="KH46" s="115"/>
      <c r="KI46" s="115"/>
      <c r="KJ46" s="115"/>
      <c r="KK46" s="115"/>
      <c r="KL46" s="115"/>
      <c r="KM46" s="115"/>
      <c r="KN46" s="115"/>
      <c r="KO46" s="115"/>
      <c r="KP46" s="115"/>
      <c r="KQ46" s="115"/>
      <c r="KR46" s="115"/>
      <c r="KS46" s="115"/>
      <c r="KT46" s="115"/>
      <c r="KU46" s="115"/>
      <c r="KV46" s="115"/>
      <c r="KW46" s="115"/>
      <c r="KX46" s="115"/>
      <c r="KY46" s="115"/>
      <c r="KZ46" s="115"/>
      <c r="LA46" s="115"/>
      <c r="LB46" s="115"/>
      <c r="LC46" s="115"/>
      <c r="LD46" s="115"/>
      <c r="LE46" s="115"/>
      <c r="LF46" s="115"/>
      <c r="LG46" s="115"/>
      <c r="LH46" s="115"/>
      <c r="LI46" s="115"/>
      <c r="LJ46" s="115"/>
      <c r="LK46" s="115"/>
      <c r="LL46" s="115"/>
      <c r="LM46" s="115"/>
      <c r="LN46" s="115"/>
      <c r="LO46" s="115"/>
      <c r="LP46" s="115"/>
      <c r="LQ46" s="115"/>
      <c r="LR46" s="115"/>
      <c r="LS46" s="115"/>
      <c r="LT46" s="115"/>
      <c r="LU46" s="115"/>
      <c r="LV46" s="115"/>
      <c r="LW46" s="115"/>
      <c r="LX46" s="115"/>
      <c r="LY46" s="115"/>
      <c r="LZ46" s="115"/>
      <c r="MA46" s="115"/>
      <c r="MB46" s="115"/>
      <c r="MC46" s="115"/>
      <c r="MD46" s="115"/>
      <c r="ME46" s="115"/>
      <c r="MF46" s="115"/>
      <c r="MG46" s="115"/>
      <c r="MH46" s="115"/>
      <c r="MI46" s="115"/>
      <c r="MJ46" s="115"/>
      <c r="MK46" s="115"/>
      <c r="ML46" s="115"/>
      <c r="MM46" s="115"/>
      <c r="MN46" s="115"/>
      <c r="MO46" s="115"/>
      <c r="MP46" s="115"/>
      <c r="MQ46" s="115"/>
      <c r="MR46" s="115"/>
      <c r="MS46" s="115"/>
      <c r="MT46" s="115"/>
      <c r="MU46" s="115"/>
      <c r="MV46" s="115"/>
      <c r="MW46" s="115"/>
      <c r="MX46" s="115"/>
      <c r="MY46" s="115"/>
      <c r="MZ46" s="115"/>
      <c r="NA46" s="115"/>
      <c r="NB46" s="115"/>
      <c r="NC46" s="115"/>
      <c r="ND46" s="115"/>
      <c r="NE46" s="115"/>
      <c r="NF46" s="115"/>
      <c r="NG46" s="115"/>
      <c r="NH46" s="115"/>
      <c r="NI46" s="115"/>
      <c r="NJ46" s="115"/>
      <c r="NK46" s="115"/>
      <c r="NL46" s="115"/>
      <c r="NM46" s="115"/>
      <c r="NN46" s="115"/>
      <c r="NO46" s="115"/>
      <c r="NP46" s="115"/>
      <c r="NQ46" s="115"/>
      <c r="NR46" s="115"/>
      <c r="NS46" s="115"/>
      <c r="NT46" s="115"/>
      <c r="NU46" s="115"/>
      <c r="NV46" s="115"/>
      <c r="NW46" s="115"/>
      <c r="NX46" s="115"/>
      <c r="NY46" s="115"/>
      <c r="NZ46" s="115"/>
      <c r="OA46" s="115"/>
      <c r="OB46" s="115"/>
      <c r="OC46" s="115"/>
      <c r="OD46" s="115"/>
      <c r="OE46" s="115"/>
      <c r="OF46" s="115"/>
      <c r="OG46" s="115"/>
      <c r="OH46" s="115"/>
      <c r="OI46" s="115"/>
      <c r="OJ46" s="115"/>
      <c r="OK46" s="115"/>
      <c r="OL46" s="115"/>
      <c r="OM46" s="115"/>
      <c r="ON46" s="115"/>
      <c r="OO46" s="115"/>
      <c r="OP46" s="115"/>
      <c r="OQ46" s="115"/>
      <c r="OR46" s="115"/>
      <c r="OS46" s="115"/>
      <c r="OT46" s="115"/>
      <c r="OU46" s="115"/>
      <c r="OV46" s="115"/>
      <c r="OW46" s="115"/>
      <c r="OX46" s="115"/>
      <c r="OY46" s="115"/>
      <c r="OZ46" s="115"/>
      <c r="PA46" s="115"/>
      <c r="PB46" s="115"/>
      <c r="PC46" s="115"/>
      <c r="PD46" s="115"/>
      <c r="PE46" s="115"/>
      <c r="PF46" s="115"/>
      <c r="PG46" s="115"/>
      <c r="PH46" s="115"/>
      <c r="PI46" s="115"/>
      <c r="PJ46" s="115"/>
      <c r="PK46" s="115"/>
      <c r="PL46" s="115"/>
      <c r="PM46" s="115"/>
      <c r="PN46" s="115"/>
      <c r="PO46" s="115"/>
      <c r="PP46" s="115"/>
      <c r="PQ46" s="115"/>
      <c r="PR46" s="115"/>
      <c r="PS46" s="115"/>
      <c r="PT46" s="115"/>
      <c r="PU46" s="115"/>
      <c r="PV46" s="115"/>
      <c r="PW46" s="115"/>
      <c r="PX46" s="115"/>
      <c r="PY46" s="115"/>
      <c r="PZ46" s="115"/>
      <c r="QA46" s="115"/>
      <c r="QB46" s="115"/>
      <c r="QC46" s="115"/>
      <c r="QD46" s="115"/>
      <c r="QE46" s="115"/>
      <c r="QF46" s="115"/>
      <c r="QG46" s="115"/>
      <c r="QH46" s="115"/>
      <c r="QI46" s="115"/>
      <c r="QJ46" s="115"/>
      <c r="QK46" s="115"/>
      <c r="QL46" s="115"/>
      <c r="QM46" s="115"/>
      <c r="QN46" s="115"/>
      <c r="QO46" s="115"/>
      <c r="QP46" s="115"/>
      <c r="QQ46" s="115"/>
      <c r="QR46" s="115"/>
      <c r="QS46" s="115"/>
      <c r="QT46" s="115"/>
      <c r="QU46" s="115"/>
      <c r="QV46" s="115"/>
      <c r="QW46" s="115"/>
      <c r="QX46" s="115"/>
      <c r="QY46" s="115"/>
      <c r="QZ46" s="115"/>
      <c r="RA46" s="115"/>
      <c r="RB46" s="115"/>
      <c r="RC46" s="115"/>
      <c r="RD46" s="115"/>
      <c r="RE46" s="115"/>
      <c r="RF46" s="115"/>
      <c r="RG46" s="115"/>
      <c r="RH46" s="115"/>
      <c r="RI46" s="115"/>
      <c r="RJ46" s="115"/>
      <c r="RK46" s="115"/>
      <c r="RL46" s="115"/>
      <c r="RM46" s="115"/>
      <c r="RN46" s="115"/>
      <c r="RO46" s="115"/>
      <c r="RP46" s="115"/>
      <c r="RQ46" s="115"/>
      <c r="RR46" s="115"/>
      <c r="RS46" s="115"/>
      <c r="RT46" s="115"/>
      <c r="RU46" s="115"/>
      <c r="RV46" s="115"/>
      <c r="RW46" s="115"/>
      <c r="RX46" s="115"/>
      <c r="RY46" s="115"/>
      <c r="RZ46" s="115"/>
      <c r="SA46" s="115"/>
      <c r="SB46" s="115"/>
      <c r="SC46" s="115"/>
      <c r="SD46" s="115"/>
      <c r="SE46" s="115"/>
      <c r="SF46" s="115"/>
      <c r="SG46" s="115"/>
      <c r="SH46" s="115"/>
      <c r="SI46" s="115"/>
      <c r="SJ46" s="115"/>
      <c r="SK46" s="115"/>
      <c r="SL46" s="115"/>
      <c r="SM46" s="115"/>
      <c r="SN46" s="115"/>
      <c r="SO46" s="115"/>
      <c r="SP46" s="115"/>
      <c r="SQ46" s="115"/>
      <c r="SR46" s="115"/>
      <c r="SS46" s="115"/>
      <c r="ST46" s="115"/>
      <c r="SU46" s="115"/>
      <c r="SV46" s="115"/>
      <c r="SW46" s="115"/>
      <c r="SX46" s="115"/>
      <c r="SY46" s="115"/>
      <c r="SZ46" s="115"/>
      <c r="TA46" s="115"/>
      <c r="TB46" s="115"/>
      <c r="TC46" s="115"/>
      <c r="TD46" s="115"/>
      <c r="TE46" s="115"/>
      <c r="TF46" s="115"/>
      <c r="TG46" s="115"/>
      <c r="TH46" s="115"/>
      <c r="TI46" s="115"/>
      <c r="TJ46" s="115"/>
      <c r="TK46" s="115"/>
      <c r="TL46" s="115"/>
      <c r="TM46" s="115"/>
      <c r="TN46" s="115"/>
      <c r="TO46" s="115"/>
      <c r="TP46" s="115"/>
      <c r="TQ46" s="115"/>
      <c r="TR46" s="115"/>
      <c r="TS46" s="115"/>
      <c r="TT46" s="115"/>
      <c r="TU46" s="115"/>
      <c r="TV46" s="115"/>
      <c r="TW46" s="115"/>
      <c r="TX46" s="115"/>
      <c r="TY46" s="115"/>
      <c r="TZ46" s="115"/>
      <c r="UA46" s="115"/>
      <c r="UB46" s="115"/>
      <c r="UC46" s="115"/>
      <c r="UD46" s="115"/>
      <c r="UE46" s="115"/>
      <c r="UF46" s="115"/>
      <c r="UG46" s="115"/>
      <c r="UH46" s="115"/>
      <c r="UI46" s="115"/>
      <c r="UJ46" s="115"/>
      <c r="UK46" s="115"/>
      <c r="UL46" s="115"/>
      <c r="UM46" s="115"/>
      <c r="UN46" s="115"/>
      <c r="UO46" s="115"/>
      <c r="UP46" s="115"/>
      <c r="UQ46" s="115"/>
      <c r="UR46" s="115"/>
      <c r="US46" s="115"/>
      <c r="UT46" s="115"/>
      <c r="UU46" s="115"/>
      <c r="UV46" s="115"/>
      <c r="UW46" s="115"/>
      <c r="UX46" s="115"/>
      <c r="UY46" s="115"/>
      <c r="UZ46" s="115"/>
      <c r="VA46" s="115"/>
      <c r="VB46" s="115"/>
      <c r="VC46" s="115"/>
      <c r="VD46" s="115"/>
      <c r="VE46" s="115"/>
      <c r="VF46" s="115"/>
      <c r="VG46" s="115"/>
      <c r="VH46" s="115"/>
      <c r="VI46" s="115"/>
      <c r="VJ46" s="115"/>
      <c r="VK46" s="115"/>
      <c r="VL46" s="115"/>
      <c r="VM46" s="115"/>
      <c r="VN46" s="115"/>
      <c r="VO46" s="115"/>
      <c r="VP46" s="115"/>
      <c r="VQ46" s="115"/>
      <c r="VR46" s="115"/>
      <c r="VS46" s="115"/>
      <c r="VT46" s="115"/>
      <c r="VU46" s="115"/>
      <c r="VV46" s="115"/>
      <c r="VW46" s="115"/>
      <c r="VX46" s="115"/>
      <c r="VY46" s="115"/>
      <c r="VZ46" s="115"/>
      <c r="WA46" s="115"/>
      <c r="WB46" s="115"/>
      <c r="WC46" s="115"/>
      <c r="WD46" s="115"/>
      <c r="WE46" s="115"/>
      <c r="WF46" s="115"/>
      <c r="WG46" s="115"/>
      <c r="WH46" s="115"/>
      <c r="WI46" s="115"/>
      <c r="WJ46" s="115"/>
      <c r="WK46" s="115"/>
      <c r="WL46" s="115"/>
      <c r="WM46" s="115"/>
      <c r="WN46" s="115"/>
      <c r="WO46" s="115"/>
      <c r="WP46" s="115"/>
      <c r="WQ46" s="115"/>
      <c r="WR46" s="115"/>
      <c r="WS46" s="115"/>
      <c r="WT46" s="115"/>
      <c r="WU46" s="115"/>
      <c r="WV46" s="115"/>
      <c r="WW46" s="115"/>
      <c r="WX46" s="115"/>
      <c r="WY46" s="115"/>
      <c r="WZ46" s="115"/>
      <c r="XA46" s="115"/>
      <c r="XB46" s="115"/>
      <c r="XC46" s="115"/>
      <c r="XD46" s="115"/>
      <c r="XE46" s="115"/>
      <c r="XF46" s="115"/>
      <c r="XG46" s="115"/>
      <c r="XH46" s="115"/>
      <c r="XI46" s="115"/>
      <c r="XJ46" s="115"/>
      <c r="XK46" s="115"/>
      <c r="XL46" s="115"/>
      <c r="XM46" s="115"/>
      <c r="XN46" s="115"/>
      <c r="XO46" s="115"/>
      <c r="XP46" s="115"/>
      <c r="XQ46" s="115"/>
      <c r="XR46" s="115"/>
      <c r="XS46" s="115"/>
      <c r="XT46" s="115"/>
      <c r="XU46" s="115"/>
      <c r="XV46" s="115"/>
      <c r="XW46" s="115"/>
      <c r="XX46" s="115"/>
      <c r="XY46" s="115"/>
      <c r="XZ46" s="115"/>
      <c r="YA46" s="115"/>
      <c r="YB46" s="115"/>
      <c r="YC46" s="115"/>
      <c r="YD46" s="115"/>
      <c r="YE46" s="115"/>
      <c r="YF46" s="115"/>
      <c r="YG46" s="115"/>
      <c r="YH46" s="115"/>
      <c r="YI46" s="115"/>
      <c r="YJ46" s="115"/>
      <c r="YK46" s="115"/>
      <c r="YL46" s="115"/>
      <c r="YM46" s="115"/>
      <c r="YN46" s="115"/>
      <c r="YO46" s="115"/>
      <c r="YP46" s="115"/>
      <c r="YQ46" s="115"/>
      <c r="YR46" s="115"/>
      <c r="YS46" s="115"/>
      <c r="YT46" s="115"/>
      <c r="YU46" s="115"/>
      <c r="YV46" s="115"/>
      <c r="YW46" s="115"/>
      <c r="YX46" s="115"/>
      <c r="YY46" s="115"/>
      <c r="YZ46" s="115"/>
      <c r="ZA46" s="115"/>
      <c r="ZB46" s="115"/>
      <c r="ZC46" s="115"/>
      <c r="ZD46" s="115"/>
      <c r="ZE46" s="115"/>
      <c r="ZF46" s="115"/>
      <c r="ZG46" s="115"/>
      <c r="ZH46" s="115"/>
      <c r="ZI46" s="115"/>
      <c r="ZJ46" s="115"/>
      <c r="ZK46" s="115"/>
      <c r="ZL46" s="115"/>
      <c r="ZM46" s="115"/>
      <c r="ZN46" s="115"/>
      <c r="ZO46" s="115"/>
      <c r="ZP46" s="115"/>
      <c r="ZQ46" s="115"/>
      <c r="ZR46" s="115"/>
      <c r="ZS46" s="115"/>
      <c r="ZT46" s="115"/>
      <c r="ZU46" s="115"/>
      <c r="ZV46" s="115"/>
      <c r="ZW46" s="115"/>
      <c r="ZX46" s="115"/>
      <c r="ZY46" s="115"/>
      <c r="ZZ46" s="115"/>
      <c r="AAA46" s="115"/>
      <c r="AAB46" s="115"/>
      <c r="AAC46" s="115"/>
      <c r="AAD46" s="115"/>
      <c r="AAE46" s="115"/>
      <c r="AAF46" s="115"/>
      <c r="AAG46" s="115"/>
      <c r="AAH46" s="115"/>
      <c r="AAI46" s="115"/>
      <c r="AAJ46" s="115"/>
      <c r="AAK46" s="115"/>
      <c r="AAL46" s="115"/>
      <c r="AAM46" s="115"/>
      <c r="AAN46" s="115"/>
      <c r="AAO46" s="115"/>
      <c r="AAP46" s="115"/>
      <c r="AAQ46" s="115"/>
      <c r="AAR46" s="115"/>
      <c r="AAS46" s="115"/>
      <c r="AAT46" s="115"/>
      <c r="AAU46" s="115"/>
      <c r="AAV46" s="115"/>
      <c r="AAW46" s="115"/>
      <c r="AAX46" s="115"/>
      <c r="AAY46" s="115"/>
      <c r="AAZ46" s="115"/>
      <c r="ABA46" s="115"/>
      <c r="ABB46" s="115"/>
      <c r="ABC46" s="115"/>
      <c r="ABD46" s="115"/>
      <c r="ABE46" s="115"/>
      <c r="ABF46" s="115"/>
      <c r="ABG46" s="115"/>
      <c r="ABH46" s="115"/>
      <c r="ABI46" s="115"/>
      <c r="ABJ46" s="115"/>
      <c r="ABK46" s="115"/>
      <c r="ABL46" s="115"/>
      <c r="ABM46" s="115"/>
      <c r="ABN46" s="115"/>
      <c r="ABO46" s="115"/>
      <c r="ABP46" s="115"/>
      <c r="ABQ46" s="115"/>
      <c r="ABR46" s="115"/>
      <c r="ABS46" s="115"/>
      <c r="ABT46" s="115"/>
      <c r="ABU46" s="115"/>
      <c r="ABV46" s="115"/>
      <c r="ABW46" s="115"/>
      <c r="ABX46" s="115"/>
      <c r="ABY46" s="115"/>
      <c r="ABZ46" s="115"/>
      <c r="ACA46" s="115"/>
      <c r="ACB46" s="115"/>
      <c r="ACC46" s="115"/>
      <c r="ACD46" s="115"/>
      <c r="ACE46" s="115"/>
      <c r="ACF46" s="115"/>
      <c r="ACG46" s="115"/>
      <c r="ACH46" s="115"/>
      <c r="ACI46" s="115"/>
      <c r="ACJ46" s="115"/>
      <c r="ACK46" s="115"/>
      <c r="ACL46" s="115"/>
      <c r="ACM46" s="115"/>
      <c r="ACN46" s="115"/>
      <c r="ACO46" s="115"/>
      <c r="ACP46" s="115"/>
      <c r="ACQ46" s="115"/>
      <c r="ACR46" s="115"/>
      <c r="ACS46" s="115"/>
      <c r="ACT46" s="115"/>
      <c r="ACU46" s="115"/>
      <c r="ACV46" s="115"/>
      <c r="ACW46" s="115"/>
      <c r="ACX46" s="115"/>
      <c r="ACY46" s="115"/>
      <c r="ACZ46" s="115"/>
      <c r="ADA46" s="115"/>
      <c r="ADB46" s="115"/>
      <c r="ADC46" s="115"/>
      <c r="ADD46" s="115"/>
      <c r="ADE46" s="115"/>
      <c r="ADF46" s="115"/>
      <c r="ADG46" s="115"/>
      <c r="ADH46" s="115"/>
      <c r="ADI46" s="115"/>
      <c r="ADJ46" s="115"/>
      <c r="ADK46" s="115"/>
      <c r="ADL46" s="115"/>
      <c r="ADM46" s="115"/>
      <c r="ADN46" s="115"/>
      <c r="ADO46" s="115"/>
      <c r="ADP46" s="115"/>
      <c r="ADQ46" s="115"/>
      <c r="ADR46" s="115"/>
      <c r="ADS46" s="115"/>
      <c r="ADT46" s="115"/>
      <c r="ADU46" s="115"/>
      <c r="ADV46" s="115"/>
      <c r="ADW46" s="115"/>
      <c r="ADX46" s="115"/>
      <c r="ADY46" s="115"/>
      <c r="ADZ46" s="115"/>
      <c r="AEA46" s="115"/>
      <c r="AEB46" s="115"/>
      <c r="AEC46" s="115"/>
      <c r="AED46" s="115"/>
      <c r="AEE46" s="115"/>
      <c r="AEF46" s="115"/>
      <c r="AEG46" s="115"/>
      <c r="AEH46" s="115"/>
      <c r="AEI46" s="115"/>
      <c r="AEJ46" s="115"/>
      <c r="AEK46" s="115"/>
      <c r="AEL46" s="115"/>
      <c r="AEM46" s="115"/>
      <c r="AEN46" s="115"/>
      <c r="AEO46" s="115"/>
      <c r="AEP46" s="115"/>
      <c r="AEQ46" s="115"/>
      <c r="AER46" s="115"/>
      <c r="AES46" s="115"/>
      <c r="AET46" s="115"/>
      <c r="AEU46" s="115"/>
      <c r="AEV46" s="115"/>
      <c r="AEW46" s="115"/>
      <c r="AEX46" s="115"/>
      <c r="AEY46" s="115"/>
      <c r="AEZ46" s="115"/>
      <c r="AFA46" s="115"/>
      <c r="AFB46" s="115"/>
      <c r="AFC46" s="115"/>
      <c r="AFD46" s="115"/>
      <c r="AFE46" s="115"/>
      <c r="AFF46" s="115"/>
      <c r="AFG46" s="115"/>
      <c r="AFH46" s="115"/>
      <c r="AFI46" s="115"/>
      <c r="AFJ46" s="115"/>
      <c r="AFK46" s="115"/>
      <c r="AFL46" s="115"/>
      <c r="AFM46" s="115"/>
      <c r="AFN46" s="115"/>
      <c r="AFO46" s="115"/>
      <c r="AFP46" s="115"/>
      <c r="AFQ46" s="115"/>
      <c r="AFR46" s="115"/>
      <c r="AFS46" s="115"/>
      <c r="AFT46" s="115"/>
      <c r="AFU46" s="115"/>
      <c r="AFV46" s="115"/>
      <c r="AFW46" s="115"/>
      <c r="AFX46" s="115"/>
      <c r="AFY46" s="115"/>
      <c r="AFZ46" s="115"/>
      <c r="AGA46" s="115"/>
      <c r="AGB46" s="115"/>
      <c r="AGC46" s="115"/>
      <c r="AGD46" s="115"/>
      <c r="AGE46" s="115"/>
      <c r="AGF46" s="115"/>
      <c r="AGG46" s="115"/>
      <c r="AGH46" s="115"/>
      <c r="AGI46" s="115"/>
      <c r="AGJ46" s="115"/>
      <c r="AGK46" s="115"/>
      <c r="AGL46" s="115"/>
      <c r="AGM46" s="115"/>
      <c r="AGN46" s="115"/>
      <c r="AGO46" s="115"/>
      <c r="AGP46" s="115"/>
      <c r="AGQ46" s="115"/>
      <c r="AGR46" s="115"/>
      <c r="AGS46" s="115"/>
      <c r="AGT46" s="115"/>
      <c r="AGU46" s="115"/>
      <c r="AGV46" s="115"/>
      <c r="AGW46" s="115"/>
      <c r="AGX46" s="115"/>
      <c r="AGY46" s="115"/>
      <c r="AGZ46" s="115"/>
      <c r="AHA46" s="115"/>
      <c r="AHB46" s="115"/>
      <c r="AHC46" s="115"/>
      <c r="AHD46" s="115"/>
      <c r="AHE46" s="115"/>
      <c r="AHF46" s="115"/>
      <c r="AHG46" s="115"/>
      <c r="AHH46" s="115"/>
      <c r="AHI46" s="115"/>
      <c r="AHJ46" s="115"/>
      <c r="AHK46" s="115"/>
      <c r="AHL46" s="115"/>
      <c r="AHM46" s="115"/>
      <c r="AHN46" s="115"/>
      <c r="AHO46" s="115"/>
      <c r="AHP46" s="115"/>
      <c r="AHQ46" s="115"/>
      <c r="AHR46" s="115"/>
      <c r="AHS46" s="115"/>
      <c r="AHT46" s="115"/>
      <c r="AHU46" s="115"/>
      <c r="AHV46" s="115"/>
      <c r="AHW46" s="115"/>
      <c r="AHX46" s="115"/>
      <c r="AHY46" s="115"/>
      <c r="AHZ46" s="115"/>
      <c r="AIA46" s="115"/>
      <c r="AIB46" s="115"/>
      <c r="AIC46" s="115"/>
      <c r="AID46" s="115"/>
      <c r="AIE46" s="115"/>
      <c r="AIF46" s="115"/>
      <c r="AIG46" s="115"/>
      <c r="AIH46" s="115"/>
      <c r="AII46" s="115"/>
      <c r="AIJ46" s="115"/>
      <c r="AIK46" s="115"/>
      <c r="AIL46" s="115"/>
      <c r="AIM46" s="115"/>
      <c r="AIN46" s="115"/>
      <c r="AIO46" s="115"/>
      <c r="AIP46" s="115"/>
      <c r="AIQ46" s="115"/>
      <c r="AIR46" s="115"/>
      <c r="AIS46" s="115"/>
      <c r="AIT46" s="115"/>
      <c r="AIU46" s="115"/>
      <c r="AIV46" s="115"/>
      <c r="AIW46" s="115"/>
      <c r="AIX46" s="115"/>
      <c r="AIY46" s="115"/>
      <c r="AIZ46" s="115"/>
      <c r="AJA46" s="115"/>
      <c r="AJB46" s="115"/>
      <c r="AJC46" s="115"/>
      <c r="AJD46" s="115"/>
      <c r="AJE46" s="115"/>
      <c r="AJF46" s="115"/>
      <c r="AJG46" s="115"/>
      <c r="AJH46" s="115"/>
      <c r="AJI46" s="115"/>
      <c r="AJJ46" s="115"/>
      <c r="AJK46" s="115"/>
      <c r="AJL46" s="115"/>
      <c r="AJM46" s="115"/>
      <c r="AJN46" s="115"/>
      <c r="AJO46" s="115"/>
      <c r="AJP46" s="115"/>
      <c r="AJQ46" s="115"/>
      <c r="AJR46" s="115"/>
      <c r="AJS46" s="115"/>
      <c r="AJT46" s="115"/>
      <c r="AJU46" s="115"/>
      <c r="AJV46" s="115"/>
      <c r="AJW46" s="115"/>
      <c r="AJX46" s="115"/>
      <c r="AJY46" s="115"/>
      <c r="AJZ46" s="115"/>
      <c r="AKA46" s="115"/>
      <c r="AKB46" s="115"/>
      <c r="AKC46" s="115"/>
      <c r="AKD46" s="115"/>
      <c r="AKE46" s="115"/>
      <c r="AKF46" s="115"/>
      <c r="AKG46" s="115"/>
      <c r="AKH46" s="115"/>
      <c r="AKI46" s="115"/>
      <c r="AKJ46" s="115"/>
      <c r="AKK46" s="115"/>
      <c r="AKL46" s="115"/>
      <c r="AKM46" s="115"/>
      <c r="AKN46" s="115"/>
      <c r="AKO46" s="115"/>
      <c r="AKP46" s="115"/>
      <c r="AKQ46" s="115"/>
      <c r="AKR46" s="115"/>
      <c r="AKS46" s="115"/>
      <c r="AKT46" s="115"/>
      <c r="AKU46" s="115"/>
      <c r="AKV46" s="115"/>
      <c r="AKW46" s="115"/>
      <c r="AKX46" s="115"/>
      <c r="AKY46" s="115"/>
      <c r="AKZ46" s="115"/>
      <c r="ALA46" s="115"/>
      <c r="ALB46" s="115"/>
      <c r="ALC46" s="115"/>
      <c r="ALD46" s="115"/>
      <c r="ALE46" s="115"/>
      <c r="ALF46" s="115"/>
      <c r="ALG46" s="115"/>
      <c r="ALH46" s="115"/>
      <c r="ALI46" s="115"/>
      <c r="ALJ46" s="115"/>
      <c r="ALK46" s="115"/>
      <c r="ALL46" s="115"/>
      <c r="ALM46" s="115"/>
      <c r="ALN46" s="115"/>
      <c r="ALO46" s="115"/>
      <c r="ALP46" s="115"/>
      <c r="ALQ46" s="115"/>
      <c r="ALR46" s="115"/>
      <c r="ALS46" s="115"/>
      <c r="ALT46" s="115"/>
      <c r="ALU46" s="115"/>
      <c r="ALV46" s="115"/>
      <c r="ALW46" s="115"/>
      <c r="ALX46" s="115"/>
      <c r="ALY46" s="115"/>
      <c r="ALZ46" s="115"/>
      <c r="AMA46" s="115"/>
      <c r="AMB46" s="115"/>
      <c r="AMC46" s="115"/>
      <c r="AMD46" s="115"/>
      <c r="AME46" s="115"/>
      <c r="AMF46" s="115"/>
      <c r="AMG46" s="115"/>
      <c r="AMH46" s="115"/>
      <c r="AMI46" s="115"/>
      <c r="AMJ46" s="115"/>
      <c r="AMK46" s="115"/>
      <c r="AML46" s="115"/>
      <c r="AMM46" s="115"/>
      <c r="AMN46" s="115"/>
      <c r="AMO46" s="115"/>
      <c r="AMP46" s="115"/>
      <c r="AMQ46" s="115"/>
      <c r="AMR46" s="115"/>
      <c r="AMS46" s="115"/>
      <c r="AMT46" s="115"/>
      <c r="AMU46" s="115"/>
      <c r="AMV46" s="115"/>
      <c r="AMW46" s="115"/>
      <c r="AMX46" s="115"/>
      <c r="AMY46" s="115"/>
      <c r="AMZ46" s="115"/>
      <c r="ANA46" s="115"/>
      <c r="ANB46" s="115"/>
      <c r="ANC46" s="115"/>
      <c r="AND46" s="115"/>
      <c r="ANE46" s="115"/>
      <c r="ANF46" s="115"/>
      <c r="ANG46" s="115"/>
      <c r="ANH46" s="115"/>
      <c r="ANI46" s="115"/>
      <c r="ANJ46" s="115"/>
      <c r="ANK46" s="115"/>
      <c r="ANL46" s="115"/>
      <c r="ANM46" s="115"/>
      <c r="ANN46" s="115"/>
      <c r="ANO46" s="115"/>
      <c r="ANP46" s="115"/>
      <c r="ANQ46" s="115"/>
      <c r="ANR46" s="115"/>
      <c r="ANS46" s="115"/>
      <c r="ANT46" s="115"/>
      <c r="ANU46" s="115"/>
      <c r="ANV46" s="115"/>
      <c r="ANW46" s="115"/>
      <c r="ANX46" s="115"/>
      <c r="ANY46" s="115"/>
      <c r="ANZ46" s="115"/>
      <c r="AOA46" s="115"/>
      <c r="AOB46" s="115"/>
      <c r="AOC46" s="115"/>
      <c r="AOD46" s="115"/>
      <c r="AOE46" s="115"/>
      <c r="AOF46" s="115"/>
      <c r="AOG46" s="115"/>
      <c r="AOH46" s="115"/>
      <c r="AOI46" s="115"/>
      <c r="AOJ46" s="115"/>
      <c r="AOK46" s="115"/>
      <c r="AOL46" s="115"/>
      <c r="AOM46" s="115"/>
      <c r="AON46" s="115"/>
      <c r="AOO46" s="115"/>
      <c r="AOP46" s="115"/>
      <c r="AOQ46" s="115"/>
      <c r="AOR46" s="115"/>
      <c r="AOS46" s="115"/>
      <c r="AOT46" s="115"/>
      <c r="AOU46" s="115"/>
      <c r="AOV46" s="115"/>
      <c r="AOW46" s="115"/>
      <c r="AOX46" s="115"/>
      <c r="AOY46" s="115"/>
      <c r="AOZ46" s="115"/>
      <c r="APA46" s="115"/>
      <c r="APB46" s="115"/>
      <c r="APC46" s="115"/>
      <c r="APD46" s="115"/>
      <c r="APE46" s="115"/>
      <c r="APF46" s="115"/>
      <c r="APG46" s="115"/>
      <c r="APH46" s="115"/>
      <c r="API46" s="115"/>
      <c r="APJ46" s="115"/>
      <c r="APK46" s="115"/>
      <c r="APL46" s="115"/>
      <c r="APM46" s="115"/>
      <c r="APN46" s="115"/>
      <c r="APO46" s="115"/>
      <c r="APP46" s="115"/>
      <c r="APQ46" s="115"/>
      <c r="APR46" s="115"/>
      <c r="APS46" s="115"/>
      <c r="APT46" s="115"/>
      <c r="APU46" s="115"/>
      <c r="APV46" s="115"/>
      <c r="APW46" s="115"/>
      <c r="APX46" s="115"/>
      <c r="APY46" s="115"/>
      <c r="APZ46" s="115"/>
      <c r="AQA46" s="115"/>
      <c r="AQB46" s="115"/>
      <c r="AQC46" s="115"/>
      <c r="AQD46" s="115"/>
      <c r="AQE46" s="115"/>
      <c r="AQF46" s="115"/>
      <c r="AQG46" s="115"/>
      <c r="AQH46" s="115"/>
      <c r="AQI46" s="115"/>
      <c r="AQJ46" s="115"/>
      <c r="AQK46" s="115"/>
      <c r="AQL46" s="115"/>
      <c r="AQM46" s="115"/>
      <c r="AQN46" s="115"/>
      <c r="AQO46" s="115"/>
      <c r="AQP46" s="115"/>
      <c r="AQQ46" s="115"/>
      <c r="AQR46" s="115"/>
      <c r="AQS46" s="115"/>
      <c r="AQT46" s="115"/>
      <c r="AQU46" s="115"/>
      <c r="AQV46" s="115"/>
      <c r="AQW46" s="115"/>
      <c r="AQX46" s="115"/>
      <c r="AQY46" s="115"/>
      <c r="AQZ46" s="115"/>
      <c r="ARA46" s="115"/>
      <c r="ARB46" s="115"/>
      <c r="ARC46" s="115"/>
      <c r="ARD46" s="115"/>
      <c r="ARE46" s="115"/>
      <c r="ARF46" s="115"/>
      <c r="ARG46" s="115"/>
      <c r="ARH46" s="115"/>
      <c r="ARI46" s="115"/>
      <c r="ARJ46" s="115"/>
      <c r="ARK46" s="115"/>
      <c r="ARL46" s="115"/>
      <c r="ARM46" s="115"/>
      <c r="ARN46" s="115"/>
      <c r="ARO46" s="115"/>
      <c r="ARP46" s="115"/>
      <c r="ARQ46" s="115"/>
      <c r="ARR46" s="115"/>
      <c r="ARS46" s="115"/>
      <c r="ART46" s="115"/>
      <c r="ARU46" s="115"/>
      <c r="ARV46" s="115"/>
      <c r="ARW46" s="115"/>
      <c r="ARX46" s="115"/>
      <c r="ARY46" s="115"/>
      <c r="ARZ46" s="115"/>
      <c r="ASA46" s="115"/>
      <c r="ASB46" s="115"/>
      <c r="ASC46" s="115"/>
      <c r="ASD46" s="115"/>
      <c r="ASE46" s="115"/>
      <c r="ASF46" s="115"/>
      <c r="ASG46" s="115"/>
      <c r="ASH46" s="115"/>
      <c r="ASI46" s="115"/>
      <c r="ASJ46" s="115"/>
      <c r="ASK46" s="115"/>
      <c r="ASL46" s="115"/>
      <c r="ASM46" s="115"/>
      <c r="ASN46" s="115"/>
      <c r="ASO46" s="115"/>
      <c r="ASP46" s="115"/>
      <c r="ASQ46" s="115"/>
      <c r="ASR46" s="115"/>
      <c r="ASS46" s="115"/>
      <c r="AST46" s="115"/>
      <c r="ASU46" s="115"/>
      <c r="ASV46" s="115"/>
      <c r="ASW46" s="115"/>
      <c r="ASX46" s="115"/>
      <c r="ASY46" s="115"/>
      <c r="ASZ46" s="115"/>
      <c r="ATA46" s="115"/>
      <c r="ATB46" s="115"/>
      <c r="ATC46" s="115"/>
      <c r="ATD46" s="115"/>
      <c r="ATE46" s="115"/>
      <c r="ATF46" s="115"/>
      <c r="ATG46" s="115"/>
      <c r="ATH46" s="115"/>
      <c r="ATI46" s="115"/>
      <c r="ATJ46" s="115"/>
      <c r="ATK46" s="115"/>
      <c r="ATL46" s="115"/>
      <c r="ATM46" s="115"/>
      <c r="ATN46" s="115"/>
      <c r="ATO46" s="115"/>
      <c r="ATP46" s="115"/>
      <c r="ATQ46" s="115"/>
      <c r="ATR46" s="115"/>
      <c r="ATS46" s="115"/>
      <c r="ATT46" s="115"/>
      <c r="ATU46" s="115"/>
      <c r="ATV46" s="115"/>
      <c r="ATW46" s="115"/>
      <c r="ATX46" s="115"/>
      <c r="ATY46" s="115"/>
      <c r="ATZ46" s="115"/>
      <c r="AUA46" s="115"/>
      <c r="AUB46" s="115"/>
      <c r="AUC46" s="115"/>
      <c r="AUD46" s="115"/>
      <c r="AUE46" s="115"/>
      <c r="AUF46" s="115"/>
      <c r="AUG46" s="115"/>
      <c r="AUH46" s="115"/>
      <c r="AUI46" s="115"/>
      <c r="AUJ46" s="115"/>
      <c r="AUK46" s="115"/>
      <c r="AUL46" s="115"/>
      <c r="AUM46" s="115"/>
      <c r="AUN46" s="115"/>
      <c r="AUO46" s="115"/>
      <c r="AUP46" s="115"/>
      <c r="AUQ46" s="115"/>
      <c r="AUR46" s="115"/>
      <c r="AUS46" s="115"/>
      <c r="AUT46" s="115"/>
      <c r="AUU46" s="115"/>
      <c r="AUV46" s="115"/>
      <c r="AUW46" s="115"/>
      <c r="AUX46" s="115"/>
      <c r="AUY46" s="115"/>
      <c r="AUZ46" s="115"/>
      <c r="AVA46" s="115"/>
      <c r="AVB46" s="115"/>
      <c r="AVC46" s="115"/>
      <c r="AVD46" s="115"/>
      <c r="AVE46" s="115"/>
      <c r="AVF46" s="115"/>
      <c r="AVG46" s="115"/>
      <c r="AVH46" s="115"/>
      <c r="AVI46" s="115"/>
      <c r="AVJ46" s="115"/>
      <c r="AVK46" s="115"/>
      <c r="AVL46" s="115"/>
      <c r="AVM46" s="115"/>
      <c r="AVN46" s="115"/>
      <c r="AVO46" s="115"/>
      <c r="AVP46" s="115"/>
      <c r="AVQ46" s="115"/>
      <c r="AVR46" s="115"/>
      <c r="AVS46" s="115"/>
      <c r="AVT46" s="115"/>
      <c r="AVU46" s="115"/>
    </row>
    <row r="47" spans="1:1269" s="332" customFormat="1" ht="13.5" customHeight="1" x14ac:dyDescent="0.2">
      <c r="A47" s="115"/>
      <c r="B47" s="152" t="s">
        <v>85</v>
      </c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102"/>
      <c r="Y47" s="91"/>
      <c r="Z47" s="91"/>
      <c r="AA47" s="91"/>
      <c r="AB47" s="91"/>
      <c r="AC47" s="102"/>
      <c r="AD47" s="91"/>
      <c r="AE47" s="91"/>
      <c r="AF47" s="91"/>
      <c r="AG47" s="91"/>
      <c r="AH47" s="102"/>
      <c r="AI47" s="102"/>
      <c r="AJ47" s="102"/>
      <c r="AK47" s="102"/>
      <c r="AL47" s="102"/>
      <c r="AM47" s="102"/>
      <c r="AN47" s="102"/>
      <c r="AO47" s="102"/>
      <c r="AP47" s="102"/>
      <c r="AQ47" s="102"/>
      <c r="AR47" s="102"/>
      <c r="AS47" s="102"/>
      <c r="AT47" s="102"/>
      <c r="AU47" s="102"/>
      <c r="AV47" s="102"/>
      <c r="AW47" s="102"/>
      <c r="AX47" s="102"/>
      <c r="AY47" s="102"/>
      <c r="AZ47" s="102"/>
      <c r="BA47" s="102"/>
      <c r="BB47" s="102"/>
      <c r="BC47" s="115"/>
      <c r="BD47" s="115"/>
      <c r="BE47" s="115"/>
      <c r="BF47" s="115"/>
      <c r="BG47" s="102"/>
      <c r="BH47" s="102"/>
      <c r="BI47" s="102"/>
      <c r="BJ47" s="102"/>
      <c r="BK47" s="102"/>
      <c r="BL47" s="102"/>
      <c r="BM47" s="102"/>
      <c r="BN47" s="102"/>
      <c r="BO47" s="102"/>
      <c r="BP47" s="102"/>
      <c r="BQ47" s="102"/>
      <c r="BR47" s="102"/>
      <c r="BS47" s="102"/>
      <c r="BT47" s="102"/>
      <c r="BU47" s="102"/>
      <c r="BV47" s="102"/>
      <c r="BW47" s="102"/>
      <c r="BX47" s="102"/>
      <c r="BY47" s="102"/>
      <c r="BZ47" s="102"/>
      <c r="CA47" s="102"/>
      <c r="CB47" s="102"/>
      <c r="CC47" s="102"/>
      <c r="CD47" s="102"/>
      <c r="CE47" s="102"/>
      <c r="CF47" s="102"/>
      <c r="CG47" s="102"/>
      <c r="CH47" s="102"/>
      <c r="CI47" s="102"/>
      <c r="CJ47" s="102"/>
      <c r="CK47" s="102"/>
      <c r="CL47" s="102"/>
      <c r="CM47" s="102"/>
      <c r="CN47" s="102"/>
      <c r="CO47" s="102"/>
      <c r="CP47" s="102"/>
      <c r="CQ47" s="102"/>
      <c r="CR47" s="102"/>
      <c r="CS47" s="102"/>
      <c r="CT47" s="102"/>
      <c r="CU47" s="102"/>
      <c r="CV47" s="102"/>
      <c r="CW47" s="102"/>
      <c r="CX47" s="102"/>
      <c r="CY47" s="102"/>
      <c r="CZ47" s="102"/>
      <c r="DA47" s="102"/>
      <c r="DB47" s="102"/>
      <c r="DC47" s="102"/>
      <c r="DD47" s="102"/>
      <c r="DE47" s="102"/>
      <c r="DF47" s="102"/>
      <c r="DG47" s="102"/>
      <c r="DH47" s="102"/>
      <c r="DI47" s="102"/>
      <c r="DJ47" s="102"/>
      <c r="DK47" s="102"/>
      <c r="DL47" s="102"/>
      <c r="DM47" s="102"/>
      <c r="DN47" s="102"/>
      <c r="DO47" s="102"/>
      <c r="DP47" s="102"/>
      <c r="DQ47" s="102"/>
      <c r="DR47" s="102"/>
      <c r="DS47" s="102"/>
      <c r="DT47" s="102"/>
      <c r="DU47" s="102"/>
      <c r="DV47" s="102"/>
      <c r="DW47" s="102"/>
      <c r="DX47" s="102"/>
      <c r="DY47" s="115"/>
      <c r="DZ47" s="115"/>
      <c r="EA47" s="115"/>
      <c r="EB47" s="115"/>
      <c r="EC47" s="115"/>
      <c r="ED47" s="115"/>
      <c r="EE47" s="115"/>
      <c r="EF47" s="115"/>
      <c r="EG47" s="115"/>
      <c r="EH47" s="115"/>
      <c r="EI47" s="115"/>
      <c r="EJ47" s="115"/>
      <c r="EK47" s="115"/>
      <c r="EL47" s="115"/>
      <c r="EM47" s="115"/>
      <c r="EN47" s="115"/>
      <c r="EO47" s="115"/>
      <c r="EP47" s="115"/>
      <c r="EQ47" s="115"/>
      <c r="ER47" s="115"/>
      <c r="ES47" s="115"/>
      <c r="ET47" s="115"/>
      <c r="EU47" s="115"/>
      <c r="EV47" s="115"/>
      <c r="EW47" s="115"/>
      <c r="EX47" s="115"/>
      <c r="EY47" s="115"/>
      <c r="EZ47" s="115"/>
      <c r="FA47" s="115"/>
      <c r="FB47" s="115"/>
      <c r="FC47" s="115"/>
      <c r="FD47" s="115"/>
      <c r="FE47" s="115"/>
      <c r="FF47" s="115"/>
      <c r="FG47" s="115"/>
      <c r="FH47" s="115"/>
      <c r="FI47" s="115"/>
      <c r="FJ47" s="115"/>
      <c r="FK47" s="115"/>
      <c r="FL47" s="115"/>
      <c r="FM47" s="115"/>
      <c r="FN47" s="115"/>
      <c r="FO47" s="115"/>
      <c r="FP47" s="115"/>
      <c r="FQ47" s="115"/>
      <c r="FR47" s="115"/>
      <c r="FS47" s="115"/>
      <c r="FT47" s="115"/>
      <c r="FU47" s="115"/>
      <c r="FV47" s="115"/>
      <c r="FW47" s="115"/>
      <c r="FX47" s="115"/>
      <c r="FY47" s="115"/>
      <c r="FZ47" s="115"/>
      <c r="GA47" s="115"/>
      <c r="GB47" s="115"/>
      <c r="GC47" s="115"/>
      <c r="GD47" s="115"/>
      <c r="GE47" s="115"/>
      <c r="GF47" s="115"/>
      <c r="GG47" s="115"/>
      <c r="GH47" s="115"/>
      <c r="GI47" s="115"/>
      <c r="GJ47" s="115"/>
      <c r="GK47" s="115"/>
      <c r="GL47" s="115"/>
      <c r="GM47" s="115"/>
      <c r="GN47" s="115"/>
      <c r="GO47" s="115"/>
      <c r="GP47" s="115"/>
      <c r="GQ47" s="115"/>
      <c r="GR47" s="115"/>
      <c r="GS47" s="115"/>
      <c r="GT47" s="115"/>
      <c r="GU47" s="115"/>
      <c r="GV47" s="115"/>
      <c r="GW47" s="115"/>
      <c r="GX47" s="115"/>
      <c r="GY47" s="115"/>
      <c r="GZ47" s="115"/>
      <c r="HA47" s="115"/>
      <c r="HB47" s="115"/>
      <c r="HC47" s="115"/>
      <c r="HD47" s="115"/>
      <c r="HE47" s="115"/>
      <c r="HF47" s="115"/>
      <c r="HG47" s="115"/>
      <c r="HH47" s="115"/>
      <c r="HI47" s="115"/>
      <c r="HJ47" s="115"/>
      <c r="HK47" s="115"/>
      <c r="HL47" s="115"/>
      <c r="HM47" s="115"/>
      <c r="HN47" s="115"/>
      <c r="HO47" s="115"/>
      <c r="HP47" s="115"/>
      <c r="HQ47" s="115"/>
      <c r="HR47" s="115"/>
      <c r="HS47" s="115"/>
      <c r="HT47" s="115"/>
      <c r="HU47" s="115"/>
      <c r="HV47" s="115"/>
      <c r="HW47" s="115"/>
      <c r="HX47" s="115"/>
      <c r="HY47" s="115"/>
      <c r="HZ47" s="115"/>
      <c r="IA47" s="115"/>
      <c r="IB47" s="115"/>
      <c r="IC47" s="115"/>
      <c r="ID47" s="115"/>
      <c r="IE47" s="115"/>
      <c r="IF47" s="115"/>
      <c r="IG47" s="115"/>
      <c r="IH47" s="115"/>
      <c r="II47" s="115"/>
      <c r="IJ47" s="115"/>
      <c r="IK47" s="115"/>
      <c r="IL47" s="115"/>
      <c r="IM47" s="115"/>
      <c r="IN47" s="115"/>
      <c r="IO47" s="115"/>
      <c r="IP47" s="115"/>
      <c r="IQ47" s="115"/>
      <c r="IR47" s="115"/>
      <c r="IS47" s="115"/>
      <c r="IT47" s="115"/>
      <c r="IU47" s="115"/>
      <c r="IV47" s="115"/>
      <c r="IW47" s="115"/>
      <c r="IX47" s="115"/>
      <c r="IY47" s="115"/>
      <c r="IZ47" s="115"/>
      <c r="JA47" s="115"/>
      <c r="JB47" s="115"/>
      <c r="JC47" s="115"/>
      <c r="JD47" s="115"/>
      <c r="JE47" s="115"/>
      <c r="JF47" s="115"/>
      <c r="JG47" s="115"/>
      <c r="JH47" s="115"/>
      <c r="JI47" s="115"/>
      <c r="JJ47" s="115"/>
      <c r="JK47" s="115"/>
      <c r="JL47" s="115"/>
      <c r="JM47" s="115"/>
      <c r="JN47" s="115"/>
      <c r="JO47" s="115"/>
      <c r="JP47" s="115"/>
      <c r="JQ47" s="115"/>
      <c r="JR47" s="115"/>
      <c r="JS47" s="115"/>
      <c r="JT47" s="115"/>
      <c r="JU47" s="115"/>
      <c r="JV47" s="115"/>
      <c r="JW47" s="115"/>
      <c r="JX47" s="115"/>
      <c r="JY47" s="115"/>
      <c r="JZ47" s="115"/>
      <c r="KA47" s="115"/>
      <c r="KB47" s="115"/>
      <c r="KC47" s="115"/>
      <c r="KD47" s="115"/>
      <c r="KE47" s="115"/>
      <c r="KF47" s="115"/>
      <c r="KG47" s="115"/>
      <c r="KH47" s="115"/>
      <c r="KI47" s="115"/>
      <c r="KJ47" s="115"/>
      <c r="KK47" s="115"/>
      <c r="KL47" s="115"/>
      <c r="KM47" s="115"/>
      <c r="KN47" s="115"/>
      <c r="KO47" s="115"/>
      <c r="KP47" s="115"/>
      <c r="KQ47" s="115"/>
      <c r="KR47" s="115"/>
      <c r="KS47" s="115"/>
      <c r="KT47" s="115"/>
      <c r="KU47" s="115"/>
      <c r="KV47" s="115"/>
      <c r="KW47" s="115"/>
      <c r="KX47" s="115"/>
      <c r="KY47" s="115"/>
      <c r="KZ47" s="115"/>
      <c r="LA47" s="115"/>
      <c r="LB47" s="115"/>
      <c r="LC47" s="115"/>
      <c r="LD47" s="115"/>
      <c r="LE47" s="115"/>
      <c r="LF47" s="115"/>
      <c r="LG47" s="115"/>
      <c r="LH47" s="115"/>
      <c r="LI47" s="115"/>
      <c r="LJ47" s="115"/>
      <c r="LK47" s="115"/>
      <c r="LL47" s="115"/>
      <c r="LM47" s="115"/>
      <c r="LN47" s="115"/>
      <c r="LO47" s="115"/>
      <c r="LP47" s="115"/>
      <c r="LQ47" s="115"/>
      <c r="LR47" s="115"/>
      <c r="LS47" s="115"/>
      <c r="LT47" s="115"/>
      <c r="LU47" s="115"/>
      <c r="LV47" s="115"/>
      <c r="LW47" s="115"/>
      <c r="LX47" s="115"/>
      <c r="LY47" s="115"/>
      <c r="LZ47" s="115"/>
      <c r="MA47" s="115"/>
      <c r="MB47" s="115"/>
      <c r="MC47" s="115"/>
      <c r="MD47" s="115"/>
      <c r="ME47" s="115"/>
      <c r="MF47" s="115"/>
      <c r="MG47" s="115"/>
      <c r="MH47" s="115"/>
      <c r="MI47" s="115"/>
      <c r="MJ47" s="115"/>
      <c r="MK47" s="115"/>
      <c r="ML47" s="115"/>
      <c r="MM47" s="115"/>
      <c r="MN47" s="115"/>
      <c r="MO47" s="115"/>
      <c r="MP47" s="115"/>
      <c r="MQ47" s="115"/>
      <c r="MR47" s="115"/>
      <c r="MS47" s="115"/>
      <c r="MT47" s="115"/>
      <c r="MU47" s="115"/>
      <c r="MV47" s="115"/>
      <c r="MW47" s="115"/>
      <c r="MX47" s="115"/>
      <c r="MY47" s="115"/>
      <c r="MZ47" s="115"/>
      <c r="NA47" s="115"/>
      <c r="NB47" s="115"/>
      <c r="NC47" s="115"/>
      <c r="ND47" s="115"/>
      <c r="NE47" s="115"/>
      <c r="NF47" s="115"/>
      <c r="NG47" s="115"/>
      <c r="NH47" s="115"/>
      <c r="NI47" s="115"/>
      <c r="NJ47" s="115"/>
      <c r="NK47" s="115"/>
      <c r="NL47" s="115"/>
      <c r="NM47" s="115"/>
      <c r="NN47" s="115"/>
      <c r="NO47" s="115"/>
      <c r="NP47" s="115"/>
      <c r="NQ47" s="115"/>
      <c r="NR47" s="115"/>
      <c r="NS47" s="115"/>
      <c r="NT47" s="115"/>
      <c r="NU47" s="115"/>
      <c r="NV47" s="115"/>
      <c r="NW47" s="115"/>
      <c r="NX47" s="115"/>
      <c r="NY47" s="115"/>
      <c r="NZ47" s="115"/>
      <c r="OA47" s="115"/>
      <c r="OB47" s="115"/>
      <c r="OC47" s="115"/>
      <c r="OD47" s="115"/>
      <c r="OE47" s="115"/>
      <c r="OF47" s="115"/>
      <c r="OG47" s="115"/>
      <c r="OH47" s="115"/>
      <c r="OI47" s="115"/>
      <c r="OJ47" s="115"/>
      <c r="OK47" s="115"/>
      <c r="OL47" s="115"/>
      <c r="OM47" s="115"/>
      <c r="ON47" s="115"/>
      <c r="OO47" s="115"/>
      <c r="OP47" s="115"/>
      <c r="OQ47" s="115"/>
      <c r="OR47" s="115"/>
      <c r="OS47" s="115"/>
      <c r="OT47" s="115"/>
      <c r="OU47" s="115"/>
      <c r="OV47" s="115"/>
      <c r="OW47" s="115"/>
      <c r="OX47" s="115"/>
      <c r="OY47" s="115"/>
      <c r="OZ47" s="115"/>
      <c r="PA47" s="115"/>
      <c r="PB47" s="115"/>
      <c r="PC47" s="115"/>
      <c r="PD47" s="115"/>
      <c r="PE47" s="115"/>
      <c r="PF47" s="115"/>
      <c r="PG47" s="115"/>
      <c r="PH47" s="115"/>
      <c r="PI47" s="115"/>
      <c r="PJ47" s="115"/>
      <c r="PK47" s="115"/>
      <c r="PL47" s="115"/>
      <c r="PM47" s="115"/>
      <c r="PN47" s="115"/>
      <c r="PO47" s="115"/>
      <c r="PP47" s="115"/>
      <c r="PQ47" s="115"/>
      <c r="PR47" s="115"/>
      <c r="PS47" s="115"/>
      <c r="PT47" s="115"/>
      <c r="PU47" s="115"/>
      <c r="PV47" s="115"/>
      <c r="PW47" s="115"/>
      <c r="PX47" s="115"/>
      <c r="PY47" s="115"/>
      <c r="PZ47" s="115"/>
      <c r="QA47" s="115"/>
      <c r="QB47" s="115"/>
      <c r="QC47" s="115"/>
      <c r="QD47" s="115"/>
      <c r="QE47" s="115"/>
      <c r="QF47" s="115"/>
      <c r="QG47" s="115"/>
      <c r="QH47" s="115"/>
      <c r="QI47" s="115"/>
      <c r="QJ47" s="115"/>
      <c r="QK47" s="115"/>
      <c r="QL47" s="115"/>
      <c r="QM47" s="115"/>
      <c r="QN47" s="115"/>
      <c r="QO47" s="115"/>
      <c r="QP47" s="115"/>
      <c r="QQ47" s="115"/>
      <c r="QR47" s="115"/>
      <c r="QS47" s="115"/>
      <c r="QT47" s="115"/>
      <c r="QU47" s="115"/>
      <c r="QV47" s="115"/>
      <c r="QW47" s="115"/>
      <c r="QX47" s="115"/>
      <c r="QY47" s="115"/>
      <c r="QZ47" s="115"/>
      <c r="RA47" s="115"/>
      <c r="RB47" s="115"/>
      <c r="RC47" s="115"/>
      <c r="RD47" s="115"/>
      <c r="RE47" s="115"/>
      <c r="RF47" s="115"/>
      <c r="RG47" s="115"/>
      <c r="RH47" s="115"/>
      <c r="RI47" s="115"/>
      <c r="RJ47" s="115"/>
      <c r="RK47" s="115"/>
      <c r="RL47" s="115"/>
      <c r="RM47" s="115"/>
      <c r="RN47" s="115"/>
      <c r="RO47" s="115"/>
      <c r="RP47" s="115"/>
      <c r="RQ47" s="115"/>
      <c r="RR47" s="115"/>
      <c r="RS47" s="115"/>
      <c r="RT47" s="115"/>
      <c r="RU47" s="115"/>
      <c r="RV47" s="115"/>
      <c r="RW47" s="115"/>
      <c r="RX47" s="115"/>
      <c r="RY47" s="115"/>
      <c r="RZ47" s="115"/>
      <c r="SA47" s="115"/>
      <c r="SB47" s="115"/>
      <c r="SC47" s="115"/>
      <c r="SD47" s="115"/>
      <c r="SE47" s="115"/>
      <c r="SF47" s="115"/>
      <c r="SG47" s="115"/>
      <c r="SH47" s="115"/>
      <c r="SI47" s="115"/>
      <c r="SJ47" s="115"/>
      <c r="SK47" s="115"/>
      <c r="SL47" s="115"/>
      <c r="SM47" s="115"/>
      <c r="SN47" s="115"/>
      <c r="SO47" s="115"/>
      <c r="SP47" s="115"/>
      <c r="SQ47" s="115"/>
      <c r="SR47" s="115"/>
      <c r="SS47" s="115"/>
      <c r="ST47" s="115"/>
      <c r="SU47" s="115"/>
      <c r="SV47" s="115"/>
      <c r="SW47" s="115"/>
      <c r="SX47" s="115"/>
      <c r="SY47" s="115"/>
      <c r="SZ47" s="115"/>
      <c r="TA47" s="115"/>
      <c r="TB47" s="115"/>
      <c r="TC47" s="115"/>
      <c r="TD47" s="115"/>
      <c r="TE47" s="115"/>
      <c r="TF47" s="115"/>
      <c r="TG47" s="115"/>
      <c r="TH47" s="115"/>
      <c r="TI47" s="115"/>
      <c r="TJ47" s="115"/>
      <c r="TK47" s="115"/>
      <c r="TL47" s="115"/>
      <c r="TM47" s="115"/>
      <c r="TN47" s="115"/>
      <c r="TO47" s="115"/>
      <c r="TP47" s="115"/>
      <c r="TQ47" s="115"/>
      <c r="TR47" s="115"/>
      <c r="TS47" s="115"/>
      <c r="TT47" s="115"/>
      <c r="TU47" s="115"/>
      <c r="TV47" s="115"/>
      <c r="TW47" s="115"/>
      <c r="TX47" s="115"/>
      <c r="TY47" s="115"/>
      <c r="TZ47" s="115"/>
      <c r="UA47" s="115"/>
      <c r="UB47" s="115"/>
      <c r="UC47" s="115"/>
      <c r="UD47" s="115"/>
      <c r="UE47" s="115"/>
      <c r="UF47" s="115"/>
      <c r="UG47" s="115"/>
      <c r="UH47" s="115"/>
      <c r="UI47" s="115"/>
      <c r="UJ47" s="115"/>
      <c r="UK47" s="115"/>
      <c r="UL47" s="115"/>
      <c r="UM47" s="115"/>
      <c r="UN47" s="115"/>
      <c r="UO47" s="115"/>
      <c r="UP47" s="115"/>
      <c r="UQ47" s="115"/>
      <c r="UR47" s="115"/>
      <c r="US47" s="115"/>
      <c r="UT47" s="115"/>
      <c r="UU47" s="115"/>
      <c r="UV47" s="115"/>
      <c r="UW47" s="115"/>
      <c r="UX47" s="115"/>
      <c r="UY47" s="115"/>
      <c r="UZ47" s="115"/>
      <c r="VA47" s="115"/>
      <c r="VB47" s="115"/>
      <c r="VC47" s="115"/>
      <c r="VD47" s="115"/>
      <c r="VE47" s="115"/>
      <c r="VF47" s="115"/>
      <c r="VG47" s="115"/>
      <c r="VH47" s="115"/>
      <c r="VI47" s="115"/>
      <c r="VJ47" s="115"/>
      <c r="VK47" s="115"/>
      <c r="VL47" s="115"/>
      <c r="VM47" s="115"/>
      <c r="VN47" s="115"/>
      <c r="VO47" s="115"/>
      <c r="VP47" s="115"/>
      <c r="VQ47" s="115"/>
      <c r="VR47" s="115"/>
      <c r="VS47" s="115"/>
      <c r="VT47" s="115"/>
      <c r="VU47" s="115"/>
      <c r="VV47" s="115"/>
      <c r="VW47" s="115"/>
      <c r="VX47" s="115"/>
      <c r="VY47" s="115"/>
      <c r="VZ47" s="115"/>
      <c r="WA47" s="115"/>
      <c r="WB47" s="115"/>
      <c r="WC47" s="115"/>
      <c r="WD47" s="115"/>
      <c r="WE47" s="115"/>
      <c r="WF47" s="115"/>
      <c r="WG47" s="115"/>
      <c r="WH47" s="115"/>
      <c r="WI47" s="115"/>
      <c r="WJ47" s="115"/>
      <c r="WK47" s="115"/>
      <c r="WL47" s="115"/>
      <c r="WM47" s="115"/>
      <c r="WN47" s="115"/>
      <c r="WO47" s="115"/>
      <c r="WP47" s="115"/>
      <c r="WQ47" s="115"/>
      <c r="WR47" s="115"/>
      <c r="WS47" s="115"/>
      <c r="WT47" s="115"/>
      <c r="WU47" s="115"/>
      <c r="WV47" s="115"/>
      <c r="WW47" s="115"/>
      <c r="WX47" s="115"/>
      <c r="WY47" s="115"/>
      <c r="WZ47" s="115"/>
      <c r="XA47" s="115"/>
      <c r="XB47" s="115"/>
      <c r="XC47" s="115"/>
      <c r="XD47" s="115"/>
      <c r="XE47" s="115"/>
      <c r="XF47" s="115"/>
      <c r="XG47" s="115"/>
      <c r="XH47" s="115"/>
      <c r="XI47" s="115"/>
      <c r="XJ47" s="115"/>
      <c r="XK47" s="115"/>
      <c r="XL47" s="115"/>
      <c r="XM47" s="115"/>
      <c r="XN47" s="115"/>
      <c r="XO47" s="115"/>
      <c r="XP47" s="115"/>
      <c r="XQ47" s="115"/>
      <c r="XR47" s="115"/>
      <c r="XS47" s="115"/>
      <c r="XT47" s="115"/>
      <c r="XU47" s="115"/>
      <c r="XV47" s="115"/>
      <c r="XW47" s="115"/>
      <c r="XX47" s="115"/>
      <c r="XY47" s="115"/>
      <c r="XZ47" s="115"/>
      <c r="YA47" s="115"/>
      <c r="YB47" s="115"/>
      <c r="YC47" s="115"/>
      <c r="YD47" s="115"/>
      <c r="YE47" s="115"/>
      <c r="YF47" s="115"/>
      <c r="YG47" s="115"/>
      <c r="YH47" s="115"/>
      <c r="YI47" s="115"/>
      <c r="YJ47" s="115"/>
      <c r="YK47" s="115"/>
      <c r="YL47" s="115"/>
      <c r="YM47" s="115"/>
      <c r="YN47" s="115"/>
      <c r="YO47" s="115"/>
      <c r="YP47" s="115"/>
      <c r="YQ47" s="115"/>
      <c r="YR47" s="115"/>
      <c r="YS47" s="115"/>
      <c r="YT47" s="115"/>
      <c r="YU47" s="115"/>
      <c r="YV47" s="115"/>
      <c r="YW47" s="115"/>
      <c r="YX47" s="115"/>
      <c r="YY47" s="115"/>
      <c r="YZ47" s="115"/>
      <c r="ZA47" s="115"/>
      <c r="ZB47" s="115"/>
      <c r="ZC47" s="115"/>
      <c r="ZD47" s="115"/>
      <c r="ZE47" s="115"/>
      <c r="ZF47" s="115"/>
      <c r="ZG47" s="115"/>
      <c r="ZH47" s="115"/>
      <c r="ZI47" s="115"/>
      <c r="ZJ47" s="115"/>
      <c r="ZK47" s="115"/>
      <c r="ZL47" s="115"/>
      <c r="ZM47" s="115"/>
      <c r="ZN47" s="115"/>
      <c r="ZO47" s="115"/>
      <c r="ZP47" s="115"/>
      <c r="ZQ47" s="115"/>
      <c r="ZR47" s="115"/>
      <c r="ZS47" s="115"/>
      <c r="ZT47" s="115"/>
      <c r="ZU47" s="115"/>
      <c r="ZV47" s="115"/>
      <c r="ZW47" s="115"/>
      <c r="ZX47" s="115"/>
      <c r="ZY47" s="115"/>
      <c r="ZZ47" s="115"/>
      <c r="AAA47" s="115"/>
      <c r="AAB47" s="115"/>
      <c r="AAC47" s="115"/>
      <c r="AAD47" s="115"/>
      <c r="AAE47" s="115"/>
      <c r="AAF47" s="115"/>
      <c r="AAG47" s="115"/>
      <c r="AAH47" s="115"/>
      <c r="AAI47" s="115"/>
      <c r="AAJ47" s="115"/>
      <c r="AAK47" s="115"/>
      <c r="AAL47" s="115"/>
      <c r="AAM47" s="115"/>
      <c r="AAN47" s="115"/>
      <c r="AAO47" s="115"/>
      <c r="AAP47" s="115"/>
      <c r="AAQ47" s="115"/>
      <c r="AAR47" s="115"/>
      <c r="AAS47" s="115"/>
      <c r="AAT47" s="115"/>
      <c r="AAU47" s="115"/>
      <c r="AAV47" s="115"/>
      <c r="AAW47" s="115"/>
      <c r="AAX47" s="115"/>
      <c r="AAY47" s="115"/>
      <c r="AAZ47" s="115"/>
      <c r="ABA47" s="115"/>
      <c r="ABB47" s="115"/>
      <c r="ABC47" s="115"/>
      <c r="ABD47" s="115"/>
      <c r="ABE47" s="115"/>
      <c r="ABF47" s="115"/>
      <c r="ABG47" s="115"/>
      <c r="ABH47" s="115"/>
      <c r="ABI47" s="115"/>
      <c r="ABJ47" s="115"/>
      <c r="ABK47" s="115"/>
      <c r="ABL47" s="115"/>
      <c r="ABM47" s="115"/>
      <c r="ABN47" s="115"/>
      <c r="ABO47" s="115"/>
      <c r="ABP47" s="115"/>
      <c r="ABQ47" s="115"/>
      <c r="ABR47" s="115"/>
      <c r="ABS47" s="115"/>
      <c r="ABT47" s="115"/>
      <c r="ABU47" s="115"/>
      <c r="ABV47" s="115"/>
      <c r="ABW47" s="115"/>
      <c r="ABX47" s="115"/>
      <c r="ABY47" s="115"/>
      <c r="ABZ47" s="115"/>
      <c r="ACA47" s="115"/>
      <c r="ACB47" s="115"/>
      <c r="ACC47" s="115"/>
      <c r="ACD47" s="115"/>
      <c r="ACE47" s="115"/>
      <c r="ACF47" s="115"/>
      <c r="ACG47" s="115"/>
      <c r="ACH47" s="115"/>
      <c r="ACI47" s="115"/>
      <c r="ACJ47" s="115"/>
      <c r="ACK47" s="115"/>
      <c r="ACL47" s="115"/>
      <c r="ACM47" s="115"/>
      <c r="ACN47" s="115"/>
      <c r="ACO47" s="115"/>
      <c r="ACP47" s="115"/>
      <c r="ACQ47" s="115"/>
      <c r="ACR47" s="115"/>
      <c r="ACS47" s="115"/>
      <c r="ACT47" s="115"/>
      <c r="ACU47" s="115"/>
      <c r="ACV47" s="115"/>
      <c r="ACW47" s="115"/>
      <c r="ACX47" s="115"/>
      <c r="ACY47" s="115"/>
      <c r="ACZ47" s="115"/>
      <c r="ADA47" s="115"/>
      <c r="ADB47" s="115"/>
      <c r="ADC47" s="115"/>
      <c r="ADD47" s="115"/>
      <c r="ADE47" s="115"/>
      <c r="ADF47" s="115"/>
      <c r="ADG47" s="115"/>
      <c r="ADH47" s="115"/>
      <c r="ADI47" s="115"/>
      <c r="ADJ47" s="115"/>
      <c r="ADK47" s="115"/>
      <c r="ADL47" s="115"/>
      <c r="ADM47" s="115"/>
      <c r="ADN47" s="115"/>
      <c r="ADO47" s="115"/>
      <c r="ADP47" s="115"/>
      <c r="ADQ47" s="115"/>
      <c r="ADR47" s="115"/>
      <c r="ADS47" s="115"/>
      <c r="ADT47" s="115"/>
      <c r="ADU47" s="115"/>
      <c r="ADV47" s="115"/>
      <c r="ADW47" s="115"/>
      <c r="ADX47" s="115"/>
      <c r="ADY47" s="115"/>
      <c r="ADZ47" s="115"/>
      <c r="AEA47" s="115"/>
      <c r="AEB47" s="115"/>
      <c r="AEC47" s="115"/>
      <c r="AED47" s="115"/>
      <c r="AEE47" s="115"/>
      <c r="AEF47" s="115"/>
      <c r="AEG47" s="115"/>
      <c r="AEH47" s="115"/>
      <c r="AEI47" s="115"/>
      <c r="AEJ47" s="115"/>
      <c r="AEK47" s="115"/>
      <c r="AEL47" s="115"/>
      <c r="AEM47" s="115"/>
      <c r="AEN47" s="115"/>
      <c r="AEO47" s="115"/>
      <c r="AEP47" s="115"/>
      <c r="AEQ47" s="115"/>
      <c r="AER47" s="115"/>
      <c r="AES47" s="115"/>
      <c r="AET47" s="115"/>
      <c r="AEU47" s="115"/>
      <c r="AEV47" s="115"/>
      <c r="AEW47" s="115"/>
      <c r="AEX47" s="115"/>
      <c r="AEY47" s="115"/>
      <c r="AEZ47" s="115"/>
      <c r="AFA47" s="115"/>
      <c r="AFB47" s="115"/>
      <c r="AFC47" s="115"/>
      <c r="AFD47" s="115"/>
      <c r="AFE47" s="115"/>
      <c r="AFF47" s="115"/>
      <c r="AFG47" s="115"/>
      <c r="AFH47" s="115"/>
      <c r="AFI47" s="115"/>
      <c r="AFJ47" s="115"/>
      <c r="AFK47" s="115"/>
      <c r="AFL47" s="115"/>
      <c r="AFM47" s="115"/>
      <c r="AFN47" s="115"/>
      <c r="AFO47" s="115"/>
      <c r="AFP47" s="115"/>
      <c r="AFQ47" s="115"/>
      <c r="AFR47" s="115"/>
      <c r="AFS47" s="115"/>
      <c r="AFT47" s="115"/>
      <c r="AFU47" s="115"/>
      <c r="AFV47" s="115"/>
      <c r="AFW47" s="115"/>
      <c r="AFX47" s="115"/>
      <c r="AFY47" s="115"/>
      <c r="AFZ47" s="115"/>
      <c r="AGA47" s="115"/>
      <c r="AGB47" s="115"/>
      <c r="AGC47" s="115"/>
      <c r="AGD47" s="115"/>
      <c r="AGE47" s="115"/>
      <c r="AGF47" s="115"/>
      <c r="AGG47" s="115"/>
      <c r="AGH47" s="115"/>
      <c r="AGI47" s="115"/>
      <c r="AGJ47" s="115"/>
      <c r="AGK47" s="115"/>
      <c r="AGL47" s="115"/>
      <c r="AGM47" s="115"/>
      <c r="AGN47" s="115"/>
      <c r="AGO47" s="115"/>
      <c r="AGP47" s="115"/>
      <c r="AGQ47" s="115"/>
      <c r="AGR47" s="115"/>
      <c r="AGS47" s="115"/>
      <c r="AGT47" s="115"/>
      <c r="AGU47" s="115"/>
      <c r="AGV47" s="115"/>
      <c r="AGW47" s="115"/>
      <c r="AGX47" s="115"/>
      <c r="AGY47" s="115"/>
      <c r="AGZ47" s="115"/>
      <c r="AHA47" s="115"/>
      <c r="AHB47" s="115"/>
      <c r="AHC47" s="115"/>
      <c r="AHD47" s="115"/>
      <c r="AHE47" s="115"/>
      <c r="AHF47" s="115"/>
      <c r="AHG47" s="115"/>
      <c r="AHH47" s="115"/>
      <c r="AHI47" s="115"/>
      <c r="AHJ47" s="115"/>
      <c r="AHK47" s="115"/>
      <c r="AHL47" s="115"/>
      <c r="AHM47" s="115"/>
      <c r="AHN47" s="115"/>
      <c r="AHO47" s="115"/>
      <c r="AHP47" s="115"/>
      <c r="AHQ47" s="115"/>
      <c r="AHR47" s="115"/>
      <c r="AHS47" s="115"/>
      <c r="AHT47" s="115"/>
      <c r="AHU47" s="115"/>
      <c r="AHV47" s="115"/>
      <c r="AHW47" s="115"/>
      <c r="AHX47" s="115"/>
      <c r="AHY47" s="115"/>
      <c r="AHZ47" s="115"/>
      <c r="AIA47" s="115"/>
      <c r="AIB47" s="115"/>
      <c r="AIC47" s="115"/>
      <c r="AID47" s="115"/>
      <c r="AIE47" s="115"/>
      <c r="AIF47" s="115"/>
      <c r="AIG47" s="115"/>
      <c r="AIH47" s="115"/>
      <c r="AII47" s="115"/>
      <c r="AIJ47" s="115"/>
      <c r="AIK47" s="115"/>
      <c r="AIL47" s="115"/>
      <c r="AIM47" s="115"/>
      <c r="AIN47" s="115"/>
      <c r="AIO47" s="115"/>
      <c r="AIP47" s="115"/>
      <c r="AIQ47" s="115"/>
      <c r="AIR47" s="115"/>
      <c r="AIS47" s="115"/>
      <c r="AIT47" s="115"/>
      <c r="AIU47" s="115"/>
      <c r="AIV47" s="115"/>
      <c r="AIW47" s="115"/>
      <c r="AIX47" s="115"/>
      <c r="AIY47" s="115"/>
      <c r="AIZ47" s="115"/>
      <c r="AJA47" s="115"/>
      <c r="AJB47" s="115"/>
      <c r="AJC47" s="115"/>
      <c r="AJD47" s="115"/>
      <c r="AJE47" s="115"/>
      <c r="AJF47" s="115"/>
      <c r="AJG47" s="115"/>
      <c r="AJH47" s="115"/>
      <c r="AJI47" s="115"/>
      <c r="AJJ47" s="115"/>
      <c r="AJK47" s="115"/>
      <c r="AJL47" s="115"/>
      <c r="AJM47" s="115"/>
      <c r="AJN47" s="115"/>
      <c r="AJO47" s="115"/>
      <c r="AJP47" s="115"/>
      <c r="AJQ47" s="115"/>
      <c r="AJR47" s="115"/>
      <c r="AJS47" s="115"/>
      <c r="AJT47" s="115"/>
      <c r="AJU47" s="115"/>
      <c r="AJV47" s="115"/>
      <c r="AJW47" s="115"/>
      <c r="AJX47" s="115"/>
      <c r="AJY47" s="115"/>
      <c r="AJZ47" s="115"/>
      <c r="AKA47" s="115"/>
      <c r="AKB47" s="115"/>
      <c r="AKC47" s="115"/>
      <c r="AKD47" s="115"/>
      <c r="AKE47" s="115"/>
      <c r="AKF47" s="115"/>
      <c r="AKG47" s="115"/>
      <c r="AKH47" s="115"/>
      <c r="AKI47" s="115"/>
      <c r="AKJ47" s="115"/>
      <c r="AKK47" s="115"/>
      <c r="AKL47" s="115"/>
      <c r="AKM47" s="115"/>
      <c r="AKN47" s="115"/>
      <c r="AKO47" s="115"/>
      <c r="AKP47" s="115"/>
      <c r="AKQ47" s="115"/>
      <c r="AKR47" s="115"/>
      <c r="AKS47" s="115"/>
      <c r="AKT47" s="115"/>
      <c r="AKU47" s="115"/>
      <c r="AKV47" s="115"/>
      <c r="AKW47" s="115"/>
      <c r="AKX47" s="115"/>
      <c r="AKY47" s="115"/>
      <c r="AKZ47" s="115"/>
      <c r="ALA47" s="115"/>
      <c r="ALB47" s="115"/>
      <c r="ALC47" s="115"/>
      <c r="ALD47" s="115"/>
      <c r="ALE47" s="115"/>
      <c r="ALF47" s="115"/>
      <c r="ALG47" s="115"/>
      <c r="ALH47" s="115"/>
      <c r="ALI47" s="115"/>
      <c r="ALJ47" s="115"/>
      <c r="ALK47" s="115"/>
      <c r="ALL47" s="115"/>
      <c r="ALM47" s="115"/>
      <c r="ALN47" s="115"/>
      <c r="ALO47" s="115"/>
      <c r="ALP47" s="115"/>
      <c r="ALQ47" s="115"/>
      <c r="ALR47" s="115"/>
      <c r="ALS47" s="115"/>
      <c r="ALT47" s="115"/>
      <c r="ALU47" s="115"/>
      <c r="ALV47" s="115"/>
      <c r="ALW47" s="115"/>
      <c r="ALX47" s="115"/>
      <c r="ALY47" s="115"/>
      <c r="ALZ47" s="115"/>
      <c r="AMA47" s="115"/>
      <c r="AMB47" s="115"/>
      <c r="AMC47" s="115"/>
      <c r="AMD47" s="115"/>
      <c r="AME47" s="115"/>
      <c r="AMF47" s="115"/>
      <c r="AMG47" s="115"/>
      <c r="AMH47" s="115"/>
      <c r="AMI47" s="115"/>
      <c r="AMJ47" s="115"/>
      <c r="AMK47" s="115"/>
      <c r="AML47" s="115"/>
      <c r="AMM47" s="115"/>
      <c r="AMN47" s="115"/>
      <c r="AMO47" s="115"/>
      <c r="AMP47" s="115"/>
      <c r="AMQ47" s="115"/>
      <c r="AMR47" s="115"/>
      <c r="AMS47" s="115"/>
      <c r="AMT47" s="115"/>
      <c r="AMU47" s="115"/>
      <c r="AMV47" s="115"/>
      <c r="AMW47" s="115"/>
      <c r="AMX47" s="115"/>
      <c r="AMY47" s="115"/>
      <c r="AMZ47" s="115"/>
      <c r="ANA47" s="115"/>
      <c r="ANB47" s="115"/>
      <c r="ANC47" s="115"/>
      <c r="AND47" s="115"/>
      <c r="ANE47" s="115"/>
      <c r="ANF47" s="115"/>
      <c r="ANG47" s="115"/>
      <c r="ANH47" s="115"/>
      <c r="ANI47" s="115"/>
      <c r="ANJ47" s="115"/>
      <c r="ANK47" s="115"/>
      <c r="ANL47" s="115"/>
      <c r="ANM47" s="115"/>
      <c r="ANN47" s="115"/>
      <c r="ANO47" s="115"/>
      <c r="ANP47" s="115"/>
      <c r="ANQ47" s="115"/>
      <c r="ANR47" s="115"/>
      <c r="ANS47" s="115"/>
      <c r="ANT47" s="115"/>
      <c r="ANU47" s="115"/>
      <c r="ANV47" s="115"/>
      <c r="ANW47" s="115"/>
      <c r="ANX47" s="115"/>
      <c r="ANY47" s="115"/>
      <c r="ANZ47" s="115"/>
      <c r="AOA47" s="115"/>
      <c r="AOB47" s="115"/>
      <c r="AOC47" s="115"/>
      <c r="AOD47" s="115"/>
      <c r="AOE47" s="115"/>
      <c r="AOF47" s="115"/>
      <c r="AOG47" s="115"/>
      <c r="AOH47" s="115"/>
      <c r="AOI47" s="115"/>
      <c r="AOJ47" s="115"/>
      <c r="AOK47" s="115"/>
      <c r="AOL47" s="115"/>
      <c r="AOM47" s="115"/>
      <c r="AON47" s="115"/>
      <c r="AOO47" s="115"/>
      <c r="AOP47" s="115"/>
      <c r="AOQ47" s="115"/>
      <c r="AOR47" s="115"/>
      <c r="AOS47" s="115"/>
      <c r="AOT47" s="115"/>
      <c r="AOU47" s="115"/>
      <c r="AOV47" s="115"/>
      <c r="AOW47" s="115"/>
      <c r="AOX47" s="115"/>
      <c r="AOY47" s="115"/>
      <c r="AOZ47" s="115"/>
      <c r="APA47" s="115"/>
      <c r="APB47" s="115"/>
      <c r="APC47" s="115"/>
      <c r="APD47" s="115"/>
      <c r="APE47" s="115"/>
      <c r="APF47" s="115"/>
      <c r="APG47" s="115"/>
      <c r="APH47" s="115"/>
      <c r="API47" s="115"/>
      <c r="APJ47" s="115"/>
      <c r="APK47" s="115"/>
      <c r="APL47" s="115"/>
      <c r="APM47" s="115"/>
      <c r="APN47" s="115"/>
      <c r="APO47" s="115"/>
      <c r="APP47" s="115"/>
      <c r="APQ47" s="115"/>
      <c r="APR47" s="115"/>
      <c r="APS47" s="115"/>
      <c r="APT47" s="115"/>
      <c r="APU47" s="115"/>
      <c r="APV47" s="115"/>
      <c r="APW47" s="115"/>
      <c r="APX47" s="115"/>
      <c r="APY47" s="115"/>
      <c r="APZ47" s="115"/>
      <c r="AQA47" s="115"/>
      <c r="AQB47" s="115"/>
      <c r="AQC47" s="115"/>
      <c r="AQD47" s="115"/>
      <c r="AQE47" s="115"/>
      <c r="AQF47" s="115"/>
      <c r="AQG47" s="115"/>
      <c r="AQH47" s="115"/>
      <c r="AQI47" s="115"/>
      <c r="AQJ47" s="115"/>
      <c r="AQK47" s="115"/>
      <c r="AQL47" s="115"/>
      <c r="AQM47" s="115"/>
      <c r="AQN47" s="115"/>
      <c r="AQO47" s="115"/>
      <c r="AQP47" s="115"/>
      <c r="AQQ47" s="115"/>
      <c r="AQR47" s="115"/>
      <c r="AQS47" s="115"/>
      <c r="AQT47" s="115"/>
      <c r="AQU47" s="115"/>
      <c r="AQV47" s="115"/>
      <c r="AQW47" s="115"/>
      <c r="AQX47" s="115"/>
      <c r="AQY47" s="115"/>
      <c r="AQZ47" s="115"/>
      <c r="ARA47" s="115"/>
      <c r="ARB47" s="115"/>
      <c r="ARC47" s="115"/>
      <c r="ARD47" s="115"/>
      <c r="ARE47" s="115"/>
      <c r="ARF47" s="115"/>
      <c r="ARG47" s="115"/>
      <c r="ARH47" s="115"/>
      <c r="ARI47" s="115"/>
      <c r="ARJ47" s="115"/>
      <c r="ARK47" s="115"/>
      <c r="ARL47" s="115"/>
      <c r="ARM47" s="115"/>
      <c r="ARN47" s="115"/>
      <c r="ARO47" s="115"/>
      <c r="ARP47" s="115"/>
      <c r="ARQ47" s="115"/>
      <c r="ARR47" s="115"/>
      <c r="ARS47" s="115"/>
      <c r="ART47" s="115"/>
      <c r="ARU47" s="115"/>
      <c r="ARV47" s="115"/>
      <c r="ARW47" s="115"/>
      <c r="ARX47" s="115"/>
      <c r="ARY47" s="115"/>
      <c r="ARZ47" s="115"/>
      <c r="ASA47" s="115"/>
      <c r="ASB47" s="115"/>
      <c r="ASC47" s="115"/>
      <c r="ASD47" s="115"/>
      <c r="ASE47" s="115"/>
      <c r="ASF47" s="115"/>
      <c r="ASG47" s="115"/>
      <c r="ASH47" s="115"/>
      <c r="ASI47" s="115"/>
      <c r="ASJ47" s="115"/>
      <c r="ASK47" s="115"/>
      <c r="ASL47" s="115"/>
      <c r="ASM47" s="115"/>
      <c r="ASN47" s="115"/>
      <c r="ASO47" s="115"/>
      <c r="ASP47" s="115"/>
      <c r="ASQ47" s="115"/>
      <c r="ASR47" s="115"/>
      <c r="ASS47" s="115"/>
      <c r="AST47" s="115"/>
      <c r="ASU47" s="115"/>
      <c r="ASV47" s="115"/>
      <c r="ASW47" s="115"/>
      <c r="ASX47" s="115"/>
      <c r="ASY47" s="115"/>
      <c r="ASZ47" s="115"/>
      <c r="ATA47" s="115"/>
      <c r="ATB47" s="115"/>
      <c r="ATC47" s="115"/>
      <c r="ATD47" s="115"/>
      <c r="ATE47" s="115"/>
      <c r="ATF47" s="115"/>
      <c r="ATG47" s="115"/>
      <c r="ATH47" s="115"/>
      <c r="ATI47" s="115"/>
      <c r="ATJ47" s="115"/>
      <c r="ATK47" s="115"/>
      <c r="ATL47" s="115"/>
      <c r="ATM47" s="115"/>
      <c r="ATN47" s="115"/>
      <c r="ATO47" s="115"/>
      <c r="ATP47" s="115"/>
      <c r="ATQ47" s="115"/>
      <c r="ATR47" s="115"/>
      <c r="ATS47" s="115"/>
      <c r="ATT47" s="115"/>
      <c r="ATU47" s="115"/>
      <c r="ATV47" s="115"/>
      <c r="ATW47" s="115"/>
      <c r="ATX47" s="115"/>
      <c r="ATY47" s="115"/>
      <c r="ATZ47" s="115"/>
      <c r="AUA47" s="115"/>
      <c r="AUB47" s="115"/>
      <c r="AUC47" s="115"/>
      <c r="AUD47" s="115"/>
      <c r="AUE47" s="115"/>
      <c r="AUF47" s="115"/>
      <c r="AUG47" s="115"/>
      <c r="AUH47" s="115"/>
      <c r="AUI47" s="115"/>
      <c r="AUJ47" s="115"/>
      <c r="AUK47" s="115"/>
      <c r="AUL47" s="115"/>
      <c r="AUM47" s="115"/>
      <c r="AUN47" s="115"/>
      <c r="AUO47" s="115"/>
      <c r="AUP47" s="115"/>
      <c r="AUQ47" s="115"/>
      <c r="AUR47" s="115"/>
      <c r="AUS47" s="115"/>
      <c r="AUT47" s="115"/>
      <c r="AUU47" s="115"/>
      <c r="AUV47" s="115"/>
      <c r="AUW47" s="115"/>
      <c r="AUX47" s="115"/>
      <c r="AUY47" s="115"/>
      <c r="AUZ47" s="115"/>
      <c r="AVA47" s="115"/>
      <c r="AVB47" s="115"/>
      <c r="AVC47" s="115"/>
      <c r="AVD47" s="115"/>
      <c r="AVE47" s="115"/>
      <c r="AVF47" s="115"/>
      <c r="AVG47" s="115"/>
      <c r="AVH47" s="115"/>
      <c r="AVI47" s="115"/>
      <c r="AVJ47" s="115"/>
      <c r="AVK47" s="115"/>
      <c r="AVL47" s="115"/>
      <c r="AVM47" s="115"/>
      <c r="AVN47" s="115"/>
      <c r="AVO47" s="115"/>
      <c r="AVP47" s="115"/>
      <c r="AVQ47" s="115"/>
      <c r="AVR47" s="115"/>
      <c r="AVS47" s="115"/>
      <c r="AVT47" s="115"/>
      <c r="AVU47" s="115"/>
    </row>
    <row r="48" spans="1:1269" s="332" customFormat="1" ht="13.5" customHeight="1" x14ac:dyDescent="0.2">
      <c r="A48" s="115"/>
      <c r="B48" s="442" t="s">
        <v>354</v>
      </c>
      <c r="C48" s="451"/>
      <c r="D48" s="451"/>
      <c r="E48" s="451"/>
      <c r="F48" s="451"/>
      <c r="G48" s="451"/>
      <c r="H48" s="451"/>
      <c r="I48" s="451"/>
      <c r="J48" s="451"/>
      <c r="K48" s="451"/>
      <c r="L48" s="451"/>
      <c r="M48" s="451"/>
      <c r="N48" s="451"/>
      <c r="O48" s="451"/>
      <c r="P48" s="451"/>
      <c r="Q48" s="451"/>
      <c r="R48" s="451"/>
      <c r="S48" s="451"/>
      <c r="T48" s="451"/>
      <c r="U48" s="451"/>
      <c r="V48" s="91"/>
      <c r="W48" s="91"/>
      <c r="X48" s="102"/>
      <c r="Y48" s="91"/>
      <c r="Z48" s="91"/>
      <c r="AA48" s="91"/>
      <c r="AB48" s="91"/>
      <c r="AC48" s="102"/>
      <c r="AD48" s="91"/>
      <c r="AE48" s="91"/>
      <c r="AF48" s="91"/>
      <c r="AG48" s="91"/>
      <c r="AH48" s="102"/>
      <c r="AI48" s="102"/>
      <c r="AJ48" s="102"/>
      <c r="AK48" s="102"/>
      <c r="AL48" s="102"/>
      <c r="AM48" s="102"/>
      <c r="AN48" s="102"/>
      <c r="AO48" s="102"/>
      <c r="AP48" s="102"/>
      <c r="AQ48" s="102"/>
      <c r="AR48" s="102"/>
      <c r="AS48" s="102"/>
      <c r="AT48" s="102"/>
      <c r="AU48" s="102"/>
      <c r="AV48" s="102"/>
      <c r="AW48" s="102"/>
      <c r="AX48" s="102"/>
      <c r="AY48" s="102"/>
      <c r="AZ48" s="102"/>
      <c r="BA48" s="102"/>
      <c r="BB48" s="102"/>
      <c r="BC48" s="115"/>
      <c r="BD48" s="115"/>
      <c r="BE48" s="115"/>
      <c r="BF48" s="115"/>
      <c r="BG48" s="102"/>
      <c r="BH48" s="102"/>
      <c r="BI48" s="102"/>
      <c r="BJ48" s="102"/>
      <c r="BK48" s="102"/>
      <c r="BL48" s="102"/>
      <c r="BM48" s="102"/>
      <c r="BN48" s="102"/>
      <c r="BO48" s="102"/>
      <c r="BP48" s="102"/>
      <c r="BQ48" s="102"/>
      <c r="BR48" s="102"/>
      <c r="BS48" s="102"/>
      <c r="BT48" s="102"/>
      <c r="BU48" s="102"/>
      <c r="BV48" s="102"/>
      <c r="BW48" s="102"/>
      <c r="BX48" s="102"/>
      <c r="BY48" s="102"/>
      <c r="BZ48" s="102"/>
      <c r="CA48" s="102"/>
      <c r="CB48" s="102"/>
      <c r="CC48" s="102"/>
      <c r="CD48" s="102"/>
      <c r="CE48" s="102"/>
      <c r="CF48" s="102"/>
      <c r="CG48" s="102"/>
      <c r="CH48" s="102"/>
      <c r="CI48" s="102"/>
      <c r="CJ48" s="102"/>
      <c r="CK48" s="102"/>
      <c r="CL48" s="102"/>
      <c r="CM48" s="102"/>
      <c r="CN48" s="102"/>
      <c r="CO48" s="102"/>
      <c r="CP48" s="102"/>
      <c r="CQ48" s="102"/>
      <c r="CR48" s="102"/>
      <c r="CS48" s="102"/>
      <c r="CT48" s="102"/>
      <c r="CU48" s="102"/>
      <c r="CV48" s="102"/>
      <c r="CW48" s="102"/>
      <c r="CX48" s="102"/>
      <c r="CY48" s="102"/>
      <c r="CZ48" s="102"/>
      <c r="DA48" s="102"/>
      <c r="DB48" s="102"/>
      <c r="DC48" s="102"/>
      <c r="DD48" s="102"/>
      <c r="DE48" s="102"/>
      <c r="DF48" s="102"/>
      <c r="DG48" s="102"/>
      <c r="DH48" s="102"/>
      <c r="DI48" s="102"/>
      <c r="DJ48" s="102"/>
      <c r="DK48" s="102"/>
      <c r="DL48" s="102"/>
      <c r="DM48" s="102"/>
      <c r="DN48" s="102"/>
      <c r="DO48" s="102"/>
      <c r="DP48" s="102"/>
      <c r="DQ48" s="102"/>
      <c r="DR48" s="102"/>
      <c r="DS48" s="102"/>
      <c r="DT48" s="102"/>
      <c r="DU48" s="102"/>
      <c r="DV48" s="102"/>
      <c r="DW48" s="102"/>
      <c r="DX48" s="102"/>
      <c r="DY48" s="115"/>
      <c r="DZ48" s="115"/>
      <c r="EA48" s="115"/>
      <c r="EB48" s="115"/>
      <c r="EC48" s="115"/>
      <c r="ED48" s="115"/>
      <c r="EE48" s="115"/>
      <c r="EF48" s="115"/>
      <c r="EG48" s="115"/>
      <c r="EH48" s="115"/>
      <c r="EI48" s="115"/>
      <c r="EJ48" s="115"/>
      <c r="EK48" s="115"/>
      <c r="EL48" s="115"/>
      <c r="EM48" s="115"/>
      <c r="EN48" s="115"/>
      <c r="EO48" s="115"/>
      <c r="EP48" s="115"/>
      <c r="EQ48" s="115"/>
      <c r="ER48" s="115"/>
      <c r="ES48" s="115"/>
      <c r="ET48" s="115"/>
      <c r="EU48" s="115"/>
      <c r="EV48" s="115"/>
      <c r="EW48" s="115"/>
      <c r="EX48" s="115"/>
      <c r="EY48" s="115"/>
      <c r="EZ48" s="115"/>
      <c r="FA48" s="115"/>
      <c r="FB48" s="115"/>
      <c r="FC48" s="115"/>
      <c r="FD48" s="115"/>
      <c r="FE48" s="115"/>
      <c r="FF48" s="115"/>
      <c r="FG48" s="115"/>
      <c r="FH48" s="115"/>
      <c r="FI48" s="115"/>
      <c r="FJ48" s="115"/>
      <c r="FK48" s="115"/>
      <c r="FL48" s="115"/>
      <c r="FM48" s="115"/>
      <c r="FN48" s="115"/>
      <c r="FO48" s="115"/>
      <c r="FP48" s="115"/>
      <c r="FQ48" s="115"/>
      <c r="FR48" s="115"/>
      <c r="FS48" s="115"/>
      <c r="FT48" s="115"/>
      <c r="FU48" s="115"/>
      <c r="FV48" s="115"/>
      <c r="FW48" s="115"/>
      <c r="FX48" s="115"/>
      <c r="FY48" s="115"/>
      <c r="FZ48" s="115"/>
      <c r="GA48" s="115"/>
      <c r="GB48" s="115"/>
      <c r="GC48" s="115"/>
      <c r="GD48" s="115"/>
      <c r="GE48" s="115"/>
      <c r="GF48" s="115"/>
      <c r="GG48" s="115"/>
      <c r="GH48" s="115"/>
      <c r="GI48" s="115"/>
      <c r="GJ48" s="115"/>
      <c r="GK48" s="115"/>
      <c r="GL48" s="115"/>
      <c r="GM48" s="115"/>
      <c r="GN48" s="115"/>
      <c r="GO48" s="115"/>
      <c r="GP48" s="115"/>
      <c r="GQ48" s="115"/>
      <c r="GR48" s="115"/>
      <c r="GS48" s="115"/>
      <c r="GT48" s="115"/>
      <c r="GU48" s="115"/>
      <c r="GV48" s="115"/>
      <c r="GW48" s="115"/>
      <c r="GX48" s="115"/>
      <c r="GY48" s="115"/>
      <c r="GZ48" s="115"/>
      <c r="HA48" s="115"/>
      <c r="HB48" s="115"/>
      <c r="HC48" s="115"/>
      <c r="HD48" s="115"/>
      <c r="HE48" s="115"/>
      <c r="HF48" s="115"/>
      <c r="HG48" s="115"/>
      <c r="HH48" s="115"/>
      <c r="HI48" s="115"/>
      <c r="HJ48" s="115"/>
      <c r="HK48" s="115"/>
      <c r="HL48" s="115"/>
      <c r="HM48" s="115"/>
      <c r="HN48" s="115"/>
      <c r="HO48" s="115"/>
      <c r="HP48" s="115"/>
      <c r="HQ48" s="115"/>
      <c r="HR48" s="115"/>
      <c r="HS48" s="115"/>
      <c r="HT48" s="115"/>
      <c r="HU48" s="115"/>
      <c r="HV48" s="115"/>
      <c r="HW48" s="115"/>
      <c r="HX48" s="115"/>
      <c r="HY48" s="115"/>
      <c r="HZ48" s="115"/>
      <c r="IA48" s="115"/>
      <c r="IB48" s="115"/>
      <c r="IC48" s="115"/>
      <c r="ID48" s="115"/>
      <c r="IE48" s="115"/>
      <c r="IF48" s="115"/>
      <c r="IG48" s="115"/>
      <c r="IH48" s="115"/>
      <c r="II48" s="115"/>
      <c r="IJ48" s="115"/>
      <c r="IK48" s="115"/>
      <c r="IL48" s="115"/>
      <c r="IM48" s="115"/>
      <c r="IN48" s="115"/>
      <c r="IO48" s="115"/>
      <c r="IP48" s="115"/>
      <c r="IQ48" s="115"/>
      <c r="IR48" s="115"/>
      <c r="IS48" s="115"/>
      <c r="IT48" s="115"/>
      <c r="IU48" s="115"/>
      <c r="IV48" s="115"/>
      <c r="IW48" s="115"/>
      <c r="IX48" s="115"/>
      <c r="IY48" s="115"/>
      <c r="IZ48" s="115"/>
      <c r="JA48" s="115"/>
      <c r="JB48" s="115"/>
      <c r="JC48" s="115"/>
      <c r="JD48" s="115"/>
      <c r="JE48" s="115"/>
      <c r="JF48" s="115"/>
      <c r="JG48" s="115"/>
      <c r="JH48" s="115"/>
      <c r="JI48" s="115"/>
      <c r="JJ48" s="115"/>
      <c r="JK48" s="115"/>
      <c r="JL48" s="115"/>
      <c r="JM48" s="115"/>
      <c r="JN48" s="115"/>
      <c r="JO48" s="115"/>
      <c r="JP48" s="115"/>
      <c r="JQ48" s="115"/>
      <c r="JR48" s="115"/>
      <c r="JS48" s="115"/>
      <c r="JT48" s="115"/>
      <c r="JU48" s="115"/>
      <c r="JV48" s="115"/>
      <c r="JW48" s="115"/>
      <c r="JX48" s="115"/>
      <c r="JY48" s="115"/>
      <c r="JZ48" s="115"/>
      <c r="KA48" s="115"/>
      <c r="KB48" s="115"/>
      <c r="KC48" s="115"/>
      <c r="KD48" s="115"/>
      <c r="KE48" s="115"/>
      <c r="KF48" s="115"/>
      <c r="KG48" s="115"/>
      <c r="KH48" s="115"/>
      <c r="KI48" s="115"/>
      <c r="KJ48" s="115"/>
      <c r="KK48" s="115"/>
      <c r="KL48" s="115"/>
      <c r="KM48" s="115"/>
      <c r="KN48" s="115"/>
      <c r="KO48" s="115"/>
      <c r="KP48" s="115"/>
      <c r="KQ48" s="115"/>
      <c r="KR48" s="115"/>
      <c r="KS48" s="115"/>
      <c r="KT48" s="115"/>
      <c r="KU48" s="115"/>
      <c r="KV48" s="115"/>
      <c r="KW48" s="115"/>
      <c r="KX48" s="115"/>
      <c r="KY48" s="115"/>
      <c r="KZ48" s="115"/>
      <c r="LA48" s="115"/>
      <c r="LB48" s="115"/>
      <c r="LC48" s="115"/>
      <c r="LD48" s="115"/>
      <c r="LE48" s="115"/>
      <c r="LF48" s="115"/>
      <c r="LG48" s="115"/>
      <c r="LH48" s="115"/>
      <c r="LI48" s="115"/>
      <c r="LJ48" s="115"/>
      <c r="LK48" s="115"/>
      <c r="LL48" s="115"/>
      <c r="LM48" s="115"/>
      <c r="LN48" s="115"/>
      <c r="LO48" s="115"/>
      <c r="LP48" s="115"/>
      <c r="LQ48" s="115"/>
      <c r="LR48" s="115"/>
      <c r="LS48" s="115"/>
      <c r="LT48" s="115"/>
      <c r="LU48" s="115"/>
      <c r="LV48" s="115"/>
      <c r="LW48" s="115"/>
      <c r="LX48" s="115"/>
      <c r="LY48" s="115"/>
      <c r="LZ48" s="115"/>
      <c r="MA48" s="115"/>
      <c r="MB48" s="115"/>
      <c r="MC48" s="115"/>
      <c r="MD48" s="115"/>
      <c r="ME48" s="115"/>
      <c r="MF48" s="115"/>
      <c r="MG48" s="115"/>
      <c r="MH48" s="115"/>
      <c r="MI48" s="115"/>
      <c r="MJ48" s="115"/>
      <c r="MK48" s="115"/>
      <c r="ML48" s="115"/>
      <c r="MM48" s="115"/>
      <c r="MN48" s="115"/>
      <c r="MO48" s="115"/>
      <c r="MP48" s="115"/>
      <c r="MQ48" s="115"/>
      <c r="MR48" s="115"/>
      <c r="MS48" s="115"/>
      <c r="MT48" s="115"/>
      <c r="MU48" s="115"/>
      <c r="MV48" s="115"/>
      <c r="MW48" s="115"/>
      <c r="MX48" s="115"/>
      <c r="MY48" s="115"/>
      <c r="MZ48" s="115"/>
      <c r="NA48" s="115"/>
      <c r="NB48" s="115"/>
      <c r="NC48" s="115"/>
      <c r="ND48" s="115"/>
      <c r="NE48" s="115"/>
      <c r="NF48" s="115"/>
      <c r="NG48" s="115"/>
      <c r="NH48" s="115"/>
      <c r="NI48" s="115"/>
      <c r="NJ48" s="115"/>
      <c r="NK48" s="115"/>
      <c r="NL48" s="115"/>
      <c r="NM48" s="115"/>
      <c r="NN48" s="115"/>
      <c r="NO48" s="115"/>
      <c r="NP48" s="115"/>
      <c r="NQ48" s="115"/>
      <c r="NR48" s="115"/>
      <c r="NS48" s="115"/>
      <c r="NT48" s="115"/>
      <c r="NU48" s="115"/>
      <c r="NV48" s="115"/>
      <c r="NW48" s="115"/>
      <c r="NX48" s="115"/>
      <c r="NY48" s="115"/>
      <c r="NZ48" s="115"/>
      <c r="OA48" s="115"/>
      <c r="OB48" s="115"/>
      <c r="OC48" s="115"/>
      <c r="OD48" s="115"/>
      <c r="OE48" s="115"/>
      <c r="OF48" s="115"/>
      <c r="OG48" s="115"/>
      <c r="OH48" s="115"/>
      <c r="OI48" s="115"/>
      <c r="OJ48" s="115"/>
      <c r="OK48" s="115"/>
      <c r="OL48" s="115"/>
      <c r="OM48" s="115"/>
      <c r="ON48" s="115"/>
      <c r="OO48" s="115"/>
      <c r="OP48" s="115"/>
      <c r="OQ48" s="115"/>
      <c r="OR48" s="115"/>
      <c r="OS48" s="115"/>
      <c r="OT48" s="115"/>
      <c r="OU48" s="115"/>
      <c r="OV48" s="115"/>
      <c r="OW48" s="115"/>
      <c r="OX48" s="115"/>
      <c r="OY48" s="115"/>
      <c r="OZ48" s="115"/>
      <c r="PA48" s="115"/>
      <c r="PB48" s="115"/>
      <c r="PC48" s="115"/>
      <c r="PD48" s="115"/>
      <c r="PE48" s="115"/>
      <c r="PF48" s="115"/>
      <c r="PG48" s="115"/>
      <c r="PH48" s="115"/>
      <c r="PI48" s="115"/>
      <c r="PJ48" s="115"/>
      <c r="PK48" s="115"/>
      <c r="PL48" s="115"/>
      <c r="PM48" s="115"/>
      <c r="PN48" s="115"/>
      <c r="PO48" s="115"/>
      <c r="PP48" s="115"/>
      <c r="PQ48" s="115"/>
      <c r="PR48" s="115"/>
      <c r="PS48" s="115"/>
      <c r="PT48" s="115"/>
      <c r="PU48" s="115"/>
      <c r="PV48" s="115"/>
      <c r="PW48" s="115"/>
      <c r="PX48" s="115"/>
      <c r="PY48" s="115"/>
      <c r="PZ48" s="115"/>
      <c r="QA48" s="115"/>
      <c r="QB48" s="115"/>
      <c r="QC48" s="115"/>
      <c r="QD48" s="115"/>
      <c r="QE48" s="115"/>
      <c r="QF48" s="115"/>
      <c r="QG48" s="115"/>
      <c r="QH48" s="115"/>
      <c r="QI48" s="115"/>
      <c r="QJ48" s="115"/>
      <c r="QK48" s="115"/>
      <c r="QL48" s="115"/>
      <c r="QM48" s="115"/>
      <c r="QN48" s="115"/>
      <c r="QO48" s="115"/>
      <c r="QP48" s="115"/>
      <c r="QQ48" s="115"/>
      <c r="QR48" s="115"/>
      <c r="QS48" s="115"/>
      <c r="QT48" s="115"/>
      <c r="QU48" s="115"/>
      <c r="QV48" s="115"/>
      <c r="QW48" s="115"/>
      <c r="QX48" s="115"/>
      <c r="QY48" s="115"/>
      <c r="QZ48" s="115"/>
      <c r="RA48" s="115"/>
      <c r="RB48" s="115"/>
      <c r="RC48" s="115"/>
      <c r="RD48" s="115"/>
      <c r="RE48" s="115"/>
      <c r="RF48" s="115"/>
      <c r="RG48" s="115"/>
      <c r="RH48" s="115"/>
      <c r="RI48" s="115"/>
      <c r="RJ48" s="115"/>
      <c r="RK48" s="115"/>
      <c r="RL48" s="115"/>
      <c r="RM48" s="115"/>
      <c r="RN48" s="115"/>
      <c r="RO48" s="115"/>
      <c r="RP48" s="115"/>
      <c r="RQ48" s="115"/>
      <c r="RR48" s="115"/>
      <c r="RS48" s="115"/>
      <c r="RT48" s="115"/>
      <c r="RU48" s="115"/>
      <c r="RV48" s="115"/>
      <c r="RW48" s="115"/>
      <c r="RX48" s="115"/>
      <c r="RY48" s="115"/>
      <c r="RZ48" s="115"/>
      <c r="SA48" s="115"/>
      <c r="SB48" s="115"/>
      <c r="SC48" s="115"/>
      <c r="SD48" s="115"/>
      <c r="SE48" s="115"/>
      <c r="SF48" s="115"/>
      <c r="SG48" s="115"/>
      <c r="SH48" s="115"/>
      <c r="SI48" s="115"/>
      <c r="SJ48" s="115"/>
      <c r="SK48" s="115"/>
      <c r="SL48" s="115"/>
      <c r="SM48" s="115"/>
      <c r="SN48" s="115"/>
      <c r="SO48" s="115"/>
      <c r="SP48" s="115"/>
      <c r="SQ48" s="115"/>
      <c r="SR48" s="115"/>
      <c r="SS48" s="115"/>
      <c r="ST48" s="115"/>
      <c r="SU48" s="115"/>
      <c r="SV48" s="115"/>
      <c r="SW48" s="115"/>
      <c r="SX48" s="115"/>
      <c r="SY48" s="115"/>
      <c r="SZ48" s="115"/>
      <c r="TA48" s="115"/>
      <c r="TB48" s="115"/>
      <c r="TC48" s="115"/>
      <c r="TD48" s="115"/>
      <c r="TE48" s="115"/>
      <c r="TF48" s="115"/>
      <c r="TG48" s="115"/>
      <c r="TH48" s="115"/>
      <c r="TI48" s="115"/>
      <c r="TJ48" s="115"/>
      <c r="TK48" s="115"/>
      <c r="TL48" s="115"/>
      <c r="TM48" s="115"/>
      <c r="TN48" s="115"/>
      <c r="TO48" s="115"/>
      <c r="TP48" s="115"/>
      <c r="TQ48" s="115"/>
      <c r="TR48" s="115"/>
      <c r="TS48" s="115"/>
      <c r="TT48" s="115"/>
      <c r="TU48" s="115"/>
      <c r="TV48" s="115"/>
      <c r="TW48" s="115"/>
      <c r="TX48" s="115"/>
      <c r="TY48" s="115"/>
      <c r="TZ48" s="115"/>
      <c r="UA48" s="115"/>
      <c r="UB48" s="115"/>
      <c r="UC48" s="115"/>
      <c r="UD48" s="115"/>
      <c r="UE48" s="115"/>
      <c r="UF48" s="115"/>
      <c r="UG48" s="115"/>
      <c r="UH48" s="115"/>
      <c r="UI48" s="115"/>
      <c r="UJ48" s="115"/>
      <c r="UK48" s="115"/>
      <c r="UL48" s="115"/>
      <c r="UM48" s="115"/>
      <c r="UN48" s="115"/>
      <c r="UO48" s="115"/>
      <c r="UP48" s="115"/>
      <c r="UQ48" s="115"/>
      <c r="UR48" s="115"/>
      <c r="US48" s="115"/>
      <c r="UT48" s="115"/>
      <c r="UU48" s="115"/>
      <c r="UV48" s="115"/>
      <c r="UW48" s="115"/>
      <c r="UX48" s="115"/>
      <c r="UY48" s="115"/>
      <c r="UZ48" s="115"/>
      <c r="VA48" s="115"/>
      <c r="VB48" s="115"/>
      <c r="VC48" s="115"/>
      <c r="VD48" s="115"/>
      <c r="VE48" s="115"/>
      <c r="VF48" s="115"/>
      <c r="VG48" s="115"/>
      <c r="VH48" s="115"/>
      <c r="VI48" s="115"/>
      <c r="VJ48" s="115"/>
      <c r="VK48" s="115"/>
      <c r="VL48" s="115"/>
      <c r="VM48" s="115"/>
      <c r="VN48" s="115"/>
      <c r="VO48" s="115"/>
      <c r="VP48" s="115"/>
      <c r="VQ48" s="115"/>
      <c r="VR48" s="115"/>
      <c r="VS48" s="115"/>
      <c r="VT48" s="115"/>
      <c r="VU48" s="115"/>
      <c r="VV48" s="115"/>
      <c r="VW48" s="115"/>
      <c r="VX48" s="115"/>
      <c r="VY48" s="115"/>
      <c r="VZ48" s="115"/>
      <c r="WA48" s="115"/>
      <c r="WB48" s="115"/>
      <c r="WC48" s="115"/>
      <c r="WD48" s="115"/>
      <c r="WE48" s="115"/>
      <c r="WF48" s="115"/>
      <c r="WG48" s="115"/>
      <c r="WH48" s="115"/>
      <c r="WI48" s="115"/>
      <c r="WJ48" s="115"/>
      <c r="WK48" s="115"/>
      <c r="WL48" s="115"/>
      <c r="WM48" s="115"/>
      <c r="WN48" s="115"/>
      <c r="WO48" s="115"/>
      <c r="WP48" s="115"/>
      <c r="WQ48" s="115"/>
      <c r="WR48" s="115"/>
      <c r="WS48" s="115"/>
      <c r="WT48" s="115"/>
      <c r="WU48" s="115"/>
      <c r="WV48" s="115"/>
      <c r="WW48" s="115"/>
      <c r="WX48" s="115"/>
      <c r="WY48" s="115"/>
      <c r="WZ48" s="115"/>
      <c r="XA48" s="115"/>
      <c r="XB48" s="115"/>
      <c r="XC48" s="115"/>
      <c r="XD48" s="115"/>
      <c r="XE48" s="115"/>
      <c r="XF48" s="115"/>
      <c r="XG48" s="115"/>
      <c r="XH48" s="115"/>
      <c r="XI48" s="115"/>
      <c r="XJ48" s="115"/>
      <c r="XK48" s="115"/>
      <c r="XL48" s="115"/>
      <c r="XM48" s="115"/>
      <c r="XN48" s="115"/>
      <c r="XO48" s="115"/>
      <c r="XP48" s="115"/>
      <c r="XQ48" s="115"/>
      <c r="XR48" s="115"/>
      <c r="XS48" s="115"/>
      <c r="XT48" s="115"/>
      <c r="XU48" s="115"/>
      <c r="XV48" s="115"/>
      <c r="XW48" s="115"/>
      <c r="XX48" s="115"/>
      <c r="XY48" s="115"/>
      <c r="XZ48" s="115"/>
      <c r="YA48" s="115"/>
      <c r="YB48" s="115"/>
      <c r="YC48" s="115"/>
      <c r="YD48" s="115"/>
      <c r="YE48" s="115"/>
      <c r="YF48" s="115"/>
      <c r="YG48" s="115"/>
      <c r="YH48" s="115"/>
      <c r="YI48" s="115"/>
      <c r="YJ48" s="115"/>
      <c r="YK48" s="115"/>
      <c r="YL48" s="115"/>
      <c r="YM48" s="115"/>
      <c r="YN48" s="115"/>
      <c r="YO48" s="115"/>
      <c r="YP48" s="115"/>
      <c r="YQ48" s="115"/>
      <c r="YR48" s="115"/>
      <c r="YS48" s="115"/>
      <c r="YT48" s="115"/>
      <c r="YU48" s="115"/>
      <c r="YV48" s="115"/>
      <c r="YW48" s="115"/>
      <c r="YX48" s="115"/>
      <c r="YY48" s="115"/>
      <c r="YZ48" s="115"/>
      <c r="ZA48" s="115"/>
      <c r="ZB48" s="115"/>
      <c r="ZC48" s="115"/>
      <c r="ZD48" s="115"/>
      <c r="ZE48" s="115"/>
      <c r="ZF48" s="115"/>
      <c r="ZG48" s="115"/>
      <c r="ZH48" s="115"/>
      <c r="ZI48" s="115"/>
      <c r="ZJ48" s="115"/>
      <c r="ZK48" s="115"/>
      <c r="ZL48" s="115"/>
      <c r="ZM48" s="115"/>
      <c r="ZN48" s="115"/>
      <c r="ZO48" s="115"/>
      <c r="ZP48" s="115"/>
      <c r="ZQ48" s="115"/>
      <c r="ZR48" s="115"/>
      <c r="ZS48" s="115"/>
      <c r="ZT48" s="115"/>
      <c r="ZU48" s="115"/>
      <c r="ZV48" s="115"/>
      <c r="ZW48" s="115"/>
      <c r="ZX48" s="115"/>
      <c r="ZY48" s="115"/>
      <c r="ZZ48" s="115"/>
      <c r="AAA48" s="115"/>
      <c r="AAB48" s="115"/>
      <c r="AAC48" s="115"/>
      <c r="AAD48" s="115"/>
      <c r="AAE48" s="115"/>
      <c r="AAF48" s="115"/>
      <c r="AAG48" s="115"/>
      <c r="AAH48" s="115"/>
      <c r="AAI48" s="115"/>
      <c r="AAJ48" s="115"/>
      <c r="AAK48" s="115"/>
      <c r="AAL48" s="115"/>
      <c r="AAM48" s="115"/>
      <c r="AAN48" s="115"/>
      <c r="AAO48" s="115"/>
      <c r="AAP48" s="115"/>
      <c r="AAQ48" s="115"/>
      <c r="AAR48" s="115"/>
      <c r="AAS48" s="115"/>
      <c r="AAT48" s="115"/>
      <c r="AAU48" s="115"/>
      <c r="AAV48" s="115"/>
      <c r="AAW48" s="115"/>
      <c r="AAX48" s="115"/>
      <c r="AAY48" s="115"/>
      <c r="AAZ48" s="115"/>
      <c r="ABA48" s="115"/>
      <c r="ABB48" s="115"/>
      <c r="ABC48" s="115"/>
      <c r="ABD48" s="115"/>
      <c r="ABE48" s="115"/>
      <c r="ABF48" s="115"/>
      <c r="ABG48" s="115"/>
      <c r="ABH48" s="115"/>
      <c r="ABI48" s="115"/>
      <c r="ABJ48" s="115"/>
      <c r="ABK48" s="115"/>
      <c r="ABL48" s="115"/>
      <c r="ABM48" s="115"/>
      <c r="ABN48" s="115"/>
      <c r="ABO48" s="115"/>
      <c r="ABP48" s="115"/>
      <c r="ABQ48" s="115"/>
      <c r="ABR48" s="115"/>
      <c r="ABS48" s="115"/>
      <c r="ABT48" s="115"/>
      <c r="ABU48" s="115"/>
      <c r="ABV48" s="115"/>
      <c r="ABW48" s="115"/>
      <c r="ABX48" s="115"/>
      <c r="ABY48" s="115"/>
      <c r="ABZ48" s="115"/>
      <c r="ACA48" s="115"/>
      <c r="ACB48" s="115"/>
      <c r="ACC48" s="115"/>
      <c r="ACD48" s="115"/>
      <c r="ACE48" s="115"/>
      <c r="ACF48" s="115"/>
      <c r="ACG48" s="115"/>
      <c r="ACH48" s="115"/>
      <c r="ACI48" s="115"/>
      <c r="ACJ48" s="115"/>
      <c r="ACK48" s="115"/>
      <c r="ACL48" s="115"/>
      <c r="ACM48" s="115"/>
      <c r="ACN48" s="115"/>
      <c r="ACO48" s="115"/>
      <c r="ACP48" s="115"/>
      <c r="ACQ48" s="115"/>
      <c r="ACR48" s="115"/>
      <c r="ACS48" s="115"/>
      <c r="ACT48" s="115"/>
      <c r="ACU48" s="115"/>
      <c r="ACV48" s="115"/>
      <c r="ACW48" s="115"/>
      <c r="ACX48" s="115"/>
      <c r="ACY48" s="115"/>
      <c r="ACZ48" s="115"/>
      <c r="ADA48" s="115"/>
      <c r="ADB48" s="115"/>
      <c r="ADC48" s="115"/>
      <c r="ADD48" s="115"/>
      <c r="ADE48" s="115"/>
      <c r="ADF48" s="115"/>
      <c r="ADG48" s="115"/>
      <c r="ADH48" s="115"/>
      <c r="ADI48" s="115"/>
      <c r="ADJ48" s="115"/>
      <c r="ADK48" s="115"/>
      <c r="ADL48" s="115"/>
      <c r="ADM48" s="115"/>
      <c r="ADN48" s="115"/>
      <c r="ADO48" s="115"/>
      <c r="ADP48" s="115"/>
      <c r="ADQ48" s="115"/>
      <c r="ADR48" s="115"/>
      <c r="ADS48" s="115"/>
      <c r="ADT48" s="115"/>
      <c r="ADU48" s="115"/>
      <c r="ADV48" s="115"/>
      <c r="ADW48" s="115"/>
      <c r="ADX48" s="115"/>
      <c r="ADY48" s="115"/>
      <c r="ADZ48" s="115"/>
      <c r="AEA48" s="115"/>
      <c r="AEB48" s="115"/>
      <c r="AEC48" s="115"/>
      <c r="AED48" s="115"/>
      <c r="AEE48" s="115"/>
      <c r="AEF48" s="115"/>
      <c r="AEG48" s="115"/>
      <c r="AEH48" s="115"/>
      <c r="AEI48" s="115"/>
      <c r="AEJ48" s="115"/>
      <c r="AEK48" s="115"/>
      <c r="AEL48" s="115"/>
      <c r="AEM48" s="115"/>
      <c r="AEN48" s="115"/>
      <c r="AEO48" s="115"/>
      <c r="AEP48" s="115"/>
      <c r="AEQ48" s="115"/>
      <c r="AER48" s="115"/>
      <c r="AES48" s="115"/>
      <c r="AET48" s="115"/>
      <c r="AEU48" s="115"/>
      <c r="AEV48" s="115"/>
      <c r="AEW48" s="115"/>
      <c r="AEX48" s="115"/>
      <c r="AEY48" s="115"/>
      <c r="AEZ48" s="115"/>
      <c r="AFA48" s="115"/>
      <c r="AFB48" s="115"/>
      <c r="AFC48" s="115"/>
      <c r="AFD48" s="115"/>
      <c r="AFE48" s="115"/>
      <c r="AFF48" s="115"/>
      <c r="AFG48" s="115"/>
      <c r="AFH48" s="115"/>
      <c r="AFI48" s="115"/>
      <c r="AFJ48" s="115"/>
      <c r="AFK48" s="115"/>
      <c r="AFL48" s="115"/>
      <c r="AFM48" s="115"/>
      <c r="AFN48" s="115"/>
      <c r="AFO48" s="115"/>
      <c r="AFP48" s="115"/>
      <c r="AFQ48" s="115"/>
      <c r="AFR48" s="115"/>
      <c r="AFS48" s="115"/>
      <c r="AFT48" s="115"/>
      <c r="AFU48" s="115"/>
      <c r="AFV48" s="115"/>
      <c r="AFW48" s="115"/>
      <c r="AFX48" s="115"/>
      <c r="AFY48" s="115"/>
      <c r="AFZ48" s="115"/>
      <c r="AGA48" s="115"/>
      <c r="AGB48" s="115"/>
      <c r="AGC48" s="115"/>
      <c r="AGD48" s="115"/>
      <c r="AGE48" s="115"/>
      <c r="AGF48" s="115"/>
      <c r="AGG48" s="115"/>
      <c r="AGH48" s="115"/>
      <c r="AGI48" s="115"/>
      <c r="AGJ48" s="115"/>
      <c r="AGK48" s="115"/>
      <c r="AGL48" s="115"/>
      <c r="AGM48" s="115"/>
      <c r="AGN48" s="115"/>
      <c r="AGO48" s="115"/>
      <c r="AGP48" s="115"/>
      <c r="AGQ48" s="115"/>
      <c r="AGR48" s="115"/>
      <c r="AGS48" s="115"/>
      <c r="AGT48" s="115"/>
      <c r="AGU48" s="115"/>
      <c r="AGV48" s="115"/>
      <c r="AGW48" s="115"/>
      <c r="AGX48" s="115"/>
      <c r="AGY48" s="115"/>
      <c r="AGZ48" s="115"/>
      <c r="AHA48" s="115"/>
      <c r="AHB48" s="115"/>
      <c r="AHC48" s="115"/>
      <c r="AHD48" s="115"/>
      <c r="AHE48" s="115"/>
      <c r="AHF48" s="115"/>
      <c r="AHG48" s="115"/>
      <c r="AHH48" s="115"/>
      <c r="AHI48" s="115"/>
      <c r="AHJ48" s="115"/>
      <c r="AHK48" s="115"/>
      <c r="AHL48" s="115"/>
      <c r="AHM48" s="115"/>
      <c r="AHN48" s="115"/>
      <c r="AHO48" s="115"/>
      <c r="AHP48" s="115"/>
      <c r="AHQ48" s="115"/>
      <c r="AHR48" s="115"/>
      <c r="AHS48" s="115"/>
      <c r="AHT48" s="115"/>
      <c r="AHU48" s="115"/>
      <c r="AHV48" s="115"/>
      <c r="AHW48" s="115"/>
      <c r="AHX48" s="115"/>
      <c r="AHY48" s="115"/>
      <c r="AHZ48" s="115"/>
      <c r="AIA48" s="115"/>
      <c r="AIB48" s="115"/>
      <c r="AIC48" s="115"/>
      <c r="AID48" s="115"/>
      <c r="AIE48" s="115"/>
      <c r="AIF48" s="115"/>
      <c r="AIG48" s="115"/>
      <c r="AIH48" s="115"/>
      <c r="AII48" s="115"/>
      <c r="AIJ48" s="115"/>
      <c r="AIK48" s="115"/>
      <c r="AIL48" s="115"/>
      <c r="AIM48" s="115"/>
      <c r="AIN48" s="115"/>
      <c r="AIO48" s="115"/>
      <c r="AIP48" s="115"/>
      <c r="AIQ48" s="115"/>
      <c r="AIR48" s="115"/>
      <c r="AIS48" s="115"/>
      <c r="AIT48" s="115"/>
      <c r="AIU48" s="115"/>
      <c r="AIV48" s="115"/>
      <c r="AIW48" s="115"/>
      <c r="AIX48" s="115"/>
      <c r="AIY48" s="115"/>
      <c r="AIZ48" s="115"/>
      <c r="AJA48" s="115"/>
      <c r="AJB48" s="115"/>
      <c r="AJC48" s="115"/>
      <c r="AJD48" s="115"/>
      <c r="AJE48" s="115"/>
      <c r="AJF48" s="115"/>
      <c r="AJG48" s="115"/>
      <c r="AJH48" s="115"/>
      <c r="AJI48" s="115"/>
      <c r="AJJ48" s="115"/>
      <c r="AJK48" s="115"/>
      <c r="AJL48" s="115"/>
      <c r="AJM48" s="115"/>
      <c r="AJN48" s="115"/>
      <c r="AJO48" s="115"/>
      <c r="AJP48" s="115"/>
      <c r="AJQ48" s="115"/>
      <c r="AJR48" s="115"/>
      <c r="AJS48" s="115"/>
      <c r="AJT48" s="115"/>
      <c r="AJU48" s="115"/>
      <c r="AJV48" s="115"/>
      <c r="AJW48" s="115"/>
      <c r="AJX48" s="115"/>
      <c r="AJY48" s="115"/>
      <c r="AJZ48" s="115"/>
      <c r="AKA48" s="115"/>
      <c r="AKB48" s="115"/>
      <c r="AKC48" s="115"/>
      <c r="AKD48" s="115"/>
      <c r="AKE48" s="115"/>
      <c r="AKF48" s="115"/>
      <c r="AKG48" s="115"/>
      <c r="AKH48" s="115"/>
      <c r="AKI48" s="115"/>
      <c r="AKJ48" s="115"/>
      <c r="AKK48" s="115"/>
      <c r="AKL48" s="115"/>
      <c r="AKM48" s="115"/>
      <c r="AKN48" s="115"/>
      <c r="AKO48" s="115"/>
      <c r="AKP48" s="115"/>
      <c r="AKQ48" s="115"/>
      <c r="AKR48" s="115"/>
      <c r="AKS48" s="115"/>
      <c r="AKT48" s="115"/>
      <c r="AKU48" s="115"/>
      <c r="AKV48" s="115"/>
      <c r="AKW48" s="115"/>
      <c r="AKX48" s="115"/>
      <c r="AKY48" s="115"/>
      <c r="AKZ48" s="115"/>
      <c r="ALA48" s="115"/>
      <c r="ALB48" s="115"/>
      <c r="ALC48" s="115"/>
      <c r="ALD48" s="115"/>
      <c r="ALE48" s="115"/>
      <c r="ALF48" s="115"/>
      <c r="ALG48" s="115"/>
      <c r="ALH48" s="115"/>
      <c r="ALI48" s="115"/>
      <c r="ALJ48" s="115"/>
      <c r="ALK48" s="115"/>
      <c r="ALL48" s="115"/>
      <c r="ALM48" s="115"/>
      <c r="ALN48" s="115"/>
      <c r="ALO48" s="115"/>
      <c r="ALP48" s="115"/>
      <c r="ALQ48" s="115"/>
      <c r="ALR48" s="115"/>
      <c r="ALS48" s="115"/>
      <c r="ALT48" s="115"/>
      <c r="ALU48" s="115"/>
      <c r="ALV48" s="115"/>
      <c r="ALW48" s="115"/>
      <c r="ALX48" s="115"/>
      <c r="ALY48" s="115"/>
      <c r="ALZ48" s="115"/>
      <c r="AMA48" s="115"/>
      <c r="AMB48" s="115"/>
      <c r="AMC48" s="115"/>
      <c r="AMD48" s="115"/>
      <c r="AME48" s="115"/>
      <c r="AMF48" s="115"/>
      <c r="AMG48" s="115"/>
      <c r="AMH48" s="115"/>
      <c r="AMI48" s="115"/>
      <c r="AMJ48" s="115"/>
      <c r="AMK48" s="115"/>
      <c r="AML48" s="115"/>
      <c r="AMM48" s="115"/>
      <c r="AMN48" s="115"/>
      <c r="AMO48" s="115"/>
      <c r="AMP48" s="115"/>
      <c r="AMQ48" s="115"/>
      <c r="AMR48" s="115"/>
      <c r="AMS48" s="115"/>
      <c r="AMT48" s="115"/>
      <c r="AMU48" s="115"/>
      <c r="AMV48" s="115"/>
      <c r="AMW48" s="115"/>
      <c r="AMX48" s="115"/>
      <c r="AMY48" s="115"/>
      <c r="AMZ48" s="115"/>
      <c r="ANA48" s="115"/>
      <c r="ANB48" s="115"/>
      <c r="ANC48" s="115"/>
      <c r="AND48" s="115"/>
      <c r="ANE48" s="115"/>
      <c r="ANF48" s="115"/>
      <c r="ANG48" s="115"/>
      <c r="ANH48" s="115"/>
      <c r="ANI48" s="115"/>
      <c r="ANJ48" s="115"/>
      <c r="ANK48" s="115"/>
      <c r="ANL48" s="115"/>
      <c r="ANM48" s="115"/>
      <c r="ANN48" s="115"/>
      <c r="ANO48" s="115"/>
      <c r="ANP48" s="115"/>
      <c r="ANQ48" s="115"/>
      <c r="ANR48" s="115"/>
      <c r="ANS48" s="115"/>
      <c r="ANT48" s="115"/>
      <c r="ANU48" s="115"/>
      <c r="ANV48" s="115"/>
      <c r="ANW48" s="115"/>
      <c r="ANX48" s="115"/>
      <c r="ANY48" s="115"/>
      <c r="ANZ48" s="115"/>
      <c r="AOA48" s="115"/>
      <c r="AOB48" s="115"/>
      <c r="AOC48" s="115"/>
      <c r="AOD48" s="115"/>
      <c r="AOE48" s="115"/>
      <c r="AOF48" s="115"/>
      <c r="AOG48" s="115"/>
      <c r="AOH48" s="115"/>
      <c r="AOI48" s="115"/>
      <c r="AOJ48" s="115"/>
      <c r="AOK48" s="115"/>
      <c r="AOL48" s="115"/>
      <c r="AOM48" s="115"/>
      <c r="AON48" s="115"/>
      <c r="AOO48" s="115"/>
      <c r="AOP48" s="115"/>
      <c r="AOQ48" s="115"/>
      <c r="AOR48" s="115"/>
      <c r="AOS48" s="115"/>
      <c r="AOT48" s="115"/>
      <c r="AOU48" s="115"/>
      <c r="AOV48" s="115"/>
      <c r="AOW48" s="115"/>
      <c r="AOX48" s="115"/>
      <c r="AOY48" s="115"/>
      <c r="AOZ48" s="115"/>
      <c r="APA48" s="115"/>
      <c r="APB48" s="115"/>
      <c r="APC48" s="115"/>
      <c r="APD48" s="115"/>
      <c r="APE48" s="115"/>
      <c r="APF48" s="115"/>
      <c r="APG48" s="115"/>
      <c r="APH48" s="115"/>
      <c r="API48" s="115"/>
      <c r="APJ48" s="115"/>
      <c r="APK48" s="115"/>
      <c r="APL48" s="115"/>
      <c r="APM48" s="115"/>
      <c r="APN48" s="115"/>
      <c r="APO48" s="115"/>
      <c r="APP48" s="115"/>
      <c r="APQ48" s="115"/>
      <c r="APR48" s="115"/>
      <c r="APS48" s="115"/>
      <c r="APT48" s="115"/>
      <c r="APU48" s="115"/>
      <c r="APV48" s="115"/>
      <c r="APW48" s="115"/>
      <c r="APX48" s="115"/>
      <c r="APY48" s="115"/>
      <c r="APZ48" s="115"/>
      <c r="AQA48" s="115"/>
      <c r="AQB48" s="115"/>
      <c r="AQC48" s="115"/>
      <c r="AQD48" s="115"/>
      <c r="AQE48" s="115"/>
      <c r="AQF48" s="115"/>
      <c r="AQG48" s="115"/>
      <c r="AQH48" s="115"/>
      <c r="AQI48" s="115"/>
      <c r="AQJ48" s="115"/>
      <c r="AQK48" s="115"/>
      <c r="AQL48" s="115"/>
      <c r="AQM48" s="115"/>
      <c r="AQN48" s="115"/>
      <c r="AQO48" s="115"/>
      <c r="AQP48" s="115"/>
      <c r="AQQ48" s="115"/>
      <c r="AQR48" s="115"/>
      <c r="AQS48" s="115"/>
      <c r="AQT48" s="115"/>
      <c r="AQU48" s="115"/>
      <c r="AQV48" s="115"/>
      <c r="AQW48" s="115"/>
      <c r="AQX48" s="115"/>
      <c r="AQY48" s="115"/>
      <c r="AQZ48" s="115"/>
      <c r="ARA48" s="115"/>
      <c r="ARB48" s="115"/>
      <c r="ARC48" s="115"/>
      <c r="ARD48" s="115"/>
      <c r="ARE48" s="115"/>
      <c r="ARF48" s="115"/>
      <c r="ARG48" s="115"/>
      <c r="ARH48" s="115"/>
      <c r="ARI48" s="115"/>
      <c r="ARJ48" s="115"/>
      <c r="ARK48" s="115"/>
      <c r="ARL48" s="115"/>
      <c r="ARM48" s="115"/>
      <c r="ARN48" s="115"/>
      <c r="ARO48" s="115"/>
      <c r="ARP48" s="115"/>
      <c r="ARQ48" s="115"/>
      <c r="ARR48" s="115"/>
      <c r="ARS48" s="115"/>
      <c r="ART48" s="115"/>
      <c r="ARU48" s="115"/>
      <c r="ARV48" s="115"/>
      <c r="ARW48" s="115"/>
      <c r="ARX48" s="115"/>
      <c r="ARY48" s="115"/>
      <c r="ARZ48" s="115"/>
      <c r="ASA48" s="115"/>
      <c r="ASB48" s="115"/>
      <c r="ASC48" s="115"/>
      <c r="ASD48" s="115"/>
      <c r="ASE48" s="115"/>
      <c r="ASF48" s="115"/>
      <c r="ASG48" s="115"/>
      <c r="ASH48" s="115"/>
      <c r="ASI48" s="115"/>
      <c r="ASJ48" s="115"/>
      <c r="ASK48" s="115"/>
      <c r="ASL48" s="115"/>
      <c r="ASM48" s="115"/>
      <c r="ASN48" s="115"/>
      <c r="ASO48" s="115"/>
      <c r="ASP48" s="115"/>
      <c r="ASQ48" s="115"/>
      <c r="ASR48" s="115"/>
      <c r="ASS48" s="115"/>
      <c r="AST48" s="115"/>
      <c r="ASU48" s="115"/>
      <c r="ASV48" s="115"/>
      <c r="ASW48" s="115"/>
      <c r="ASX48" s="115"/>
      <c r="ASY48" s="115"/>
      <c r="ASZ48" s="115"/>
      <c r="ATA48" s="115"/>
      <c r="ATB48" s="115"/>
      <c r="ATC48" s="115"/>
      <c r="ATD48" s="115"/>
      <c r="ATE48" s="115"/>
      <c r="ATF48" s="115"/>
      <c r="ATG48" s="115"/>
      <c r="ATH48" s="115"/>
      <c r="ATI48" s="115"/>
      <c r="ATJ48" s="115"/>
      <c r="ATK48" s="115"/>
      <c r="ATL48" s="115"/>
      <c r="ATM48" s="115"/>
      <c r="ATN48" s="115"/>
      <c r="ATO48" s="115"/>
      <c r="ATP48" s="115"/>
      <c r="ATQ48" s="115"/>
      <c r="ATR48" s="115"/>
      <c r="ATS48" s="115"/>
      <c r="ATT48" s="115"/>
      <c r="ATU48" s="115"/>
      <c r="ATV48" s="115"/>
      <c r="ATW48" s="115"/>
      <c r="ATX48" s="115"/>
      <c r="ATY48" s="115"/>
      <c r="ATZ48" s="115"/>
      <c r="AUA48" s="115"/>
      <c r="AUB48" s="115"/>
      <c r="AUC48" s="115"/>
      <c r="AUD48" s="115"/>
      <c r="AUE48" s="115"/>
      <c r="AUF48" s="115"/>
      <c r="AUG48" s="115"/>
      <c r="AUH48" s="115"/>
      <c r="AUI48" s="115"/>
      <c r="AUJ48" s="115"/>
      <c r="AUK48" s="115"/>
      <c r="AUL48" s="115"/>
      <c r="AUM48" s="115"/>
      <c r="AUN48" s="115"/>
      <c r="AUO48" s="115"/>
      <c r="AUP48" s="115"/>
      <c r="AUQ48" s="115"/>
      <c r="AUR48" s="115"/>
      <c r="AUS48" s="115"/>
      <c r="AUT48" s="115"/>
      <c r="AUU48" s="115"/>
      <c r="AUV48" s="115"/>
      <c r="AUW48" s="115"/>
      <c r="AUX48" s="115"/>
      <c r="AUY48" s="115"/>
      <c r="AUZ48" s="115"/>
      <c r="AVA48" s="115"/>
      <c r="AVB48" s="115"/>
      <c r="AVC48" s="115"/>
      <c r="AVD48" s="115"/>
      <c r="AVE48" s="115"/>
      <c r="AVF48" s="115"/>
      <c r="AVG48" s="115"/>
      <c r="AVH48" s="115"/>
      <c r="AVI48" s="115"/>
      <c r="AVJ48" s="115"/>
      <c r="AVK48" s="115"/>
      <c r="AVL48" s="115"/>
      <c r="AVM48" s="115"/>
      <c r="AVN48" s="115"/>
      <c r="AVO48" s="115"/>
      <c r="AVP48" s="115"/>
      <c r="AVQ48" s="115"/>
      <c r="AVR48" s="115"/>
      <c r="AVS48" s="115"/>
      <c r="AVT48" s="115"/>
      <c r="AVU48" s="115"/>
    </row>
    <row r="49" spans="1:1269" s="332" customFormat="1" ht="13.5" customHeight="1" x14ac:dyDescent="0.2">
      <c r="A49" s="115"/>
      <c r="B49" s="442" t="s">
        <v>355</v>
      </c>
      <c r="C49" s="451"/>
      <c r="D49" s="451"/>
      <c r="E49" s="451"/>
      <c r="F49" s="451"/>
      <c r="G49" s="451"/>
      <c r="H49" s="451"/>
      <c r="I49" s="451"/>
      <c r="J49" s="451"/>
      <c r="K49" s="451"/>
      <c r="L49" s="451"/>
      <c r="M49" s="451"/>
      <c r="N49" s="451"/>
      <c r="O49" s="451"/>
      <c r="P49" s="451"/>
      <c r="Q49" s="451"/>
      <c r="R49" s="451"/>
      <c r="S49" s="451"/>
      <c r="T49" s="451"/>
      <c r="U49" s="451"/>
      <c r="V49" s="91"/>
      <c r="W49" s="91"/>
      <c r="X49" s="115"/>
      <c r="Y49" s="116"/>
      <c r="Z49" s="116"/>
      <c r="AA49" s="116"/>
      <c r="AB49" s="116"/>
      <c r="AC49" s="115"/>
      <c r="AD49" s="116"/>
      <c r="AE49" s="116"/>
      <c r="AF49" s="116"/>
      <c r="AG49" s="116"/>
      <c r="AH49" s="115"/>
      <c r="AI49" s="115"/>
      <c r="AJ49" s="115"/>
      <c r="AK49" s="115"/>
      <c r="AL49" s="115"/>
      <c r="AM49" s="115"/>
      <c r="AN49" s="115"/>
      <c r="AO49" s="115"/>
      <c r="AP49" s="115"/>
      <c r="AQ49" s="115"/>
      <c r="AR49" s="115"/>
      <c r="AS49" s="115"/>
      <c r="AT49" s="115"/>
      <c r="AU49" s="115"/>
      <c r="AV49" s="115"/>
      <c r="AW49" s="115"/>
      <c r="AX49" s="115"/>
      <c r="AY49" s="115"/>
      <c r="AZ49" s="115"/>
      <c r="BA49" s="115"/>
      <c r="BB49" s="115"/>
      <c r="BC49" s="115"/>
      <c r="BD49" s="115"/>
      <c r="BE49" s="115"/>
      <c r="BF49" s="115"/>
      <c r="BG49" s="115"/>
      <c r="BH49" s="115"/>
      <c r="BI49" s="115"/>
      <c r="BJ49" s="115"/>
      <c r="BK49" s="115"/>
      <c r="BL49" s="115"/>
      <c r="BM49" s="115"/>
      <c r="BN49" s="115"/>
      <c r="BO49" s="115"/>
      <c r="BP49" s="115"/>
      <c r="BQ49" s="115"/>
      <c r="BR49" s="115"/>
      <c r="BS49" s="115"/>
      <c r="BT49" s="115"/>
      <c r="BU49" s="115"/>
      <c r="BV49" s="115"/>
      <c r="BW49" s="115"/>
      <c r="BX49" s="115"/>
      <c r="BY49" s="115"/>
      <c r="BZ49" s="115"/>
      <c r="CA49" s="115"/>
      <c r="CB49" s="115"/>
      <c r="CC49" s="115"/>
      <c r="CD49" s="115"/>
      <c r="CE49" s="115"/>
      <c r="CF49" s="115"/>
      <c r="CG49" s="115"/>
      <c r="CH49" s="115"/>
      <c r="CI49" s="115"/>
      <c r="CJ49" s="115"/>
      <c r="CK49" s="115"/>
      <c r="CL49" s="115"/>
      <c r="CM49" s="115"/>
      <c r="CN49" s="115"/>
      <c r="CO49" s="115"/>
      <c r="CP49" s="115"/>
      <c r="CQ49" s="115"/>
      <c r="CR49" s="115"/>
      <c r="CS49" s="115"/>
      <c r="CT49" s="115"/>
      <c r="CU49" s="115"/>
      <c r="CV49" s="115"/>
      <c r="CW49" s="115"/>
      <c r="CX49" s="115"/>
      <c r="CY49" s="115"/>
      <c r="CZ49" s="115"/>
      <c r="DA49" s="115"/>
      <c r="DB49" s="115"/>
      <c r="DC49" s="115"/>
      <c r="DD49" s="115"/>
      <c r="DE49" s="115"/>
      <c r="DF49" s="115"/>
      <c r="DG49" s="115"/>
      <c r="DH49" s="115"/>
      <c r="DI49" s="115"/>
      <c r="DJ49" s="115"/>
      <c r="DK49" s="115"/>
      <c r="DL49" s="115"/>
      <c r="DM49" s="115"/>
      <c r="DN49" s="115"/>
      <c r="DO49" s="115"/>
      <c r="DP49" s="115"/>
      <c r="DQ49" s="115"/>
      <c r="DR49" s="115"/>
      <c r="DS49" s="115"/>
      <c r="DT49" s="115"/>
      <c r="DU49" s="115"/>
      <c r="DV49" s="115"/>
      <c r="DW49" s="115"/>
      <c r="DX49" s="115"/>
      <c r="DY49" s="115"/>
      <c r="DZ49" s="115"/>
      <c r="EA49" s="115"/>
      <c r="EB49" s="115"/>
      <c r="EC49" s="115"/>
      <c r="ED49" s="115"/>
      <c r="EE49" s="115"/>
      <c r="EF49" s="115"/>
      <c r="EG49" s="115"/>
      <c r="EH49" s="115"/>
      <c r="EI49" s="115"/>
      <c r="EJ49" s="115"/>
      <c r="EK49" s="115"/>
      <c r="EL49" s="115"/>
      <c r="EM49" s="115"/>
      <c r="EN49" s="115"/>
      <c r="EO49" s="115"/>
      <c r="EP49" s="115"/>
      <c r="EQ49" s="115"/>
      <c r="ER49" s="115"/>
      <c r="ES49" s="115"/>
      <c r="ET49" s="115"/>
      <c r="EU49" s="115"/>
      <c r="EV49" s="115"/>
      <c r="EW49" s="115"/>
      <c r="EX49" s="115"/>
      <c r="EY49" s="115"/>
      <c r="EZ49" s="115"/>
      <c r="FA49" s="115"/>
      <c r="FB49" s="115"/>
      <c r="FC49" s="115"/>
      <c r="FD49" s="115"/>
      <c r="FE49" s="115"/>
      <c r="FF49" s="115"/>
      <c r="FG49" s="115"/>
      <c r="FH49" s="115"/>
      <c r="FI49" s="115"/>
      <c r="FJ49" s="115"/>
      <c r="FK49" s="115"/>
      <c r="FL49" s="115"/>
      <c r="FM49" s="115"/>
      <c r="FN49" s="115"/>
      <c r="FO49" s="115"/>
      <c r="FP49" s="115"/>
      <c r="FQ49" s="115"/>
      <c r="FR49" s="115"/>
      <c r="FS49" s="115"/>
      <c r="FT49" s="115"/>
      <c r="FU49" s="115"/>
      <c r="FV49" s="115"/>
      <c r="FW49" s="115"/>
      <c r="FX49" s="115"/>
      <c r="FY49" s="115"/>
      <c r="FZ49" s="115"/>
      <c r="GA49" s="115"/>
      <c r="GB49" s="115"/>
      <c r="GC49" s="115"/>
      <c r="GD49" s="115"/>
      <c r="GE49" s="115"/>
      <c r="GF49" s="115"/>
      <c r="GG49" s="115"/>
      <c r="GH49" s="115"/>
      <c r="GI49" s="115"/>
      <c r="GJ49" s="115"/>
      <c r="GK49" s="115"/>
      <c r="GL49" s="115"/>
      <c r="GM49" s="115"/>
      <c r="GN49" s="115"/>
      <c r="GO49" s="115"/>
      <c r="GP49" s="115"/>
      <c r="GQ49" s="115"/>
      <c r="GR49" s="115"/>
      <c r="GS49" s="115"/>
      <c r="GT49" s="115"/>
      <c r="GU49" s="115"/>
      <c r="GV49" s="115"/>
      <c r="GW49" s="115"/>
      <c r="GX49" s="115"/>
      <c r="GY49" s="115"/>
      <c r="GZ49" s="115"/>
      <c r="HA49" s="115"/>
      <c r="HB49" s="115"/>
      <c r="HC49" s="115"/>
      <c r="HD49" s="115"/>
      <c r="HE49" s="115"/>
      <c r="HF49" s="115"/>
      <c r="HG49" s="115"/>
      <c r="HH49" s="115"/>
      <c r="HI49" s="115"/>
      <c r="HJ49" s="115"/>
      <c r="HK49" s="115"/>
      <c r="HL49" s="115"/>
      <c r="HM49" s="115"/>
      <c r="HN49" s="115"/>
      <c r="HO49" s="115"/>
      <c r="HP49" s="115"/>
      <c r="HQ49" s="115"/>
      <c r="HR49" s="115"/>
      <c r="HS49" s="115"/>
      <c r="HT49" s="115"/>
      <c r="HU49" s="115"/>
      <c r="HV49" s="115"/>
      <c r="HW49" s="115"/>
      <c r="HX49" s="115"/>
      <c r="HY49" s="115"/>
      <c r="HZ49" s="115"/>
      <c r="IA49" s="115"/>
      <c r="IB49" s="115"/>
      <c r="IC49" s="115"/>
      <c r="ID49" s="115"/>
      <c r="IE49" s="115"/>
      <c r="IF49" s="115"/>
      <c r="IG49" s="115"/>
      <c r="IH49" s="115"/>
      <c r="II49" s="115"/>
      <c r="IJ49" s="115"/>
      <c r="IK49" s="115"/>
      <c r="IL49" s="115"/>
      <c r="IM49" s="115"/>
      <c r="IN49" s="115"/>
      <c r="IO49" s="115"/>
      <c r="IP49" s="115"/>
      <c r="IQ49" s="115"/>
      <c r="IR49" s="115"/>
      <c r="IS49" s="115"/>
      <c r="IT49" s="115"/>
      <c r="IU49" s="115"/>
      <c r="IV49" s="115"/>
      <c r="IW49" s="115"/>
      <c r="IX49" s="115"/>
      <c r="IY49" s="115"/>
      <c r="IZ49" s="115"/>
      <c r="JA49" s="115"/>
      <c r="JB49" s="115"/>
      <c r="JC49" s="115"/>
      <c r="JD49" s="115"/>
      <c r="JE49" s="115"/>
      <c r="JF49" s="115"/>
      <c r="JG49" s="115"/>
      <c r="JH49" s="115"/>
      <c r="JI49" s="115"/>
      <c r="JJ49" s="115"/>
      <c r="JK49" s="115"/>
      <c r="JL49" s="115"/>
      <c r="JM49" s="115"/>
      <c r="JN49" s="115"/>
      <c r="JO49" s="115"/>
      <c r="JP49" s="115"/>
      <c r="JQ49" s="115"/>
      <c r="JR49" s="115"/>
      <c r="JS49" s="115"/>
      <c r="JT49" s="115"/>
      <c r="JU49" s="115"/>
      <c r="JV49" s="115"/>
      <c r="JW49" s="115"/>
      <c r="JX49" s="115"/>
      <c r="JY49" s="115"/>
      <c r="JZ49" s="115"/>
      <c r="KA49" s="115"/>
      <c r="KB49" s="115"/>
      <c r="KC49" s="115"/>
      <c r="KD49" s="115"/>
      <c r="KE49" s="115"/>
      <c r="KF49" s="115"/>
      <c r="KG49" s="115"/>
      <c r="KH49" s="115"/>
      <c r="KI49" s="115"/>
      <c r="KJ49" s="115"/>
      <c r="KK49" s="115"/>
      <c r="KL49" s="115"/>
      <c r="KM49" s="115"/>
      <c r="KN49" s="115"/>
      <c r="KO49" s="115"/>
      <c r="KP49" s="115"/>
      <c r="KQ49" s="115"/>
      <c r="KR49" s="115"/>
      <c r="KS49" s="115"/>
      <c r="KT49" s="115"/>
      <c r="KU49" s="115"/>
      <c r="KV49" s="115"/>
      <c r="KW49" s="115"/>
      <c r="KX49" s="115"/>
      <c r="KY49" s="115"/>
      <c r="KZ49" s="115"/>
      <c r="LA49" s="115"/>
      <c r="LB49" s="115"/>
      <c r="LC49" s="115"/>
      <c r="LD49" s="115"/>
      <c r="LE49" s="115"/>
      <c r="LF49" s="115"/>
      <c r="LG49" s="115"/>
      <c r="LH49" s="115"/>
      <c r="LI49" s="115"/>
      <c r="LJ49" s="115"/>
      <c r="LK49" s="115"/>
      <c r="LL49" s="115"/>
      <c r="LM49" s="115"/>
      <c r="LN49" s="115"/>
      <c r="LO49" s="115"/>
      <c r="LP49" s="115"/>
      <c r="LQ49" s="115"/>
      <c r="LR49" s="115"/>
      <c r="LS49" s="115"/>
      <c r="LT49" s="115"/>
      <c r="LU49" s="115"/>
      <c r="LV49" s="115"/>
      <c r="LW49" s="115"/>
      <c r="LX49" s="115"/>
      <c r="LY49" s="115"/>
      <c r="LZ49" s="115"/>
      <c r="MA49" s="115"/>
      <c r="MB49" s="115"/>
      <c r="MC49" s="115"/>
      <c r="MD49" s="115"/>
      <c r="ME49" s="115"/>
      <c r="MF49" s="115"/>
      <c r="MG49" s="115"/>
      <c r="MH49" s="115"/>
      <c r="MI49" s="115"/>
      <c r="MJ49" s="115"/>
      <c r="MK49" s="115"/>
      <c r="ML49" s="115"/>
      <c r="MM49" s="115"/>
      <c r="MN49" s="115"/>
      <c r="MO49" s="115"/>
      <c r="MP49" s="115"/>
      <c r="MQ49" s="115"/>
      <c r="MR49" s="115"/>
      <c r="MS49" s="115"/>
      <c r="MT49" s="115"/>
      <c r="MU49" s="115"/>
      <c r="MV49" s="115"/>
      <c r="MW49" s="115"/>
      <c r="MX49" s="115"/>
      <c r="MY49" s="115"/>
      <c r="MZ49" s="115"/>
      <c r="NA49" s="115"/>
      <c r="NB49" s="115"/>
      <c r="NC49" s="115"/>
      <c r="ND49" s="115"/>
      <c r="NE49" s="115"/>
      <c r="NF49" s="115"/>
      <c r="NG49" s="115"/>
      <c r="NH49" s="115"/>
      <c r="NI49" s="115"/>
      <c r="NJ49" s="115"/>
      <c r="NK49" s="115"/>
      <c r="NL49" s="115"/>
      <c r="NM49" s="115"/>
      <c r="NN49" s="115"/>
      <c r="NO49" s="115"/>
      <c r="NP49" s="115"/>
      <c r="NQ49" s="115"/>
      <c r="NR49" s="115"/>
      <c r="NS49" s="115"/>
      <c r="NT49" s="115"/>
      <c r="NU49" s="115"/>
      <c r="NV49" s="115"/>
      <c r="NW49" s="115"/>
      <c r="NX49" s="115"/>
      <c r="NY49" s="115"/>
      <c r="NZ49" s="115"/>
      <c r="OA49" s="115"/>
      <c r="OB49" s="115"/>
      <c r="OC49" s="115"/>
      <c r="OD49" s="115"/>
      <c r="OE49" s="115"/>
      <c r="OF49" s="115"/>
      <c r="OG49" s="115"/>
      <c r="OH49" s="115"/>
      <c r="OI49" s="115"/>
      <c r="OJ49" s="115"/>
      <c r="OK49" s="115"/>
      <c r="OL49" s="115"/>
      <c r="OM49" s="115"/>
      <c r="ON49" s="115"/>
      <c r="OO49" s="115"/>
      <c r="OP49" s="115"/>
      <c r="OQ49" s="115"/>
      <c r="OR49" s="115"/>
      <c r="OS49" s="115"/>
      <c r="OT49" s="115"/>
      <c r="OU49" s="115"/>
      <c r="OV49" s="115"/>
      <c r="OW49" s="115"/>
      <c r="OX49" s="115"/>
      <c r="OY49" s="115"/>
      <c r="OZ49" s="115"/>
      <c r="PA49" s="115"/>
      <c r="PB49" s="115"/>
      <c r="PC49" s="115"/>
      <c r="PD49" s="115"/>
      <c r="PE49" s="115"/>
      <c r="PF49" s="115"/>
      <c r="PG49" s="115"/>
      <c r="PH49" s="115"/>
      <c r="PI49" s="115"/>
      <c r="PJ49" s="115"/>
      <c r="PK49" s="115"/>
      <c r="PL49" s="115"/>
      <c r="PM49" s="115"/>
      <c r="PN49" s="115"/>
      <c r="PO49" s="115"/>
      <c r="PP49" s="115"/>
      <c r="PQ49" s="115"/>
      <c r="PR49" s="115"/>
      <c r="PS49" s="115"/>
      <c r="PT49" s="115"/>
      <c r="PU49" s="115"/>
      <c r="PV49" s="115"/>
      <c r="PW49" s="115"/>
      <c r="PX49" s="115"/>
      <c r="PY49" s="115"/>
      <c r="PZ49" s="115"/>
      <c r="QA49" s="115"/>
      <c r="QB49" s="115"/>
      <c r="QC49" s="115"/>
      <c r="QD49" s="115"/>
      <c r="QE49" s="115"/>
      <c r="QF49" s="115"/>
      <c r="QG49" s="115"/>
      <c r="QH49" s="115"/>
      <c r="QI49" s="115"/>
      <c r="QJ49" s="115"/>
      <c r="QK49" s="115"/>
      <c r="QL49" s="115"/>
      <c r="QM49" s="115"/>
      <c r="QN49" s="115"/>
      <c r="QO49" s="115"/>
      <c r="QP49" s="115"/>
      <c r="QQ49" s="115"/>
      <c r="QR49" s="115"/>
      <c r="QS49" s="115"/>
      <c r="QT49" s="115"/>
      <c r="QU49" s="115"/>
      <c r="QV49" s="115"/>
      <c r="QW49" s="115"/>
      <c r="QX49" s="115"/>
      <c r="QY49" s="115"/>
      <c r="QZ49" s="115"/>
      <c r="RA49" s="115"/>
      <c r="RB49" s="115"/>
      <c r="RC49" s="115"/>
      <c r="RD49" s="115"/>
      <c r="RE49" s="115"/>
      <c r="RF49" s="115"/>
      <c r="RG49" s="115"/>
      <c r="RH49" s="115"/>
      <c r="RI49" s="115"/>
      <c r="RJ49" s="115"/>
      <c r="RK49" s="115"/>
      <c r="RL49" s="115"/>
      <c r="RM49" s="115"/>
      <c r="RN49" s="115"/>
      <c r="RO49" s="115"/>
      <c r="RP49" s="115"/>
      <c r="RQ49" s="115"/>
      <c r="RR49" s="115"/>
      <c r="RS49" s="115"/>
      <c r="RT49" s="115"/>
      <c r="RU49" s="115"/>
      <c r="RV49" s="115"/>
      <c r="RW49" s="115"/>
      <c r="RX49" s="115"/>
      <c r="RY49" s="115"/>
      <c r="RZ49" s="115"/>
      <c r="SA49" s="115"/>
      <c r="SB49" s="115"/>
      <c r="SC49" s="115"/>
      <c r="SD49" s="115"/>
      <c r="SE49" s="115"/>
      <c r="SF49" s="115"/>
      <c r="SG49" s="115"/>
      <c r="SH49" s="115"/>
      <c r="SI49" s="115"/>
      <c r="SJ49" s="115"/>
      <c r="SK49" s="115"/>
      <c r="SL49" s="115"/>
      <c r="SM49" s="115"/>
      <c r="SN49" s="115"/>
      <c r="SO49" s="115"/>
      <c r="SP49" s="115"/>
      <c r="SQ49" s="115"/>
      <c r="SR49" s="115"/>
      <c r="SS49" s="115"/>
      <c r="ST49" s="115"/>
      <c r="SU49" s="115"/>
      <c r="SV49" s="115"/>
      <c r="SW49" s="115"/>
      <c r="SX49" s="115"/>
      <c r="SY49" s="115"/>
      <c r="SZ49" s="115"/>
      <c r="TA49" s="115"/>
      <c r="TB49" s="115"/>
      <c r="TC49" s="115"/>
      <c r="TD49" s="115"/>
      <c r="TE49" s="115"/>
      <c r="TF49" s="115"/>
      <c r="TG49" s="115"/>
      <c r="TH49" s="115"/>
      <c r="TI49" s="115"/>
      <c r="TJ49" s="115"/>
      <c r="TK49" s="115"/>
      <c r="TL49" s="115"/>
      <c r="TM49" s="115"/>
      <c r="TN49" s="115"/>
      <c r="TO49" s="115"/>
      <c r="TP49" s="115"/>
      <c r="TQ49" s="115"/>
      <c r="TR49" s="115"/>
      <c r="TS49" s="115"/>
      <c r="TT49" s="115"/>
      <c r="TU49" s="115"/>
      <c r="TV49" s="115"/>
      <c r="TW49" s="115"/>
      <c r="TX49" s="115"/>
      <c r="TY49" s="115"/>
      <c r="TZ49" s="115"/>
      <c r="UA49" s="115"/>
      <c r="UB49" s="115"/>
      <c r="UC49" s="115"/>
      <c r="UD49" s="115"/>
      <c r="UE49" s="115"/>
      <c r="UF49" s="115"/>
      <c r="UG49" s="115"/>
      <c r="UH49" s="115"/>
      <c r="UI49" s="115"/>
      <c r="UJ49" s="115"/>
      <c r="UK49" s="115"/>
      <c r="UL49" s="115"/>
      <c r="UM49" s="115"/>
      <c r="UN49" s="115"/>
      <c r="UO49" s="115"/>
      <c r="UP49" s="115"/>
      <c r="UQ49" s="115"/>
      <c r="UR49" s="115"/>
      <c r="US49" s="115"/>
      <c r="UT49" s="115"/>
      <c r="UU49" s="115"/>
      <c r="UV49" s="115"/>
      <c r="UW49" s="115"/>
      <c r="UX49" s="115"/>
      <c r="UY49" s="115"/>
      <c r="UZ49" s="115"/>
      <c r="VA49" s="115"/>
      <c r="VB49" s="115"/>
      <c r="VC49" s="115"/>
      <c r="VD49" s="115"/>
      <c r="VE49" s="115"/>
      <c r="VF49" s="115"/>
      <c r="VG49" s="115"/>
      <c r="VH49" s="115"/>
      <c r="VI49" s="115"/>
      <c r="VJ49" s="115"/>
      <c r="VK49" s="115"/>
      <c r="VL49" s="115"/>
      <c r="VM49" s="115"/>
      <c r="VN49" s="115"/>
      <c r="VO49" s="115"/>
      <c r="VP49" s="115"/>
      <c r="VQ49" s="115"/>
      <c r="VR49" s="115"/>
      <c r="VS49" s="115"/>
      <c r="VT49" s="115"/>
      <c r="VU49" s="115"/>
      <c r="VV49" s="115"/>
      <c r="VW49" s="115"/>
      <c r="VX49" s="115"/>
      <c r="VY49" s="115"/>
      <c r="VZ49" s="115"/>
      <c r="WA49" s="115"/>
      <c r="WB49" s="115"/>
      <c r="WC49" s="115"/>
      <c r="WD49" s="115"/>
      <c r="WE49" s="115"/>
      <c r="WF49" s="115"/>
      <c r="WG49" s="115"/>
      <c r="WH49" s="115"/>
      <c r="WI49" s="115"/>
      <c r="WJ49" s="115"/>
      <c r="WK49" s="115"/>
      <c r="WL49" s="115"/>
      <c r="WM49" s="115"/>
      <c r="WN49" s="115"/>
      <c r="WO49" s="115"/>
      <c r="WP49" s="115"/>
      <c r="WQ49" s="115"/>
      <c r="WR49" s="115"/>
      <c r="WS49" s="115"/>
      <c r="WT49" s="115"/>
      <c r="WU49" s="115"/>
      <c r="WV49" s="115"/>
      <c r="WW49" s="115"/>
      <c r="WX49" s="115"/>
      <c r="WY49" s="115"/>
      <c r="WZ49" s="115"/>
      <c r="XA49" s="115"/>
      <c r="XB49" s="115"/>
      <c r="XC49" s="115"/>
      <c r="XD49" s="115"/>
      <c r="XE49" s="115"/>
      <c r="XF49" s="115"/>
      <c r="XG49" s="115"/>
      <c r="XH49" s="115"/>
      <c r="XI49" s="115"/>
      <c r="XJ49" s="115"/>
      <c r="XK49" s="115"/>
      <c r="XL49" s="115"/>
      <c r="XM49" s="115"/>
      <c r="XN49" s="115"/>
      <c r="XO49" s="115"/>
      <c r="XP49" s="115"/>
      <c r="XQ49" s="115"/>
      <c r="XR49" s="115"/>
      <c r="XS49" s="115"/>
      <c r="XT49" s="115"/>
      <c r="XU49" s="115"/>
      <c r="XV49" s="115"/>
      <c r="XW49" s="115"/>
      <c r="XX49" s="115"/>
      <c r="XY49" s="115"/>
      <c r="XZ49" s="115"/>
      <c r="YA49" s="115"/>
      <c r="YB49" s="115"/>
      <c r="YC49" s="115"/>
      <c r="YD49" s="115"/>
      <c r="YE49" s="115"/>
      <c r="YF49" s="115"/>
      <c r="YG49" s="115"/>
      <c r="YH49" s="115"/>
      <c r="YI49" s="115"/>
      <c r="YJ49" s="115"/>
      <c r="YK49" s="115"/>
      <c r="YL49" s="115"/>
      <c r="YM49" s="115"/>
      <c r="YN49" s="115"/>
      <c r="YO49" s="115"/>
      <c r="YP49" s="115"/>
      <c r="YQ49" s="115"/>
      <c r="YR49" s="115"/>
      <c r="YS49" s="115"/>
      <c r="YT49" s="115"/>
      <c r="YU49" s="115"/>
      <c r="YV49" s="115"/>
      <c r="YW49" s="115"/>
      <c r="YX49" s="115"/>
      <c r="YY49" s="115"/>
      <c r="YZ49" s="115"/>
      <c r="ZA49" s="115"/>
      <c r="ZB49" s="115"/>
      <c r="ZC49" s="115"/>
      <c r="ZD49" s="115"/>
      <c r="ZE49" s="115"/>
      <c r="ZF49" s="115"/>
      <c r="ZG49" s="115"/>
      <c r="ZH49" s="115"/>
      <c r="ZI49" s="115"/>
      <c r="ZJ49" s="115"/>
      <c r="ZK49" s="115"/>
      <c r="ZL49" s="115"/>
      <c r="ZM49" s="115"/>
      <c r="ZN49" s="115"/>
      <c r="ZO49" s="115"/>
      <c r="ZP49" s="115"/>
      <c r="ZQ49" s="115"/>
      <c r="ZR49" s="115"/>
      <c r="ZS49" s="115"/>
      <c r="ZT49" s="115"/>
      <c r="ZU49" s="115"/>
      <c r="ZV49" s="115"/>
      <c r="ZW49" s="115"/>
      <c r="ZX49" s="115"/>
      <c r="ZY49" s="115"/>
      <c r="ZZ49" s="115"/>
      <c r="AAA49" s="115"/>
      <c r="AAB49" s="115"/>
      <c r="AAC49" s="115"/>
      <c r="AAD49" s="115"/>
      <c r="AAE49" s="115"/>
      <c r="AAF49" s="115"/>
      <c r="AAG49" s="115"/>
      <c r="AAH49" s="115"/>
      <c r="AAI49" s="115"/>
      <c r="AAJ49" s="115"/>
      <c r="AAK49" s="115"/>
      <c r="AAL49" s="115"/>
      <c r="AAM49" s="115"/>
      <c r="AAN49" s="115"/>
      <c r="AAO49" s="115"/>
      <c r="AAP49" s="115"/>
      <c r="AAQ49" s="115"/>
      <c r="AAR49" s="115"/>
      <c r="AAS49" s="115"/>
      <c r="AAT49" s="115"/>
      <c r="AAU49" s="115"/>
      <c r="AAV49" s="115"/>
      <c r="AAW49" s="115"/>
      <c r="AAX49" s="115"/>
      <c r="AAY49" s="115"/>
      <c r="AAZ49" s="115"/>
      <c r="ABA49" s="115"/>
      <c r="ABB49" s="115"/>
      <c r="ABC49" s="115"/>
      <c r="ABD49" s="115"/>
      <c r="ABE49" s="115"/>
      <c r="ABF49" s="115"/>
      <c r="ABG49" s="115"/>
      <c r="ABH49" s="115"/>
      <c r="ABI49" s="115"/>
      <c r="ABJ49" s="115"/>
      <c r="ABK49" s="115"/>
      <c r="ABL49" s="115"/>
      <c r="ABM49" s="115"/>
      <c r="ABN49" s="115"/>
      <c r="ABO49" s="115"/>
      <c r="ABP49" s="115"/>
      <c r="ABQ49" s="115"/>
      <c r="ABR49" s="115"/>
      <c r="ABS49" s="115"/>
      <c r="ABT49" s="115"/>
      <c r="ABU49" s="115"/>
      <c r="ABV49" s="115"/>
      <c r="ABW49" s="115"/>
      <c r="ABX49" s="115"/>
      <c r="ABY49" s="115"/>
      <c r="ABZ49" s="115"/>
      <c r="ACA49" s="115"/>
      <c r="ACB49" s="115"/>
      <c r="ACC49" s="115"/>
      <c r="ACD49" s="115"/>
      <c r="ACE49" s="115"/>
      <c r="ACF49" s="115"/>
      <c r="ACG49" s="115"/>
      <c r="ACH49" s="115"/>
      <c r="ACI49" s="115"/>
      <c r="ACJ49" s="115"/>
      <c r="ACK49" s="115"/>
      <c r="ACL49" s="115"/>
      <c r="ACM49" s="115"/>
      <c r="ACN49" s="115"/>
      <c r="ACO49" s="115"/>
      <c r="ACP49" s="115"/>
      <c r="ACQ49" s="115"/>
      <c r="ACR49" s="115"/>
      <c r="ACS49" s="115"/>
      <c r="ACT49" s="115"/>
      <c r="ACU49" s="115"/>
      <c r="ACV49" s="115"/>
      <c r="ACW49" s="115"/>
      <c r="ACX49" s="115"/>
      <c r="ACY49" s="115"/>
      <c r="ACZ49" s="115"/>
      <c r="ADA49" s="115"/>
      <c r="ADB49" s="115"/>
      <c r="ADC49" s="115"/>
      <c r="ADD49" s="115"/>
      <c r="ADE49" s="115"/>
      <c r="ADF49" s="115"/>
      <c r="ADG49" s="115"/>
      <c r="ADH49" s="115"/>
      <c r="ADI49" s="115"/>
      <c r="ADJ49" s="115"/>
      <c r="ADK49" s="115"/>
      <c r="ADL49" s="115"/>
      <c r="ADM49" s="115"/>
      <c r="ADN49" s="115"/>
      <c r="ADO49" s="115"/>
      <c r="ADP49" s="115"/>
      <c r="ADQ49" s="115"/>
      <c r="ADR49" s="115"/>
      <c r="ADS49" s="115"/>
      <c r="ADT49" s="115"/>
      <c r="ADU49" s="115"/>
      <c r="ADV49" s="115"/>
      <c r="ADW49" s="115"/>
      <c r="ADX49" s="115"/>
      <c r="ADY49" s="115"/>
      <c r="ADZ49" s="115"/>
      <c r="AEA49" s="115"/>
      <c r="AEB49" s="115"/>
      <c r="AEC49" s="115"/>
      <c r="AED49" s="115"/>
      <c r="AEE49" s="115"/>
      <c r="AEF49" s="115"/>
      <c r="AEG49" s="115"/>
      <c r="AEH49" s="115"/>
      <c r="AEI49" s="115"/>
      <c r="AEJ49" s="115"/>
      <c r="AEK49" s="115"/>
      <c r="AEL49" s="115"/>
      <c r="AEM49" s="115"/>
      <c r="AEN49" s="115"/>
      <c r="AEO49" s="115"/>
      <c r="AEP49" s="115"/>
      <c r="AEQ49" s="115"/>
      <c r="AER49" s="115"/>
      <c r="AES49" s="115"/>
      <c r="AET49" s="115"/>
      <c r="AEU49" s="115"/>
      <c r="AEV49" s="115"/>
      <c r="AEW49" s="115"/>
      <c r="AEX49" s="115"/>
      <c r="AEY49" s="115"/>
      <c r="AEZ49" s="115"/>
      <c r="AFA49" s="115"/>
      <c r="AFB49" s="115"/>
      <c r="AFC49" s="115"/>
      <c r="AFD49" s="115"/>
      <c r="AFE49" s="115"/>
      <c r="AFF49" s="115"/>
      <c r="AFG49" s="115"/>
      <c r="AFH49" s="115"/>
      <c r="AFI49" s="115"/>
      <c r="AFJ49" s="115"/>
      <c r="AFK49" s="115"/>
      <c r="AFL49" s="115"/>
      <c r="AFM49" s="115"/>
      <c r="AFN49" s="115"/>
      <c r="AFO49" s="115"/>
      <c r="AFP49" s="115"/>
      <c r="AFQ49" s="115"/>
      <c r="AFR49" s="115"/>
      <c r="AFS49" s="115"/>
      <c r="AFT49" s="115"/>
      <c r="AFU49" s="115"/>
      <c r="AFV49" s="115"/>
      <c r="AFW49" s="115"/>
      <c r="AFX49" s="115"/>
      <c r="AFY49" s="115"/>
      <c r="AFZ49" s="115"/>
      <c r="AGA49" s="115"/>
      <c r="AGB49" s="115"/>
      <c r="AGC49" s="115"/>
      <c r="AGD49" s="115"/>
      <c r="AGE49" s="115"/>
      <c r="AGF49" s="115"/>
      <c r="AGG49" s="115"/>
      <c r="AGH49" s="115"/>
      <c r="AGI49" s="115"/>
      <c r="AGJ49" s="115"/>
      <c r="AGK49" s="115"/>
      <c r="AGL49" s="115"/>
      <c r="AGM49" s="115"/>
      <c r="AGN49" s="115"/>
      <c r="AGO49" s="115"/>
      <c r="AGP49" s="115"/>
      <c r="AGQ49" s="115"/>
      <c r="AGR49" s="115"/>
      <c r="AGS49" s="115"/>
      <c r="AGT49" s="115"/>
      <c r="AGU49" s="115"/>
      <c r="AGV49" s="115"/>
      <c r="AGW49" s="115"/>
      <c r="AGX49" s="115"/>
      <c r="AGY49" s="115"/>
      <c r="AGZ49" s="115"/>
      <c r="AHA49" s="115"/>
      <c r="AHB49" s="115"/>
      <c r="AHC49" s="115"/>
      <c r="AHD49" s="115"/>
      <c r="AHE49" s="115"/>
      <c r="AHF49" s="115"/>
      <c r="AHG49" s="115"/>
      <c r="AHH49" s="115"/>
      <c r="AHI49" s="115"/>
      <c r="AHJ49" s="115"/>
      <c r="AHK49" s="115"/>
      <c r="AHL49" s="115"/>
      <c r="AHM49" s="115"/>
      <c r="AHN49" s="115"/>
      <c r="AHO49" s="115"/>
      <c r="AHP49" s="115"/>
      <c r="AHQ49" s="115"/>
      <c r="AHR49" s="115"/>
      <c r="AHS49" s="115"/>
      <c r="AHT49" s="115"/>
      <c r="AHU49" s="115"/>
      <c r="AHV49" s="115"/>
      <c r="AHW49" s="115"/>
      <c r="AHX49" s="115"/>
      <c r="AHY49" s="115"/>
      <c r="AHZ49" s="115"/>
      <c r="AIA49" s="115"/>
      <c r="AIB49" s="115"/>
      <c r="AIC49" s="115"/>
      <c r="AID49" s="115"/>
      <c r="AIE49" s="115"/>
      <c r="AIF49" s="115"/>
      <c r="AIG49" s="115"/>
      <c r="AIH49" s="115"/>
      <c r="AII49" s="115"/>
      <c r="AIJ49" s="115"/>
      <c r="AIK49" s="115"/>
      <c r="AIL49" s="115"/>
      <c r="AIM49" s="115"/>
      <c r="AIN49" s="115"/>
      <c r="AIO49" s="115"/>
      <c r="AIP49" s="115"/>
      <c r="AIQ49" s="115"/>
      <c r="AIR49" s="115"/>
      <c r="AIS49" s="115"/>
      <c r="AIT49" s="115"/>
      <c r="AIU49" s="115"/>
      <c r="AIV49" s="115"/>
      <c r="AIW49" s="115"/>
      <c r="AIX49" s="115"/>
      <c r="AIY49" s="115"/>
      <c r="AIZ49" s="115"/>
      <c r="AJA49" s="115"/>
      <c r="AJB49" s="115"/>
      <c r="AJC49" s="115"/>
      <c r="AJD49" s="115"/>
      <c r="AJE49" s="115"/>
      <c r="AJF49" s="115"/>
      <c r="AJG49" s="115"/>
      <c r="AJH49" s="115"/>
      <c r="AJI49" s="115"/>
      <c r="AJJ49" s="115"/>
      <c r="AJK49" s="115"/>
      <c r="AJL49" s="115"/>
      <c r="AJM49" s="115"/>
      <c r="AJN49" s="115"/>
      <c r="AJO49" s="115"/>
      <c r="AJP49" s="115"/>
      <c r="AJQ49" s="115"/>
      <c r="AJR49" s="115"/>
      <c r="AJS49" s="115"/>
      <c r="AJT49" s="115"/>
      <c r="AJU49" s="115"/>
      <c r="AJV49" s="115"/>
      <c r="AJW49" s="115"/>
      <c r="AJX49" s="115"/>
      <c r="AJY49" s="115"/>
      <c r="AJZ49" s="115"/>
      <c r="AKA49" s="115"/>
      <c r="AKB49" s="115"/>
      <c r="AKC49" s="115"/>
      <c r="AKD49" s="115"/>
      <c r="AKE49" s="115"/>
      <c r="AKF49" s="115"/>
      <c r="AKG49" s="115"/>
      <c r="AKH49" s="115"/>
      <c r="AKI49" s="115"/>
      <c r="AKJ49" s="115"/>
      <c r="AKK49" s="115"/>
      <c r="AKL49" s="115"/>
      <c r="AKM49" s="115"/>
      <c r="AKN49" s="115"/>
      <c r="AKO49" s="115"/>
      <c r="AKP49" s="115"/>
      <c r="AKQ49" s="115"/>
      <c r="AKR49" s="115"/>
      <c r="AKS49" s="115"/>
      <c r="AKT49" s="115"/>
      <c r="AKU49" s="115"/>
      <c r="AKV49" s="115"/>
      <c r="AKW49" s="115"/>
      <c r="AKX49" s="115"/>
      <c r="AKY49" s="115"/>
      <c r="AKZ49" s="115"/>
      <c r="ALA49" s="115"/>
      <c r="ALB49" s="115"/>
      <c r="ALC49" s="115"/>
      <c r="ALD49" s="115"/>
      <c r="ALE49" s="115"/>
      <c r="ALF49" s="115"/>
      <c r="ALG49" s="115"/>
      <c r="ALH49" s="115"/>
      <c r="ALI49" s="115"/>
      <c r="ALJ49" s="115"/>
      <c r="ALK49" s="115"/>
      <c r="ALL49" s="115"/>
      <c r="ALM49" s="115"/>
      <c r="ALN49" s="115"/>
      <c r="ALO49" s="115"/>
      <c r="ALP49" s="115"/>
      <c r="ALQ49" s="115"/>
      <c r="ALR49" s="115"/>
      <c r="ALS49" s="115"/>
      <c r="ALT49" s="115"/>
      <c r="ALU49" s="115"/>
      <c r="ALV49" s="115"/>
      <c r="ALW49" s="115"/>
      <c r="ALX49" s="115"/>
      <c r="ALY49" s="115"/>
      <c r="ALZ49" s="115"/>
      <c r="AMA49" s="115"/>
      <c r="AMB49" s="115"/>
      <c r="AMC49" s="115"/>
      <c r="AMD49" s="115"/>
      <c r="AME49" s="115"/>
      <c r="AMF49" s="115"/>
      <c r="AMG49" s="115"/>
      <c r="AMH49" s="115"/>
      <c r="AMI49" s="115"/>
      <c r="AMJ49" s="115"/>
      <c r="AMK49" s="115"/>
      <c r="AML49" s="115"/>
      <c r="AMM49" s="115"/>
      <c r="AMN49" s="115"/>
      <c r="AMO49" s="115"/>
      <c r="AMP49" s="115"/>
      <c r="AMQ49" s="115"/>
      <c r="AMR49" s="115"/>
      <c r="AMS49" s="115"/>
      <c r="AMT49" s="115"/>
      <c r="AMU49" s="115"/>
      <c r="AMV49" s="115"/>
      <c r="AMW49" s="115"/>
      <c r="AMX49" s="115"/>
      <c r="AMY49" s="115"/>
      <c r="AMZ49" s="115"/>
      <c r="ANA49" s="115"/>
      <c r="ANB49" s="115"/>
      <c r="ANC49" s="115"/>
      <c r="AND49" s="115"/>
      <c r="ANE49" s="115"/>
      <c r="ANF49" s="115"/>
      <c r="ANG49" s="115"/>
      <c r="ANH49" s="115"/>
      <c r="ANI49" s="115"/>
      <c r="ANJ49" s="115"/>
      <c r="ANK49" s="115"/>
      <c r="ANL49" s="115"/>
      <c r="ANM49" s="115"/>
      <c r="ANN49" s="115"/>
      <c r="ANO49" s="115"/>
      <c r="ANP49" s="115"/>
      <c r="ANQ49" s="115"/>
      <c r="ANR49" s="115"/>
      <c r="ANS49" s="115"/>
      <c r="ANT49" s="115"/>
      <c r="ANU49" s="115"/>
      <c r="ANV49" s="115"/>
      <c r="ANW49" s="115"/>
      <c r="ANX49" s="115"/>
      <c r="ANY49" s="115"/>
      <c r="ANZ49" s="115"/>
      <c r="AOA49" s="115"/>
      <c r="AOB49" s="115"/>
      <c r="AOC49" s="115"/>
      <c r="AOD49" s="115"/>
      <c r="AOE49" s="115"/>
      <c r="AOF49" s="115"/>
      <c r="AOG49" s="115"/>
      <c r="AOH49" s="115"/>
      <c r="AOI49" s="115"/>
      <c r="AOJ49" s="115"/>
      <c r="AOK49" s="115"/>
      <c r="AOL49" s="115"/>
      <c r="AOM49" s="115"/>
      <c r="AON49" s="115"/>
      <c r="AOO49" s="115"/>
      <c r="AOP49" s="115"/>
      <c r="AOQ49" s="115"/>
      <c r="AOR49" s="115"/>
      <c r="AOS49" s="115"/>
      <c r="AOT49" s="115"/>
      <c r="AOU49" s="115"/>
      <c r="AOV49" s="115"/>
      <c r="AOW49" s="115"/>
      <c r="AOX49" s="115"/>
      <c r="AOY49" s="115"/>
      <c r="AOZ49" s="115"/>
      <c r="APA49" s="115"/>
      <c r="APB49" s="115"/>
      <c r="APC49" s="115"/>
      <c r="APD49" s="115"/>
      <c r="APE49" s="115"/>
      <c r="APF49" s="115"/>
      <c r="APG49" s="115"/>
      <c r="APH49" s="115"/>
      <c r="API49" s="115"/>
      <c r="APJ49" s="115"/>
      <c r="APK49" s="115"/>
      <c r="APL49" s="115"/>
      <c r="APM49" s="115"/>
      <c r="APN49" s="115"/>
      <c r="APO49" s="115"/>
      <c r="APP49" s="115"/>
      <c r="APQ49" s="115"/>
      <c r="APR49" s="115"/>
      <c r="APS49" s="115"/>
      <c r="APT49" s="115"/>
      <c r="APU49" s="115"/>
      <c r="APV49" s="115"/>
      <c r="APW49" s="115"/>
      <c r="APX49" s="115"/>
      <c r="APY49" s="115"/>
      <c r="APZ49" s="115"/>
      <c r="AQA49" s="115"/>
      <c r="AQB49" s="115"/>
      <c r="AQC49" s="115"/>
      <c r="AQD49" s="115"/>
      <c r="AQE49" s="115"/>
      <c r="AQF49" s="115"/>
      <c r="AQG49" s="115"/>
      <c r="AQH49" s="115"/>
      <c r="AQI49" s="115"/>
      <c r="AQJ49" s="115"/>
      <c r="AQK49" s="115"/>
      <c r="AQL49" s="115"/>
      <c r="AQM49" s="115"/>
      <c r="AQN49" s="115"/>
      <c r="AQO49" s="115"/>
      <c r="AQP49" s="115"/>
      <c r="AQQ49" s="115"/>
      <c r="AQR49" s="115"/>
      <c r="AQS49" s="115"/>
      <c r="AQT49" s="115"/>
      <c r="AQU49" s="115"/>
      <c r="AQV49" s="115"/>
      <c r="AQW49" s="115"/>
      <c r="AQX49" s="115"/>
      <c r="AQY49" s="115"/>
      <c r="AQZ49" s="115"/>
      <c r="ARA49" s="115"/>
      <c r="ARB49" s="115"/>
      <c r="ARC49" s="115"/>
      <c r="ARD49" s="115"/>
      <c r="ARE49" s="115"/>
      <c r="ARF49" s="115"/>
      <c r="ARG49" s="115"/>
      <c r="ARH49" s="115"/>
      <c r="ARI49" s="115"/>
      <c r="ARJ49" s="115"/>
      <c r="ARK49" s="115"/>
      <c r="ARL49" s="115"/>
      <c r="ARM49" s="115"/>
      <c r="ARN49" s="115"/>
      <c r="ARO49" s="115"/>
      <c r="ARP49" s="115"/>
      <c r="ARQ49" s="115"/>
      <c r="ARR49" s="115"/>
      <c r="ARS49" s="115"/>
      <c r="ART49" s="115"/>
      <c r="ARU49" s="115"/>
      <c r="ARV49" s="115"/>
      <c r="ARW49" s="115"/>
      <c r="ARX49" s="115"/>
      <c r="ARY49" s="115"/>
      <c r="ARZ49" s="115"/>
      <c r="ASA49" s="115"/>
      <c r="ASB49" s="115"/>
      <c r="ASC49" s="115"/>
      <c r="ASD49" s="115"/>
      <c r="ASE49" s="115"/>
      <c r="ASF49" s="115"/>
      <c r="ASG49" s="115"/>
      <c r="ASH49" s="115"/>
      <c r="ASI49" s="115"/>
      <c r="ASJ49" s="115"/>
      <c r="ASK49" s="115"/>
      <c r="ASL49" s="115"/>
      <c r="ASM49" s="115"/>
      <c r="ASN49" s="115"/>
      <c r="ASO49" s="115"/>
      <c r="ASP49" s="115"/>
      <c r="ASQ49" s="115"/>
      <c r="ASR49" s="115"/>
      <c r="ASS49" s="115"/>
      <c r="AST49" s="115"/>
      <c r="ASU49" s="115"/>
      <c r="ASV49" s="115"/>
      <c r="ASW49" s="115"/>
      <c r="ASX49" s="115"/>
      <c r="ASY49" s="115"/>
      <c r="ASZ49" s="115"/>
      <c r="ATA49" s="115"/>
      <c r="ATB49" s="115"/>
      <c r="ATC49" s="115"/>
      <c r="ATD49" s="115"/>
      <c r="ATE49" s="115"/>
      <c r="ATF49" s="115"/>
      <c r="ATG49" s="115"/>
      <c r="ATH49" s="115"/>
      <c r="ATI49" s="115"/>
      <c r="ATJ49" s="115"/>
      <c r="ATK49" s="115"/>
      <c r="ATL49" s="115"/>
      <c r="ATM49" s="115"/>
      <c r="ATN49" s="115"/>
      <c r="ATO49" s="115"/>
      <c r="ATP49" s="115"/>
      <c r="ATQ49" s="115"/>
      <c r="ATR49" s="115"/>
      <c r="ATS49" s="115"/>
      <c r="ATT49" s="115"/>
      <c r="ATU49" s="115"/>
      <c r="ATV49" s="115"/>
      <c r="ATW49" s="115"/>
      <c r="ATX49" s="115"/>
      <c r="ATY49" s="115"/>
      <c r="ATZ49" s="115"/>
      <c r="AUA49" s="115"/>
      <c r="AUB49" s="115"/>
      <c r="AUC49" s="115"/>
      <c r="AUD49" s="115"/>
      <c r="AUE49" s="115"/>
      <c r="AUF49" s="115"/>
      <c r="AUG49" s="115"/>
      <c r="AUH49" s="115"/>
      <c r="AUI49" s="115"/>
      <c r="AUJ49" s="115"/>
      <c r="AUK49" s="115"/>
      <c r="AUL49" s="115"/>
      <c r="AUM49" s="115"/>
      <c r="AUN49" s="115"/>
      <c r="AUO49" s="115"/>
      <c r="AUP49" s="115"/>
      <c r="AUQ49" s="115"/>
      <c r="AUR49" s="115"/>
      <c r="AUS49" s="115"/>
      <c r="AUT49" s="115"/>
      <c r="AUU49" s="115"/>
      <c r="AUV49" s="115"/>
      <c r="AUW49" s="115"/>
      <c r="AUX49" s="115"/>
      <c r="AUY49" s="115"/>
      <c r="AUZ49" s="115"/>
      <c r="AVA49" s="115"/>
      <c r="AVB49" s="115"/>
      <c r="AVC49" s="115"/>
      <c r="AVD49" s="115"/>
      <c r="AVE49" s="115"/>
      <c r="AVF49" s="115"/>
      <c r="AVG49" s="115"/>
      <c r="AVH49" s="115"/>
      <c r="AVI49" s="115"/>
      <c r="AVJ49" s="115"/>
      <c r="AVK49" s="115"/>
      <c r="AVL49" s="115"/>
      <c r="AVM49" s="115"/>
      <c r="AVN49" s="115"/>
      <c r="AVO49" s="115"/>
      <c r="AVP49" s="115"/>
      <c r="AVQ49" s="115"/>
      <c r="AVR49" s="115"/>
      <c r="AVS49" s="115"/>
      <c r="AVT49" s="115"/>
      <c r="AVU49" s="115"/>
    </row>
    <row r="50" spans="1:1269" s="332" customFormat="1" ht="13.5" customHeight="1" x14ac:dyDescent="0.2">
      <c r="A50" s="115"/>
      <c r="B50" s="442" t="s">
        <v>356</v>
      </c>
      <c r="C50" s="451"/>
      <c r="D50" s="451"/>
      <c r="E50" s="451"/>
      <c r="F50" s="451"/>
      <c r="G50" s="451"/>
      <c r="H50" s="451"/>
      <c r="I50" s="451"/>
      <c r="J50" s="451"/>
      <c r="K50" s="451"/>
      <c r="L50" s="451"/>
      <c r="M50" s="451"/>
      <c r="N50" s="451"/>
      <c r="O50" s="451"/>
      <c r="P50" s="451"/>
      <c r="Q50" s="451"/>
      <c r="R50" s="451"/>
      <c r="S50" s="451"/>
      <c r="T50" s="451"/>
      <c r="U50" s="451"/>
      <c r="V50" s="91"/>
      <c r="W50" s="91"/>
      <c r="X50" s="115"/>
      <c r="Y50" s="116"/>
      <c r="Z50" s="116"/>
      <c r="AA50" s="116"/>
      <c r="AB50" s="116"/>
      <c r="AC50" s="115"/>
      <c r="AD50" s="116"/>
      <c r="AE50" s="116"/>
      <c r="AF50" s="116"/>
      <c r="AG50" s="116"/>
      <c r="AH50" s="115"/>
      <c r="AI50" s="115"/>
      <c r="AJ50" s="115"/>
      <c r="AK50" s="115"/>
      <c r="AL50" s="115"/>
      <c r="AM50" s="115"/>
      <c r="AN50" s="115"/>
      <c r="AO50" s="115"/>
      <c r="AP50" s="115"/>
      <c r="AQ50" s="115"/>
      <c r="AR50" s="115"/>
      <c r="AS50" s="115"/>
      <c r="AT50" s="115"/>
      <c r="AU50" s="115"/>
      <c r="AV50" s="115"/>
      <c r="AW50" s="115"/>
      <c r="AX50" s="115"/>
      <c r="AY50" s="115"/>
      <c r="AZ50" s="115"/>
      <c r="BA50" s="115"/>
      <c r="BB50" s="115"/>
      <c r="BC50" s="115"/>
      <c r="BD50" s="115"/>
      <c r="BE50" s="115"/>
      <c r="BF50" s="115"/>
      <c r="BG50" s="115"/>
      <c r="BH50" s="115"/>
      <c r="BI50" s="115"/>
      <c r="BJ50" s="115"/>
      <c r="BK50" s="115"/>
      <c r="BL50" s="115"/>
      <c r="BM50" s="115"/>
      <c r="BN50" s="115"/>
      <c r="BO50" s="115"/>
      <c r="BP50" s="115"/>
      <c r="BQ50" s="115"/>
      <c r="BR50" s="115"/>
      <c r="BS50" s="115"/>
      <c r="BT50" s="115"/>
      <c r="BU50" s="115"/>
      <c r="BV50" s="115"/>
      <c r="BW50" s="115"/>
      <c r="BX50" s="115"/>
      <c r="BY50" s="115"/>
      <c r="BZ50" s="115"/>
      <c r="CA50" s="115"/>
      <c r="CB50" s="115"/>
      <c r="CC50" s="115"/>
      <c r="CD50" s="115"/>
      <c r="CE50" s="115"/>
      <c r="CF50" s="115"/>
      <c r="CG50" s="115"/>
      <c r="CH50" s="115"/>
      <c r="CI50" s="115"/>
      <c r="CJ50" s="115"/>
      <c r="CK50" s="115"/>
      <c r="CL50" s="115"/>
      <c r="CM50" s="115"/>
      <c r="CN50" s="115"/>
      <c r="CO50" s="115"/>
      <c r="CP50" s="115"/>
      <c r="CQ50" s="115"/>
      <c r="CR50" s="115"/>
      <c r="CS50" s="115"/>
      <c r="CT50" s="115"/>
      <c r="CU50" s="115"/>
      <c r="CV50" s="115"/>
      <c r="CW50" s="115"/>
      <c r="CX50" s="115"/>
      <c r="CY50" s="115"/>
      <c r="CZ50" s="115"/>
      <c r="DA50" s="115"/>
      <c r="DB50" s="115"/>
      <c r="DC50" s="115"/>
      <c r="DD50" s="115"/>
      <c r="DE50" s="115"/>
      <c r="DF50" s="115"/>
      <c r="DG50" s="115"/>
      <c r="DH50" s="115"/>
      <c r="DI50" s="115"/>
      <c r="DJ50" s="115"/>
      <c r="DK50" s="115"/>
      <c r="DL50" s="115"/>
      <c r="DM50" s="115"/>
      <c r="DN50" s="115"/>
      <c r="DO50" s="115"/>
      <c r="DP50" s="115"/>
      <c r="DQ50" s="115"/>
      <c r="DR50" s="115"/>
      <c r="DS50" s="115"/>
      <c r="DT50" s="115"/>
      <c r="DU50" s="115"/>
      <c r="DV50" s="115"/>
      <c r="DW50" s="115"/>
      <c r="DX50" s="115"/>
      <c r="DY50" s="115"/>
      <c r="DZ50" s="115"/>
      <c r="EA50" s="115"/>
      <c r="EB50" s="115"/>
      <c r="EC50" s="115"/>
      <c r="ED50" s="115"/>
      <c r="EE50" s="115"/>
      <c r="EF50" s="115"/>
      <c r="EG50" s="115"/>
      <c r="EH50" s="115"/>
      <c r="EI50" s="115"/>
      <c r="EJ50" s="115"/>
      <c r="EK50" s="115"/>
      <c r="EL50" s="115"/>
      <c r="EM50" s="115"/>
      <c r="EN50" s="115"/>
      <c r="EO50" s="115"/>
      <c r="EP50" s="115"/>
      <c r="EQ50" s="115"/>
      <c r="ER50" s="115"/>
      <c r="ES50" s="115"/>
      <c r="ET50" s="115"/>
      <c r="EU50" s="115"/>
      <c r="EV50" s="115"/>
      <c r="EW50" s="115"/>
      <c r="EX50" s="115"/>
      <c r="EY50" s="115"/>
      <c r="EZ50" s="115"/>
      <c r="FA50" s="115"/>
      <c r="FB50" s="115"/>
      <c r="FC50" s="115"/>
      <c r="FD50" s="115"/>
      <c r="FE50" s="115"/>
      <c r="FF50" s="115"/>
      <c r="FG50" s="115"/>
      <c r="FH50" s="115"/>
      <c r="FI50" s="115"/>
      <c r="FJ50" s="115"/>
      <c r="FK50" s="115"/>
      <c r="FL50" s="115"/>
      <c r="FM50" s="115"/>
      <c r="FN50" s="115"/>
      <c r="FO50" s="115"/>
      <c r="FP50" s="115"/>
      <c r="FQ50" s="115"/>
      <c r="FR50" s="115"/>
      <c r="FS50" s="115"/>
      <c r="FT50" s="115"/>
      <c r="FU50" s="115"/>
      <c r="FV50" s="115"/>
      <c r="FW50" s="115"/>
      <c r="FX50" s="115"/>
      <c r="FY50" s="115"/>
      <c r="FZ50" s="115"/>
      <c r="GA50" s="115"/>
      <c r="GB50" s="115"/>
      <c r="GC50" s="115"/>
      <c r="GD50" s="115"/>
      <c r="GE50" s="115"/>
      <c r="GF50" s="115"/>
      <c r="GG50" s="115"/>
      <c r="GH50" s="115"/>
      <c r="GI50" s="115"/>
      <c r="GJ50" s="115"/>
      <c r="GK50" s="115"/>
      <c r="GL50" s="115"/>
      <c r="GM50" s="115"/>
      <c r="GN50" s="115"/>
      <c r="GO50" s="115"/>
      <c r="GP50" s="115"/>
      <c r="GQ50" s="115"/>
      <c r="GR50" s="115"/>
      <c r="GS50" s="115"/>
      <c r="GT50" s="115"/>
      <c r="GU50" s="115"/>
      <c r="GV50" s="115"/>
      <c r="GW50" s="115"/>
      <c r="GX50" s="115"/>
      <c r="GY50" s="115"/>
      <c r="GZ50" s="115"/>
      <c r="HA50" s="115"/>
      <c r="HB50" s="115"/>
      <c r="HC50" s="115"/>
      <c r="HD50" s="115"/>
      <c r="HE50" s="115"/>
      <c r="HF50" s="115"/>
      <c r="HG50" s="115"/>
      <c r="HH50" s="115"/>
      <c r="HI50" s="115"/>
      <c r="HJ50" s="115"/>
      <c r="HK50" s="115"/>
      <c r="HL50" s="115"/>
      <c r="HM50" s="115"/>
      <c r="HN50" s="115"/>
      <c r="HO50" s="115"/>
      <c r="HP50" s="115"/>
      <c r="HQ50" s="115"/>
      <c r="HR50" s="115"/>
      <c r="HS50" s="115"/>
      <c r="HT50" s="115"/>
      <c r="HU50" s="115"/>
      <c r="HV50" s="115"/>
      <c r="HW50" s="115"/>
      <c r="HX50" s="115"/>
      <c r="HY50" s="115"/>
      <c r="HZ50" s="115"/>
      <c r="IA50" s="115"/>
      <c r="IB50" s="115"/>
      <c r="IC50" s="115"/>
      <c r="ID50" s="115"/>
      <c r="IE50" s="115"/>
      <c r="IF50" s="115"/>
      <c r="IG50" s="115"/>
      <c r="IH50" s="115"/>
      <c r="II50" s="115"/>
      <c r="IJ50" s="115"/>
      <c r="IK50" s="115"/>
      <c r="IL50" s="115"/>
      <c r="IM50" s="115"/>
      <c r="IN50" s="115"/>
      <c r="IO50" s="115"/>
      <c r="IP50" s="115"/>
      <c r="IQ50" s="115"/>
      <c r="IR50" s="115"/>
      <c r="IS50" s="115"/>
      <c r="IT50" s="115"/>
      <c r="IU50" s="115"/>
      <c r="IV50" s="115"/>
      <c r="IW50" s="115"/>
      <c r="IX50" s="115"/>
      <c r="IY50" s="115"/>
      <c r="IZ50" s="115"/>
      <c r="JA50" s="115"/>
      <c r="JB50" s="115"/>
      <c r="JC50" s="115"/>
      <c r="JD50" s="115"/>
      <c r="JE50" s="115"/>
      <c r="JF50" s="115"/>
      <c r="JG50" s="115"/>
      <c r="JH50" s="115"/>
      <c r="JI50" s="115"/>
      <c r="JJ50" s="115"/>
      <c r="JK50" s="115"/>
      <c r="JL50" s="115"/>
      <c r="JM50" s="115"/>
      <c r="JN50" s="115"/>
      <c r="JO50" s="115"/>
      <c r="JP50" s="115"/>
      <c r="JQ50" s="115"/>
      <c r="JR50" s="115"/>
      <c r="JS50" s="115"/>
      <c r="JT50" s="115"/>
      <c r="JU50" s="115"/>
      <c r="JV50" s="115"/>
      <c r="JW50" s="115"/>
      <c r="JX50" s="115"/>
      <c r="JY50" s="115"/>
      <c r="JZ50" s="115"/>
      <c r="KA50" s="115"/>
      <c r="KB50" s="115"/>
      <c r="KC50" s="115"/>
      <c r="KD50" s="115"/>
      <c r="KE50" s="115"/>
      <c r="KF50" s="115"/>
      <c r="KG50" s="115"/>
      <c r="KH50" s="115"/>
      <c r="KI50" s="115"/>
      <c r="KJ50" s="115"/>
      <c r="KK50" s="115"/>
      <c r="KL50" s="115"/>
      <c r="KM50" s="115"/>
      <c r="KN50" s="115"/>
      <c r="KO50" s="115"/>
      <c r="KP50" s="115"/>
      <c r="KQ50" s="115"/>
      <c r="KR50" s="115"/>
      <c r="KS50" s="115"/>
      <c r="KT50" s="115"/>
      <c r="KU50" s="115"/>
      <c r="KV50" s="115"/>
      <c r="KW50" s="115"/>
      <c r="KX50" s="115"/>
      <c r="KY50" s="115"/>
      <c r="KZ50" s="115"/>
      <c r="LA50" s="115"/>
      <c r="LB50" s="115"/>
      <c r="LC50" s="115"/>
      <c r="LD50" s="115"/>
      <c r="LE50" s="115"/>
      <c r="LF50" s="115"/>
      <c r="LG50" s="115"/>
      <c r="LH50" s="115"/>
      <c r="LI50" s="115"/>
      <c r="LJ50" s="115"/>
      <c r="LK50" s="115"/>
      <c r="LL50" s="115"/>
      <c r="LM50" s="115"/>
      <c r="LN50" s="115"/>
      <c r="LO50" s="115"/>
      <c r="LP50" s="115"/>
      <c r="LQ50" s="115"/>
      <c r="LR50" s="115"/>
      <c r="LS50" s="115"/>
      <c r="LT50" s="115"/>
      <c r="LU50" s="115"/>
      <c r="LV50" s="115"/>
      <c r="LW50" s="115"/>
      <c r="LX50" s="115"/>
      <c r="LY50" s="115"/>
      <c r="LZ50" s="115"/>
      <c r="MA50" s="115"/>
      <c r="MB50" s="115"/>
      <c r="MC50" s="115"/>
      <c r="MD50" s="115"/>
      <c r="ME50" s="115"/>
      <c r="MF50" s="115"/>
      <c r="MG50" s="115"/>
      <c r="MH50" s="115"/>
      <c r="MI50" s="115"/>
      <c r="MJ50" s="115"/>
      <c r="MK50" s="115"/>
      <c r="ML50" s="115"/>
      <c r="MM50" s="115"/>
      <c r="MN50" s="115"/>
      <c r="MO50" s="115"/>
      <c r="MP50" s="115"/>
      <c r="MQ50" s="115"/>
      <c r="MR50" s="115"/>
      <c r="MS50" s="115"/>
      <c r="MT50" s="115"/>
      <c r="MU50" s="115"/>
      <c r="MV50" s="115"/>
      <c r="MW50" s="115"/>
      <c r="MX50" s="115"/>
      <c r="MY50" s="115"/>
      <c r="MZ50" s="115"/>
      <c r="NA50" s="115"/>
      <c r="NB50" s="115"/>
      <c r="NC50" s="115"/>
      <c r="ND50" s="115"/>
      <c r="NE50" s="115"/>
      <c r="NF50" s="115"/>
      <c r="NG50" s="115"/>
      <c r="NH50" s="115"/>
      <c r="NI50" s="115"/>
      <c r="NJ50" s="115"/>
      <c r="NK50" s="115"/>
      <c r="NL50" s="115"/>
      <c r="NM50" s="115"/>
      <c r="NN50" s="115"/>
      <c r="NO50" s="115"/>
      <c r="NP50" s="115"/>
      <c r="NQ50" s="115"/>
      <c r="NR50" s="115"/>
      <c r="NS50" s="115"/>
      <c r="NT50" s="115"/>
      <c r="NU50" s="115"/>
      <c r="NV50" s="115"/>
      <c r="NW50" s="115"/>
      <c r="NX50" s="115"/>
      <c r="NY50" s="115"/>
      <c r="NZ50" s="115"/>
      <c r="OA50" s="115"/>
      <c r="OB50" s="115"/>
      <c r="OC50" s="115"/>
      <c r="OD50" s="115"/>
      <c r="OE50" s="115"/>
      <c r="OF50" s="115"/>
      <c r="OG50" s="115"/>
      <c r="OH50" s="115"/>
      <c r="OI50" s="115"/>
      <c r="OJ50" s="115"/>
      <c r="OK50" s="115"/>
      <c r="OL50" s="115"/>
      <c r="OM50" s="115"/>
      <c r="ON50" s="115"/>
      <c r="OO50" s="115"/>
      <c r="OP50" s="115"/>
      <c r="OQ50" s="115"/>
      <c r="OR50" s="115"/>
      <c r="OS50" s="115"/>
      <c r="OT50" s="115"/>
      <c r="OU50" s="115"/>
      <c r="OV50" s="115"/>
      <c r="OW50" s="115"/>
      <c r="OX50" s="115"/>
      <c r="OY50" s="115"/>
      <c r="OZ50" s="115"/>
      <c r="PA50" s="115"/>
      <c r="PB50" s="115"/>
      <c r="PC50" s="115"/>
      <c r="PD50" s="115"/>
      <c r="PE50" s="115"/>
      <c r="PF50" s="115"/>
      <c r="PG50" s="115"/>
      <c r="PH50" s="115"/>
      <c r="PI50" s="115"/>
      <c r="PJ50" s="115"/>
      <c r="PK50" s="115"/>
      <c r="PL50" s="115"/>
      <c r="PM50" s="115"/>
      <c r="PN50" s="115"/>
      <c r="PO50" s="115"/>
      <c r="PP50" s="115"/>
      <c r="PQ50" s="115"/>
      <c r="PR50" s="115"/>
      <c r="PS50" s="115"/>
      <c r="PT50" s="115"/>
      <c r="PU50" s="115"/>
      <c r="PV50" s="115"/>
      <c r="PW50" s="115"/>
      <c r="PX50" s="115"/>
      <c r="PY50" s="115"/>
      <c r="PZ50" s="115"/>
      <c r="QA50" s="115"/>
      <c r="QB50" s="115"/>
      <c r="QC50" s="115"/>
      <c r="QD50" s="115"/>
      <c r="QE50" s="115"/>
      <c r="QF50" s="115"/>
      <c r="QG50" s="115"/>
      <c r="QH50" s="115"/>
      <c r="QI50" s="115"/>
      <c r="QJ50" s="115"/>
      <c r="QK50" s="115"/>
      <c r="QL50" s="115"/>
      <c r="QM50" s="115"/>
      <c r="QN50" s="115"/>
      <c r="QO50" s="115"/>
      <c r="QP50" s="115"/>
      <c r="QQ50" s="115"/>
      <c r="QR50" s="115"/>
      <c r="QS50" s="115"/>
      <c r="QT50" s="115"/>
      <c r="QU50" s="115"/>
      <c r="QV50" s="115"/>
      <c r="QW50" s="115"/>
      <c r="QX50" s="115"/>
      <c r="QY50" s="115"/>
      <c r="QZ50" s="115"/>
      <c r="RA50" s="115"/>
      <c r="RB50" s="115"/>
      <c r="RC50" s="115"/>
      <c r="RD50" s="115"/>
      <c r="RE50" s="115"/>
      <c r="RF50" s="115"/>
      <c r="RG50" s="115"/>
      <c r="RH50" s="115"/>
      <c r="RI50" s="115"/>
      <c r="RJ50" s="115"/>
      <c r="RK50" s="115"/>
      <c r="RL50" s="115"/>
      <c r="RM50" s="115"/>
      <c r="RN50" s="115"/>
      <c r="RO50" s="115"/>
      <c r="RP50" s="115"/>
      <c r="RQ50" s="115"/>
      <c r="RR50" s="115"/>
      <c r="RS50" s="115"/>
      <c r="RT50" s="115"/>
      <c r="RU50" s="115"/>
      <c r="RV50" s="115"/>
      <c r="RW50" s="115"/>
      <c r="RX50" s="115"/>
      <c r="RY50" s="115"/>
      <c r="RZ50" s="115"/>
      <c r="SA50" s="115"/>
      <c r="SB50" s="115"/>
      <c r="SC50" s="115"/>
      <c r="SD50" s="115"/>
      <c r="SE50" s="115"/>
      <c r="SF50" s="115"/>
      <c r="SG50" s="115"/>
      <c r="SH50" s="115"/>
      <c r="SI50" s="115"/>
      <c r="SJ50" s="115"/>
      <c r="SK50" s="115"/>
      <c r="SL50" s="115"/>
      <c r="SM50" s="115"/>
      <c r="SN50" s="115"/>
      <c r="SO50" s="115"/>
      <c r="SP50" s="115"/>
      <c r="SQ50" s="115"/>
      <c r="SR50" s="115"/>
      <c r="SS50" s="115"/>
      <c r="ST50" s="115"/>
      <c r="SU50" s="115"/>
      <c r="SV50" s="115"/>
      <c r="SW50" s="115"/>
      <c r="SX50" s="115"/>
      <c r="SY50" s="115"/>
      <c r="SZ50" s="115"/>
      <c r="TA50" s="115"/>
      <c r="TB50" s="115"/>
      <c r="TC50" s="115"/>
      <c r="TD50" s="115"/>
      <c r="TE50" s="115"/>
      <c r="TF50" s="115"/>
      <c r="TG50" s="115"/>
      <c r="TH50" s="115"/>
      <c r="TI50" s="115"/>
      <c r="TJ50" s="115"/>
      <c r="TK50" s="115"/>
      <c r="TL50" s="115"/>
      <c r="TM50" s="115"/>
      <c r="TN50" s="115"/>
      <c r="TO50" s="115"/>
      <c r="TP50" s="115"/>
      <c r="TQ50" s="115"/>
      <c r="TR50" s="115"/>
      <c r="TS50" s="115"/>
      <c r="TT50" s="115"/>
      <c r="TU50" s="115"/>
      <c r="TV50" s="115"/>
      <c r="TW50" s="115"/>
      <c r="TX50" s="115"/>
      <c r="TY50" s="115"/>
      <c r="TZ50" s="115"/>
      <c r="UA50" s="115"/>
      <c r="UB50" s="115"/>
      <c r="UC50" s="115"/>
      <c r="UD50" s="115"/>
      <c r="UE50" s="115"/>
      <c r="UF50" s="115"/>
      <c r="UG50" s="115"/>
      <c r="UH50" s="115"/>
      <c r="UI50" s="115"/>
      <c r="UJ50" s="115"/>
      <c r="UK50" s="115"/>
      <c r="UL50" s="115"/>
      <c r="UM50" s="115"/>
      <c r="UN50" s="115"/>
      <c r="UO50" s="115"/>
      <c r="UP50" s="115"/>
      <c r="UQ50" s="115"/>
      <c r="UR50" s="115"/>
      <c r="US50" s="115"/>
      <c r="UT50" s="115"/>
      <c r="UU50" s="115"/>
      <c r="UV50" s="115"/>
      <c r="UW50" s="115"/>
      <c r="UX50" s="115"/>
      <c r="UY50" s="115"/>
      <c r="UZ50" s="115"/>
      <c r="VA50" s="115"/>
      <c r="VB50" s="115"/>
      <c r="VC50" s="115"/>
      <c r="VD50" s="115"/>
      <c r="VE50" s="115"/>
      <c r="VF50" s="115"/>
      <c r="VG50" s="115"/>
      <c r="VH50" s="115"/>
      <c r="VI50" s="115"/>
      <c r="VJ50" s="115"/>
      <c r="VK50" s="115"/>
      <c r="VL50" s="115"/>
      <c r="VM50" s="115"/>
      <c r="VN50" s="115"/>
      <c r="VO50" s="115"/>
      <c r="VP50" s="115"/>
      <c r="VQ50" s="115"/>
      <c r="VR50" s="115"/>
      <c r="VS50" s="115"/>
      <c r="VT50" s="115"/>
      <c r="VU50" s="115"/>
      <c r="VV50" s="115"/>
      <c r="VW50" s="115"/>
      <c r="VX50" s="115"/>
      <c r="VY50" s="115"/>
      <c r="VZ50" s="115"/>
      <c r="WA50" s="115"/>
      <c r="WB50" s="115"/>
      <c r="WC50" s="115"/>
      <c r="WD50" s="115"/>
      <c r="WE50" s="115"/>
      <c r="WF50" s="115"/>
      <c r="WG50" s="115"/>
      <c r="WH50" s="115"/>
      <c r="WI50" s="115"/>
      <c r="WJ50" s="115"/>
      <c r="WK50" s="115"/>
      <c r="WL50" s="115"/>
      <c r="WM50" s="115"/>
      <c r="WN50" s="115"/>
      <c r="WO50" s="115"/>
      <c r="WP50" s="115"/>
      <c r="WQ50" s="115"/>
      <c r="WR50" s="115"/>
      <c r="WS50" s="115"/>
      <c r="WT50" s="115"/>
      <c r="WU50" s="115"/>
      <c r="WV50" s="115"/>
      <c r="WW50" s="115"/>
      <c r="WX50" s="115"/>
      <c r="WY50" s="115"/>
      <c r="WZ50" s="115"/>
      <c r="XA50" s="115"/>
      <c r="XB50" s="115"/>
      <c r="XC50" s="115"/>
      <c r="XD50" s="115"/>
      <c r="XE50" s="115"/>
      <c r="XF50" s="115"/>
      <c r="XG50" s="115"/>
      <c r="XH50" s="115"/>
      <c r="XI50" s="115"/>
      <c r="XJ50" s="115"/>
      <c r="XK50" s="115"/>
      <c r="XL50" s="115"/>
      <c r="XM50" s="115"/>
      <c r="XN50" s="115"/>
      <c r="XO50" s="115"/>
      <c r="XP50" s="115"/>
      <c r="XQ50" s="115"/>
      <c r="XR50" s="115"/>
      <c r="XS50" s="115"/>
      <c r="XT50" s="115"/>
      <c r="XU50" s="115"/>
      <c r="XV50" s="115"/>
      <c r="XW50" s="115"/>
      <c r="XX50" s="115"/>
      <c r="XY50" s="115"/>
      <c r="XZ50" s="115"/>
      <c r="YA50" s="115"/>
      <c r="YB50" s="115"/>
      <c r="YC50" s="115"/>
      <c r="YD50" s="115"/>
      <c r="YE50" s="115"/>
      <c r="YF50" s="115"/>
      <c r="YG50" s="115"/>
      <c r="YH50" s="115"/>
      <c r="YI50" s="115"/>
      <c r="YJ50" s="115"/>
      <c r="YK50" s="115"/>
      <c r="YL50" s="115"/>
      <c r="YM50" s="115"/>
      <c r="YN50" s="115"/>
      <c r="YO50" s="115"/>
      <c r="YP50" s="115"/>
      <c r="YQ50" s="115"/>
      <c r="YR50" s="115"/>
      <c r="YS50" s="115"/>
      <c r="YT50" s="115"/>
      <c r="YU50" s="115"/>
      <c r="YV50" s="115"/>
      <c r="YW50" s="115"/>
      <c r="YX50" s="115"/>
      <c r="YY50" s="115"/>
      <c r="YZ50" s="115"/>
      <c r="ZA50" s="115"/>
      <c r="ZB50" s="115"/>
      <c r="ZC50" s="115"/>
      <c r="ZD50" s="115"/>
      <c r="ZE50" s="115"/>
      <c r="ZF50" s="115"/>
      <c r="ZG50" s="115"/>
      <c r="ZH50" s="115"/>
      <c r="ZI50" s="115"/>
      <c r="ZJ50" s="115"/>
      <c r="ZK50" s="115"/>
      <c r="ZL50" s="115"/>
      <c r="ZM50" s="115"/>
      <c r="ZN50" s="115"/>
      <c r="ZO50" s="115"/>
      <c r="ZP50" s="115"/>
      <c r="ZQ50" s="115"/>
      <c r="ZR50" s="115"/>
      <c r="ZS50" s="115"/>
      <c r="ZT50" s="115"/>
      <c r="ZU50" s="115"/>
      <c r="ZV50" s="115"/>
      <c r="ZW50" s="115"/>
      <c r="ZX50" s="115"/>
      <c r="ZY50" s="115"/>
      <c r="ZZ50" s="115"/>
      <c r="AAA50" s="115"/>
      <c r="AAB50" s="115"/>
      <c r="AAC50" s="115"/>
      <c r="AAD50" s="115"/>
      <c r="AAE50" s="115"/>
      <c r="AAF50" s="115"/>
      <c r="AAG50" s="115"/>
      <c r="AAH50" s="115"/>
      <c r="AAI50" s="115"/>
      <c r="AAJ50" s="115"/>
      <c r="AAK50" s="115"/>
      <c r="AAL50" s="115"/>
      <c r="AAM50" s="115"/>
      <c r="AAN50" s="115"/>
      <c r="AAO50" s="115"/>
      <c r="AAP50" s="115"/>
      <c r="AAQ50" s="115"/>
      <c r="AAR50" s="115"/>
      <c r="AAS50" s="115"/>
      <c r="AAT50" s="115"/>
      <c r="AAU50" s="115"/>
      <c r="AAV50" s="115"/>
      <c r="AAW50" s="115"/>
      <c r="AAX50" s="115"/>
      <c r="AAY50" s="115"/>
      <c r="AAZ50" s="115"/>
      <c r="ABA50" s="115"/>
      <c r="ABB50" s="115"/>
      <c r="ABC50" s="115"/>
      <c r="ABD50" s="115"/>
      <c r="ABE50" s="115"/>
      <c r="ABF50" s="115"/>
      <c r="ABG50" s="115"/>
      <c r="ABH50" s="115"/>
      <c r="ABI50" s="115"/>
      <c r="ABJ50" s="115"/>
      <c r="ABK50" s="115"/>
      <c r="ABL50" s="115"/>
      <c r="ABM50" s="115"/>
      <c r="ABN50" s="115"/>
      <c r="ABO50" s="115"/>
      <c r="ABP50" s="115"/>
      <c r="ABQ50" s="115"/>
      <c r="ABR50" s="115"/>
      <c r="ABS50" s="115"/>
      <c r="ABT50" s="115"/>
      <c r="ABU50" s="115"/>
      <c r="ABV50" s="115"/>
      <c r="ABW50" s="115"/>
      <c r="ABX50" s="115"/>
      <c r="ABY50" s="115"/>
      <c r="ABZ50" s="115"/>
      <c r="ACA50" s="115"/>
      <c r="ACB50" s="115"/>
      <c r="ACC50" s="115"/>
      <c r="ACD50" s="115"/>
      <c r="ACE50" s="115"/>
      <c r="ACF50" s="115"/>
      <c r="ACG50" s="115"/>
      <c r="ACH50" s="115"/>
      <c r="ACI50" s="115"/>
      <c r="ACJ50" s="115"/>
      <c r="ACK50" s="115"/>
      <c r="ACL50" s="115"/>
      <c r="ACM50" s="115"/>
      <c r="ACN50" s="115"/>
      <c r="ACO50" s="115"/>
      <c r="ACP50" s="115"/>
      <c r="ACQ50" s="115"/>
      <c r="ACR50" s="115"/>
      <c r="ACS50" s="115"/>
      <c r="ACT50" s="115"/>
      <c r="ACU50" s="115"/>
      <c r="ACV50" s="115"/>
      <c r="ACW50" s="115"/>
      <c r="ACX50" s="115"/>
      <c r="ACY50" s="115"/>
      <c r="ACZ50" s="115"/>
      <c r="ADA50" s="115"/>
      <c r="ADB50" s="115"/>
      <c r="ADC50" s="115"/>
      <c r="ADD50" s="115"/>
      <c r="ADE50" s="115"/>
      <c r="ADF50" s="115"/>
      <c r="ADG50" s="115"/>
      <c r="ADH50" s="115"/>
      <c r="ADI50" s="115"/>
      <c r="ADJ50" s="115"/>
      <c r="ADK50" s="115"/>
      <c r="ADL50" s="115"/>
      <c r="ADM50" s="115"/>
      <c r="ADN50" s="115"/>
      <c r="ADO50" s="115"/>
      <c r="ADP50" s="115"/>
      <c r="ADQ50" s="115"/>
      <c r="ADR50" s="115"/>
      <c r="ADS50" s="115"/>
      <c r="ADT50" s="115"/>
      <c r="ADU50" s="115"/>
      <c r="ADV50" s="115"/>
      <c r="ADW50" s="115"/>
      <c r="ADX50" s="115"/>
      <c r="ADY50" s="115"/>
      <c r="ADZ50" s="115"/>
      <c r="AEA50" s="115"/>
      <c r="AEB50" s="115"/>
      <c r="AEC50" s="115"/>
      <c r="AED50" s="115"/>
      <c r="AEE50" s="115"/>
      <c r="AEF50" s="115"/>
      <c r="AEG50" s="115"/>
      <c r="AEH50" s="115"/>
      <c r="AEI50" s="115"/>
      <c r="AEJ50" s="115"/>
      <c r="AEK50" s="115"/>
      <c r="AEL50" s="115"/>
      <c r="AEM50" s="115"/>
      <c r="AEN50" s="115"/>
      <c r="AEO50" s="115"/>
      <c r="AEP50" s="115"/>
      <c r="AEQ50" s="115"/>
      <c r="AER50" s="115"/>
      <c r="AES50" s="115"/>
      <c r="AET50" s="115"/>
      <c r="AEU50" s="115"/>
      <c r="AEV50" s="115"/>
      <c r="AEW50" s="115"/>
      <c r="AEX50" s="115"/>
      <c r="AEY50" s="115"/>
      <c r="AEZ50" s="115"/>
      <c r="AFA50" s="115"/>
      <c r="AFB50" s="115"/>
      <c r="AFC50" s="115"/>
      <c r="AFD50" s="115"/>
      <c r="AFE50" s="115"/>
      <c r="AFF50" s="115"/>
      <c r="AFG50" s="115"/>
      <c r="AFH50" s="115"/>
      <c r="AFI50" s="115"/>
      <c r="AFJ50" s="115"/>
      <c r="AFK50" s="115"/>
      <c r="AFL50" s="115"/>
      <c r="AFM50" s="115"/>
      <c r="AFN50" s="115"/>
      <c r="AFO50" s="115"/>
      <c r="AFP50" s="115"/>
      <c r="AFQ50" s="115"/>
      <c r="AFR50" s="115"/>
      <c r="AFS50" s="115"/>
      <c r="AFT50" s="115"/>
      <c r="AFU50" s="115"/>
      <c r="AFV50" s="115"/>
      <c r="AFW50" s="115"/>
      <c r="AFX50" s="115"/>
      <c r="AFY50" s="115"/>
      <c r="AFZ50" s="115"/>
      <c r="AGA50" s="115"/>
      <c r="AGB50" s="115"/>
      <c r="AGC50" s="115"/>
      <c r="AGD50" s="115"/>
      <c r="AGE50" s="115"/>
      <c r="AGF50" s="115"/>
      <c r="AGG50" s="115"/>
      <c r="AGH50" s="115"/>
      <c r="AGI50" s="115"/>
      <c r="AGJ50" s="115"/>
      <c r="AGK50" s="115"/>
      <c r="AGL50" s="115"/>
      <c r="AGM50" s="115"/>
      <c r="AGN50" s="115"/>
      <c r="AGO50" s="115"/>
      <c r="AGP50" s="115"/>
      <c r="AGQ50" s="115"/>
      <c r="AGR50" s="115"/>
      <c r="AGS50" s="115"/>
      <c r="AGT50" s="115"/>
      <c r="AGU50" s="115"/>
      <c r="AGV50" s="115"/>
      <c r="AGW50" s="115"/>
      <c r="AGX50" s="115"/>
      <c r="AGY50" s="115"/>
      <c r="AGZ50" s="115"/>
      <c r="AHA50" s="115"/>
      <c r="AHB50" s="115"/>
      <c r="AHC50" s="115"/>
      <c r="AHD50" s="115"/>
      <c r="AHE50" s="115"/>
      <c r="AHF50" s="115"/>
      <c r="AHG50" s="115"/>
      <c r="AHH50" s="115"/>
      <c r="AHI50" s="115"/>
      <c r="AHJ50" s="115"/>
      <c r="AHK50" s="115"/>
      <c r="AHL50" s="115"/>
      <c r="AHM50" s="115"/>
      <c r="AHN50" s="115"/>
      <c r="AHO50" s="115"/>
      <c r="AHP50" s="115"/>
      <c r="AHQ50" s="115"/>
      <c r="AHR50" s="115"/>
      <c r="AHS50" s="115"/>
      <c r="AHT50" s="115"/>
      <c r="AHU50" s="115"/>
      <c r="AHV50" s="115"/>
      <c r="AHW50" s="115"/>
      <c r="AHX50" s="115"/>
      <c r="AHY50" s="115"/>
      <c r="AHZ50" s="115"/>
      <c r="AIA50" s="115"/>
      <c r="AIB50" s="115"/>
      <c r="AIC50" s="115"/>
      <c r="AID50" s="115"/>
      <c r="AIE50" s="115"/>
      <c r="AIF50" s="115"/>
      <c r="AIG50" s="115"/>
      <c r="AIH50" s="115"/>
      <c r="AII50" s="115"/>
      <c r="AIJ50" s="115"/>
      <c r="AIK50" s="115"/>
      <c r="AIL50" s="115"/>
      <c r="AIM50" s="115"/>
      <c r="AIN50" s="115"/>
      <c r="AIO50" s="115"/>
      <c r="AIP50" s="115"/>
      <c r="AIQ50" s="115"/>
      <c r="AIR50" s="115"/>
      <c r="AIS50" s="115"/>
      <c r="AIT50" s="115"/>
      <c r="AIU50" s="115"/>
      <c r="AIV50" s="115"/>
      <c r="AIW50" s="115"/>
      <c r="AIX50" s="115"/>
      <c r="AIY50" s="115"/>
      <c r="AIZ50" s="115"/>
      <c r="AJA50" s="115"/>
      <c r="AJB50" s="115"/>
      <c r="AJC50" s="115"/>
      <c r="AJD50" s="115"/>
      <c r="AJE50" s="115"/>
      <c r="AJF50" s="115"/>
      <c r="AJG50" s="115"/>
      <c r="AJH50" s="115"/>
      <c r="AJI50" s="115"/>
      <c r="AJJ50" s="115"/>
      <c r="AJK50" s="115"/>
      <c r="AJL50" s="115"/>
      <c r="AJM50" s="115"/>
      <c r="AJN50" s="115"/>
      <c r="AJO50" s="115"/>
      <c r="AJP50" s="115"/>
      <c r="AJQ50" s="115"/>
      <c r="AJR50" s="115"/>
      <c r="AJS50" s="115"/>
      <c r="AJT50" s="115"/>
      <c r="AJU50" s="115"/>
      <c r="AJV50" s="115"/>
      <c r="AJW50" s="115"/>
      <c r="AJX50" s="115"/>
      <c r="AJY50" s="115"/>
      <c r="AJZ50" s="115"/>
      <c r="AKA50" s="115"/>
      <c r="AKB50" s="115"/>
      <c r="AKC50" s="115"/>
      <c r="AKD50" s="115"/>
      <c r="AKE50" s="115"/>
      <c r="AKF50" s="115"/>
      <c r="AKG50" s="115"/>
      <c r="AKH50" s="115"/>
      <c r="AKI50" s="115"/>
      <c r="AKJ50" s="115"/>
      <c r="AKK50" s="115"/>
      <c r="AKL50" s="115"/>
      <c r="AKM50" s="115"/>
      <c r="AKN50" s="115"/>
      <c r="AKO50" s="115"/>
      <c r="AKP50" s="115"/>
      <c r="AKQ50" s="115"/>
      <c r="AKR50" s="115"/>
      <c r="AKS50" s="115"/>
      <c r="AKT50" s="115"/>
      <c r="AKU50" s="115"/>
      <c r="AKV50" s="115"/>
      <c r="AKW50" s="115"/>
      <c r="AKX50" s="115"/>
      <c r="AKY50" s="115"/>
      <c r="AKZ50" s="115"/>
      <c r="ALA50" s="115"/>
      <c r="ALB50" s="115"/>
      <c r="ALC50" s="115"/>
      <c r="ALD50" s="115"/>
      <c r="ALE50" s="115"/>
      <c r="ALF50" s="115"/>
      <c r="ALG50" s="115"/>
      <c r="ALH50" s="115"/>
      <c r="ALI50" s="115"/>
      <c r="ALJ50" s="115"/>
      <c r="ALK50" s="115"/>
      <c r="ALL50" s="115"/>
      <c r="ALM50" s="115"/>
      <c r="ALN50" s="115"/>
      <c r="ALO50" s="115"/>
      <c r="ALP50" s="115"/>
      <c r="ALQ50" s="115"/>
      <c r="ALR50" s="115"/>
      <c r="ALS50" s="115"/>
      <c r="ALT50" s="115"/>
      <c r="ALU50" s="115"/>
      <c r="ALV50" s="115"/>
      <c r="ALW50" s="115"/>
      <c r="ALX50" s="115"/>
      <c r="ALY50" s="115"/>
      <c r="ALZ50" s="115"/>
      <c r="AMA50" s="115"/>
      <c r="AMB50" s="115"/>
      <c r="AMC50" s="115"/>
      <c r="AMD50" s="115"/>
      <c r="AME50" s="115"/>
      <c r="AMF50" s="115"/>
      <c r="AMG50" s="115"/>
      <c r="AMH50" s="115"/>
      <c r="AMI50" s="115"/>
      <c r="AMJ50" s="115"/>
      <c r="AMK50" s="115"/>
      <c r="AML50" s="115"/>
      <c r="AMM50" s="115"/>
      <c r="AMN50" s="115"/>
      <c r="AMO50" s="115"/>
      <c r="AMP50" s="115"/>
      <c r="AMQ50" s="115"/>
      <c r="AMR50" s="115"/>
      <c r="AMS50" s="115"/>
      <c r="AMT50" s="115"/>
      <c r="AMU50" s="115"/>
      <c r="AMV50" s="115"/>
      <c r="AMW50" s="115"/>
      <c r="AMX50" s="115"/>
      <c r="AMY50" s="115"/>
      <c r="AMZ50" s="115"/>
      <c r="ANA50" s="115"/>
      <c r="ANB50" s="115"/>
      <c r="ANC50" s="115"/>
      <c r="AND50" s="115"/>
      <c r="ANE50" s="115"/>
      <c r="ANF50" s="115"/>
      <c r="ANG50" s="115"/>
      <c r="ANH50" s="115"/>
      <c r="ANI50" s="115"/>
      <c r="ANJ50" s="115"/>
      <c r="ANK50" s="115"/>
      <c r="ANL50" s="115"/>
      <c r="ANM50" s="115"/>
      <c r="ANN50" s="115"/>
      <c r="ANO50" s="115"/>
      <c r="ANP50" s="115"/>
      <c r="ANQ50" s="115"/>
      <c r="ANR50" s="115"/>
      <c r="ANS50" s="115"/>
      <c r="ANT50" s="115"/>
      <c r="ANU50" s="115"/>
      <c r="ANV50" s="115"/>
      <c r="ANW50" s="115"/>
      <c r="ANX50" s="115"/>
      <c r="ANY50" s="115"/>
      <c r="ANZ50" s="115"/>
      <c r="AOA50" s="115"/>
      <c r="AOB50" s="115"/>
      <c r="AOC50" s="115"/>
      <c r="AOD50" s="115"/>
      <c r="AOE50" s="115"/>
      <c r="AOF50" s="115"/>
      <c r="AOG50" s="115"/>
      <c r="AOH50" s="115"/>
      <c r="AOI50" s="115"/>
      <c r="AOJ50" s="115"/>
      <c r="AOK50" s="115"/>
      <c r="AOL50" s="115"/>
      <c r="AOM50" s="115"/>
      <c r="AON50" s="115"/>
      <c r="AOO50" s="115"/>
      <c r="AOP50" s="115"/>
      <c r="AOQ50" s="115"/>
      <c r="AOR50" s="115"/>
      <c r="AOS50" s="115"/>
      <c r="AOT50" s="115"/>
      <c r="AOU50" s="115"/>
      <c r="AOV50" s="115"/>
      <c r="AOW50" s="115"/>
      <c r="AOX50" s="115"/>
      <c r="AOY50" s="115"/>
      <c r="AOZ50" s="115"/>
      <c r="APA50" s="115"/>
      <c r="APB50" s="115"/>
      <c r="APC50" s="115"/>
      <c r="APD50" s="115"/>
      <c r="APE50" s="115"/>
      <c r="APF50" s="115"/>
      <c r="APG50" s="115"/>
      <c r="APH50" s="115"/>
      <c r="API50" s="115"/>
      <c r="APJ50" s="115"/>
      <c r="APK50" s="115"/>
      <c r="APL50" s="115"/>
      <c r="APM50" s="115"/>
      <c r="APN50" s="115"/>
      <c r="APO50" s="115"/>
      <c r="APP50" s="115"/>
      <c r="APQ50" s="115"/>
      <c r="APR50" s="115"/>
      <c r="APS50" s="115"/>
      <c r="APT50" s="115"/>
      <c r="APU50" s="115"/>
      <c r="APV50" s="115"/>
      <c r="APW50" s="115"/>
      <c r="APX50" s="115"/>
      <c r="APY50" s="115"/>
      <c r="APZ50" s="115"/>
      <c r="AQA50" s="115"/>
      <c r="AQB50" s="115"/>
      <c r="AQC50" s="115"/>
      <c r="AQD50" s="115"/>
      <c r="AQE50" s="115"/>
      <c r="AQF50" s="115"/>
      <c r="AQG50" s="115"/>
      <c r="AQH50" s="115"/>
      <c r="AQI50" s="115"/>
      <c r="AQJ50" s="115"/>
      <c r="AQK50" s="115"/>
      <c r="AQL50" s="115"/>
      <c r="AQM50" s="115"/>
      <c r="AQN50" s="115"/>
      <c r="AQO50" s="115"/>
      <c r="AQP50" s="115"/>
      <c r="AQQ50" s="115"/>
      <c r="AQR50" s="115"/>
      <c r="AQS50" s="115"/>
      <c r="AQT50" s="115"/>
      <c r="AQU50" s="115"/>
      <c r="AQV50" s="115"/>
      <c r="AQW50" s="115"/>
      <c r="AQX50" s="115"/>
      <c r="AQY50" s="115"/>
      <c r="AQZ50" s="115"/>
      <c r="ARA50" s="115"/>
      <c r="ARB50" s="115"/>
      <c r="ARC50" s="115"/>
      <c r="ARD50" s="115"/>
      <c r="ARE50" s="115"/>
      <c r="ARF50" s="115"/>
      <c r="ARG50" s="115"/>
      <c r="ARH50" s="115"/>
      <c r="ARI50" s="115"/>
      <c r="ARJ50" s="115"/>
      <c r="ARK50" s="115"/>
      <c r="ARL50" s="115"/>
      <c r="ARM50" s="115"/>
      <c r="ARN50" s="115"/>
      <c r="ARO50" s="115"/>
      <c r="ARP50" s="115"/>
      <c r="ARQ50" s="115"/>
      <c r="ARR50" s="115"/>
      <c r="ARS50" s="115"/>
      <c r="ART50" s="115"/>
      <c r="ARU50" s="115"/>
      <c r="ARV50" s="115"/>
      <c r="ARW50" s="115"/>
      <c r="ARX50" s="115"/>
      <c r="ARY50" s="115"/>
      <c r="ARZ50" s="115"/>
      <c r="ASA50" s="115"/>
      <c r="ASB50" s="115"/>
      <c r="ASC50" s="115"/>
      <c r="ASD50" s="115"/>
      <c r="ASE50" s="115"/>
      <c r="ASF50" s="115"/>
      <c r="ASG50" s="115"/>
      <c r="ASH50" s="115"/>
      <c r="ASI50" s="115"/>
      <c r="ASJ50" s="115"/>
      <c r="ASK50" s="115"/>
      <c r="ASL50" s="115"/>
      <c r="ASM50" s="115"/>
      <c r="ASN50" s="115"/>
      <c r="ASO50" s="115"/>
      <c r="ASP50" s="115"/>
      <c r="ASQ50" s="115"/>
      <c r="ASR50" s="115"/>
      <c r="ASS50" s="115"/>
      <c r="AST50" s="115"/>
      <c r="ASU50" s="115"/>
      <c r="ASV50" s="115"/>
      <c r="ASW50" s="115"/>
      <c r="ASX50" s="115"/>
      <c r="ASY50" s="115"/>
      <c r="ASZ50" s="115"/>
      <c r="ATA50" s="115"/>
      <c r="ATB50" s="115"/>
      <c r="ATC50" s="115"/>
      <c r="ATD50" s="115"/>
      <c r="ATE50" s="115"/>
      <c r="ATF50" s="115"/>
      <c r="ATG50" s="115"/>
      <c r="ATH50" s="115"/>
      <c r="ATI50" s="115"/>
      <c r="ATJ50" s="115"/>
      <c r="ATK50" s="115"/>
      <c r="ATL50" s="115"/>
      <c r="ATM50" s="115"/>
      <c r="ATN50" s="115"/>
      <c r="ATO50" s="115"/>
      <c r="ATP50" s="115"/>
      <c r="ATQ50" s="115"/>
      <c r="ATR50" s="115"/>
      <c r="ATS50" s="115"/>
      <c r="ATT50" s="115"/>
      <c r="ATU50" s="115"/>
      <c r="ATV50" s="115"/>
      <c r="ATW50" s="115"/>
      <c r="ATX50" s="115"/>
      <c r="ATY50" s="115"/>
      <c r="ATZ50" s="115"/>
      <c r="AUA50" s="115"/>
      <c r="AUB50" s="115"/>
      <c r="AUC50" s="115"/>
      <c r="AUD50" s="115"/>
      <c r="AUE50" s="115"/>
      <c r="AUF50" s="115"/>
      <c r="AUG50" s="115"/>
      <c r="AUH50" s="115"/>
      <c r="AUI50" s="115"/>
      <c r="AUJ50" s="115"/>
      <c r="AUK50" s="115"/>
      <c r="AUL50" s="115"/>
      <c r="AUM50" s="115"/>
      <c r="AUN50" s="115"/>
      <c r="AUO50" s="115"/>
      <c r="AUP50" s="115"/>
      <c r="AUQ50" s="115"/>
      <c r="AUR50" s="115"/>
      <c r="AUS50" s="115"/>
      <c r="AUT50" s="115"/>
      <c r="AUU50" s="115"/>
      <c r="AUV50" s="115"/>
      <c r="AUW50" s="115"/>
      <c r="AUX50" s="115"/>
      <c r="AUY50" s="115"/>
      <c r="AUZ50" s="115"/>
      <c r="AVA50" s="115"/>
      <c r="AVB50" s="115"/>
      <c r="AVC50" s="115"/>
      <c r="AVD50" s="115"/>
      <c r="AVE50" s="115"/>
      <c r="AVF50" s="115"/>
      <c r="AVG50" s="115"/>
      <c r="AVH50" s="115"/>
      <c r="AVI50" s="115"/>
      <c r="AVJ50" s="115"/>
      <c r="AVK50" s="115"/>
      <c r="AVL50" s="115"/>
      <c r="AVM50" s="115"/>
      <c r="AVN50" s="115"/>
      <c r="AVO50" s="115"/>
      <c r="AVP50" s="115"/>
      <c r="AVQ50" s="115"/>
      <c r="AVR50" s="115"/>
      <c r="AVS50" s="115"/>
      <c r="AVT50" s="115"/>
      <c r="AVU50" s="115"/>
    </row>
    <row r="51" spans="1:1269" s="332" customFormat="1" ht="13.5" customHeight="1" x14ac:dyDescent="0.2">
      <c r="A51" s="115"/>
      <c r="B51" s="442" t="s">
        <v>357</v>
      </c>
      <c r="C51" s="451"/>
      <c r="D51" s="451"/>
      <c r="E51" s="451"/>
      <c r="F51" s="451"/>
      <c r="G51" s="451"/>
      <c r="H51" s="451"/>
      <c r="I51" s="451"/>
      <c r="J51" s="451"/>
      <c r="K51" s="451"/>
      <c r="L51" s="451"/>
      <c r="M51" s="451"/>
      <c r="N51" s="451"/>
      <c r="O51" s="451"/>
      <c r="P51" s="451"/>
      <c r="Q51" s="451"/>
      <c r="R51" s="451"/>
      <c r="S51" s="451"/>
      <c r="T51" s="451"/>
      <c r="U51" s="451"/>
      <c r="V51" s="91"/>
      <c r="W51" s="91"/>
      <c r="X51" s="115"/>
      <c r="Y51" s="116"/>
      <c r="Z51" s="116"/>
      <c r="AA51" s="116"/>
      <c r="AB51" s="116"/>
      <c r="AC51" s="115"/>
      <c r="AD51" s="116"/>
      <c r="AE51" s="116"/>
      <c r="AF51" s="116"/>
      <c r="AG51" s="116"/>
      <c r="AH51" s="115"/>
      <c r="AI51" s="115"/>
      <c r="AJ51" s="115"/>
      <c r="AK51" s="115"/>
      <c r="AL51" s="115"/>
      <c r="AM51" s="115"/>
      <c r="AN51" s="115"/>
      <c r="AO51" s="115"/>
      <c r="AP51" s="115"/>
      <c r="AQ51" s="115"/>
      <c r="AR51" s="115"/>
      <c r="AS51" s="115"/>
      <c r="AT51" s="115"/>
      <c r="AU51" s="115"/>
      <c r="AV51" s="115"/>
      <c r="AW51" s="115"/>
      <c r="AX51" s="115"/>
      <c r="AY51" s="115"/>
      <c r="AZ51" s="115"/>
      <c r="BA51" s="115"/>
      <c r="BB51" s="115"/>
      <c r="BC51" s="115"/>
      <c r="BD51" s="115"/>
      <c r="BE51" s="115"/>
      <c r="BF51" s="115"/>
      <c r="BG51" s="115"/>
      <c r="BH51" s="115"/>
      <c r="BI51" s="115"/>
      <c r="BJ51" s="115"/>
      <c r="BK51" s="115"/>
      <c r="BL51" s="115"/>
      <c r="BM51" s="115"/>
      <c r="BN51" s="115"/>
      <c r="BO51" s="115"/>
      <c r="BP51" s="115"/>
      <c r="BQ51" s="115"/>
      <c r="BR51" s="115"/>
      <c r="BS51" s="115"/>
      <c r="BT51" s="115"/>
      <c r="BU51" s="115"/>
      <c r="BV51" s="115"/>
      <c r="BW51" s="115"/>
      <c r="BX51" s="115"/>
      <c r="BY51" s="115"/>
      <c r="BZ51" s="115"/>
      <c r="CA51" s="115"/>
      <c r="CB51" s="115"/>
      <c r="CC51" s="115"/>
      <c r="CD51" s="115"/>
      <c r="CE51" s="115"/>
      <c r="CF51" s="115"/>
      <c r="CG51" s="115"/>
      <c r="CH51" s="115"/>
      <c r="CI51" s="115"/>
      <c r="CJ51" s="115"/>
      <c r="CK51" s="115"/>
      <c r="CL51" s="115"/>
      <c r="CM51" s="115"/>
      <c r="CN51" s="115"/>
      <c r="CO51" s="115"/>
      <c r="CP51" s="115"/>
      <c r="CQ51" s="115"/>
      <c r="CR51" s="115"/>
      <c r="CS51" s="115"/>
      <c r="CT51" s="115"/>
      <c r="CU51" s="115"/>
      <c r="CV51" s="115"/>
      <c r="CW51" s="115"/>
      <c r="CX51" s="115"/>
      <c r="CY51" s="115"/>
      <c r="CZ51" s="115"/>
      <c r="DA51" s="115"/>
      <c r="DB51" s="115"/>
      <c r="DC51" s="115"/>
      <c r="DD51" s="115"/>
      <c r="DE51" s="115"/>
      <c r="DF51" s="115"/>
      <c r="DG51" s="115"/>
      <c r="DH51" s="115"/>
      <c r="DI51" s="115"/>
      <c r="DJ51" s="115"/>
      <c r="DK51" s="115"/>
      <c r="DL51" s="115"/>
      <c r="DM51" s="115"/>
      <c r="DN51" s="115"/>
      <c r="DO51" s="115"/>
      <c r="DP51" s="115"/>
      <c r="DQ51" s="115"/>
      <c r="DR51" s="115"/>
      <c r="DS51" s="115"/>
      <c r="DT51" s="115"/>
      <c r="DU51" s="115"/>
      <c r="DV51" s="115"/>
      <c r="DW51" s="115"/>
      <c r="DX51" s="115"/>
      <c r="DY51" s="115"/>
      <c r="DZ51" s="115"/>
      <c r="EA51" s="115"/>
      <c r="EB51" s="115"/>
      <c r="EC51" s="115"/>
      <c r="ED51" s="115"/>
      <c r="EE51" s="115"/>
      <c r="EF51" s="115"/>
      <c r="EG51" s="115"/>
      <c r="EH51" s="115"/>
      <c r="EI51" s="115"/>
      <c r="EJ51" s="115"/>
      <c r="EK51" s="115"/>
      <c r="EL51" s="115"/>
      <c r="EM51" s="115"/>
      <c r="EN51" s="115"/>
      <c r="EO51" s="115"/>
      <c r="EP51" s="115"/>
      <c r="EQ51" s="115"/>
      <c r="ER51" s="115"/>
      <c r="ES51" s="115"/>
      <c r="ET51" s="115"/>
      <c r="EU51" s="115"/>
      <c r="EV51" s="115"/>
      <c r="EW51" s="115"/>
      <c r="EX51" s="115"/>
      <c r="EY51" s="115"/>
      <c r="EZ51" s="115"/>
      <c r="FA51" s="115"/>
      <c r="FB51" s="115"/>
      <c r="FC51" s="115"/>
      <c r="FD51" s="115"/>
      <c r="FE51" s="115"/>
      <c r="FF51" s="115"/>
      <c r="FG51" s="115"/>
      <c r="FH51" s="115"/>
      <c r="FI51" s="115"/>
      <c r="FJ51" s="115"/>
      <c r="FK51" s="115"/>
      <c r="FL51" s="115"/>
      <c r="FM51" s="115"/>
      <c r="FN51" s="115"/>
      <c r="FO51" s="115"/>
      <c r="FP51" s="115"/>
      <c r="FQ51" s="115"/>
      <c r="FR51" s="115"/>
      <c r="FS51" s="115"/>
      <c r="FT51" s="115"/>
      <c r="FU51" s="115"/>
      <c r="FV51" s="115"/>
      <c r="FW51" s="115"/>
      <c r="FX51" s="115"/>
      <c r="FY51" s="115"/>
      <c r="FZ51" s="115"/>
      <c r="GA51" s="115"/>
      <c r="GB51" s="115"/>
      <c r="GC51" s="115"/>
      <c r="GD51" s="115"/>
      <c r="GE51" s="115"/>
      <c r="GF51" s="115"/>
      <c r="GG51" s="115"/>
      <c r="GH51" s="115"/>
      <c r="GI51" s="115"/>
      <c r="GJ51" s="115"/>
      <c r="GK51" s="115"/>
      <c r="GL51" s="115"/>
      <c r="GM51" s="115"/>
      <c r="GN51" s="115"/>
      <c r="GO51" s="115"/>
      <c r="GP51" s="115"/>
      <c r="GQ51" s="115"/>
      <c r="GR51" s="115"/>
      <c r="GS51" s="115"/>
      <c r="GT51" s="115"/>
      <c r="GU51" s="115"/>
      <c r="GV51" s="115"/>
      <c r="GW51" s="115"/>
      <c r="GX51" s="115"/>
      <c r="GY51" s="115"/>
      <c r="GZ51" s="115"/>
      <c r="HA51" s="115"/>
      <c r="HB51" s="115"/>
      <c r="HC51" s="115"/>
      <c r="HD51" s="115"/>
      <c r="HE51" s="115"/>
      <c r="HF51" s="115"/>
      <c r="HG51" s="115"/>
      <c r="HH51" s="115"/>
      <c r="HI51" s="115"/>
      <c r="HJ51" s="115"/>
      <c r="HK51" s="115"/>
      <c r="HL51" s="115"/>
      <c r="HM51" s="115"/>
      <c r="HN51" s="115"/>
      <c r="HO51" s="115"/>
      <c r="HP51" s="115"/>
      <c r="HQ51" s="115"/>
      <c r="HR51" s="115"/>
      <c r="HS51" s="115"/>
      <c r="HT51" s="115"/>
      <c r="HU51" s="115"/>
      <c r="HV51" s="115"/>
      <c r="HW51" s="115"/>
      <c r="HX51" s="115"/>
      <c r="HY51" s="115"/>
      <c r="HZ51" s="115"/>
      <c r="IA51" s="115"/>
      <c r="IB51" s="115"/>
      <c r="IC51" s="115"/>
      <c r="ID51" s="115"/>
      <c r="IE51" s="115"/>
      <c r="IF51" s="115"/>
      <c r="IG51" s="115"/>
      <c r="IH51" s="115"/>
      <c r="II51" s="115"/>
      <c r="IJ51" s="115"/>
      <c r="IK51" s="115"/>
      <c r="IL51" s="115"/>
      <c r="IM51" s="115"/>
      <c r="IN51" s="115"/>
      <c r="IO51" s="115"/>
      <c r="IP51" s="115"/>
      <c r="IQ51" s="115"/>
      <c r="IR51" s="115"/>
      <c r="IS51" s="115"/>
      <c r="IT51" s="115"/>
      <c r="IU51" s="115"/>
      <c r="IV51" s="115"/>
      <c r="IW51" s="115"/>
      <c r="IX51" s="115"/>
      <c r="IY51" s="115"/>
      <c r="IZ51" s="115"/>
      <c r="JA51" s="115"/>
      <c r="JB51" s="115"/>
      <c r="JC51" s="115"/>
      <c r="JD51" s="115"/>
      <c r="JE51" s="115"/>
      <c r="JF51" s="115"/>
      <c r="JG51" s="115"/>
      <c r="JH51" s="115"/>
      <c r="JI51" s="115"/>
      <c r="JJ51" s="115"/>
      <c r="JK51" s="115"/>
      <c r="JL51" s="115"/>
      <c r="JM51" s="115"/>
      <c r="JN51" s="115"/>
      <c r="JO51" s="115"/>
      <c r="JP51" s="115"/>
      <c r="JQ51" s="115"/>
      <c r="JR51" s="115"/>
      <c r="JS51" s="115"/>
      <c r="JT51" s="115"/>
      <c r="JU51" s="115"/>
      <c r="JV51" s="115"/>
      <c r="JW51" s="115"/>
      <c r="JX51" s="115"/>
      <c r="JY51" s="115"/>
      <c r="JZ51" s="115"/>
      <c r="KA51" s="115"/>
      <c r="KB51" s="115"/>
      <c r="KC51" s="115"/>
      <c r="KD51" s="115"/>
      <c r="KE51" s="115"/>
      <c r="KF51" s="115"/>
      <c r="KG51" s="115"/>
      <c r="KH51" s="115"/>
      <c r="KI51" s="115"/>
      <c r="KJ51" s="115"/>
      <c r="KK51" s="115"/>
      <c r="KL51" s="115"/>
      <c r="KM51" s="115"/>
      <c r="KN51" s="115"/>
      <c r="KO51" s="115"/>
      <c r="KP51" s="115"/>
      <c r="KQ51" s="115"/>
      <c r="KR51" s="115"/>
      <c r="KS51" s="115"/>
      <c r="KT51" s="115"/>
      <c r="KU51" s="115"/>
      <c r="KV51" s="115"/>
      <c r="KW51" s="115"/>
      <c r="KX51" s="115"/>
      <c r="KY51" s="115"/>
      <c r="KZ51" s="115"/>
      <c r="LA51" s="115"/>
      <c r="LB51" s="115"/>
      <c r="LC51" s="115"/>
      <c r="LD51" s="115"/>
      <c r="LE51" s="115"/>
      <c r="LF51" s="115"/>
      <c r="LG51" s="115"/>
      <c r="LH51" s="115"/>
      <c r="LI51" s="115"/>
      <c r="LJ51" s="115"/>
      <c r="LK51" s="115"/>
      <c r="LL51" s="115"/>
      <c r="LM51" s="115"/>
      <c r="LN51" s="115"/>
      <c r="LO51" s="115"/>
      <c r="LP51" s="115"/>
      <c r="LQ51" s="115"/>
      <c r="LR51" s="115"/>
      <c r="LS51" s="115"/>
      <c r="LT51" s="115"/>
      <c r="LU51" s="115"/>
      <c r="LV51" s="115"/>
      <c r="LW51" s="115"/>
      <c r="LX51" s="115"/>
      <c r="LY51" s="115"/>
      <c r="LZ51" s="115"/>
      <c r="MA51" s="115"/>
      <c r="MB51" s="115"/>
      <c r="MC51" s="115"/>
      <c r="MD51" s="115"/>
      <c r="ME51" s="115"/>
      <c r="MF51" s="115"/>
      <c r="MG51" s="115"/>
      <c r="MH51" s="115"/>
      <c r="MI51" s="115"/>
      <c r="MJ51" s="115"/>
      <c r="MK51" s="115"/>
      <c r="ML51" s="115"/>
      <c r="MM51" s="115"/>
      <c r="MN51" s="115"/>
      <c r="MO51" s="115"/>
      <c r="MP51" s="115"/>
      <c r="MQ51" s="115"/>
      <c r="MR51" s="115"/>
      <c r="MS51" s="115"/>
      <c r="MT51" s="115"/>
      <c r="MU51" s="115"/>
      <c r="MV51" s="115"/>
      <c r="MW51" s="115"/>
      <c r="MX51" s="115"/>
      <c r="MY51" s="115"/>
      <c r="MZ51" s="115"/>
      <c r="NA51" s="115"/>
      <c r="NB51" s="115"/>
      <c r="NC51" s="115"/>
      <c r="ND51" s="115"/>
      <c r="NE51" s="115"/>
      <c r="NF51" s="115"/>
      <c r="NG51" s="115"/>
      <c r="NH51" s="115"/>
      <c r="NI51" s="115"/>
      <c r="NJ51" s="115"/>
      <c r="NK51" s="115"/>
      <c r="NL51" s="115"/>
      <c r="NM51" s="115"/>
      <c r="NN51" s="115"/>
      <c r="NO51" s="115"/>
      <c r="NP51" s="115"/>
      <c r="NQ51" s="115"/>
      <c r="NR51" s="115"/>
      <c r="NS51" s="115"/>
      <c r="NT51" s="115"/>
      <c r="NU51" s="115"/>
      <c r="NV51" s="115"/>
      <c r="NW51" s="115"/>
      <c r="NX51" s="115"/>
      <c r="NY51" s="115"/>
      <c r="NZ51" s="115"/>
      <c r="OA51" s="115"/>
      <c r="OB51" s="115"/>
      <c r="OC51" s="115"/>
      <c r="OD51" s="115"/>
      <c r="OE51" s="115"/>
      <c r="OF51" s="115"/>
      <c r="OG51" s="115"/>
      <c r="OH51" s="115"/>
      <c r="OI51" s="115"/>
      <c r="OJ51" s="115"/>
      <c r="OK51" s="115"/>
      <c r="OL51" s="115"/>
      <c r="OM51" s="115"/>
      <c r="ON51" s="115"/>
      <c r="OO51" s="115"/>
      <c r="OP51" s="115"/>
      <c r="OQ51" s="115"/>
      <c r="OR51" s="115"/>
      <c r="OS51" s="115"/>
      <c r="OT51" s="115"/>
      <c r="OU51" s="115"/>
      <c r="OV51" s="115"/>
      <c r="OW51" s="115"/>
      <c r="OX51" s="115"/>
      <c r="OY51" s="115"/>
      <c r="OZ51" s="115"/>
      <c r="PA51" s="115"/>
      <c r="PB51" s="115"/>
      <c r="PC51" s="115"/>
      <c r="PD51" s="115"/>
      <c r="PE51" s="115"/>
      <c r="PF51" s="115"/>
      <c r="PG51" s="115"/>
      <c r="PH51" s="115"/>
      <c r="PI51" s="115"/>
      <c r="PJ51" s="115"/>
      <c r="PK51" s="115"/>
      <c r="PL51" s="115"/>
      <c r="PM51" s="115"/>
      <c r="PN51" s="115"/>
      <c r="PO51" s="115"/>
      <c r="PP51" s="115"/>
      <c r="PQ51" s="115"/>
      <c r="PR51" s="115"/>
      <c r="PS51" s="115"/>
      <c r="PT51" s="115"/>
      <c r="PU51" s="115"/>
      <c r="PV51" s="115"/>
      <c r="PW51" s="115"/>
      <c r="PX51" s="115"/>
      <c r="PY51" s="115"/>
      <c r="PZ51" s="115"/>
      <c r="QA51" s="115"/>
      <c r="QB51" s="115"/>
      <c r="QC51" s="115"/>
      <c r="QD51" s="115"/>
      <c r="QE51" s="115"/>
      <c r="QF51" s="115"/>
      <c r="QG51" s="115"/>
      <c r="QH51" s="115"/>
      <c r="QI51" s="115"/>
      <c r="QJ51" s="115"/>
      <c r="QK51" s="115"/>
      <c r="QL51" s="115"/>
      <c r="QM51" s="115"/>
      <c r="QN51" s="115"/>
      <c r="QO51" s="115"/>
      <c r="QP51" s="115"/>
      <c r="QQ51" s="115"/>
      <c r="QR51" s="115"/>
      <c r="QS51" s="115"/>
      <c r="QT51" s="115"/>
      <c r="QU51" s="115"/>
      <c r="QV51" s="115"/>
      <c r="QW51" s="115"/>
      <c r="QX51" s="115"/>
      <c r="QY51" s="115"/>
      <c r="QZ51" s="115"/>
      <c r="RA51" s="115"/>
      <c r="RB51" s="115"/>
      <c r="RC51" s="115"/>
      <c r="RD51" s="115"/>
      <c r="RE51" s="115"/>
      <c r="RF51" s="115"/>
      <c r="RG51" s="115"/>
      <c r="RH51" s="115"/>
      <c r="RI51" s="115"/>
      <c r="RJ51" s="115"/>
      <c r="RK51" s="115"/>
      <c r="RL51" s="115"/>
      <c r="RM51" s="115"/>
      <c r="RN51" s="115"/>
      <c r="RO51" s="115"/>
      <c r="RP51" s="115"/>
      <c r="RQ51" s="115"/>
      <c r="RR51" s="115"/>
      <c r="RS51" s="115"/>
      <c r="RT51" s="115"/>
      <c r="RU51" s="115"/>
      <c r="RV51" s="115"/>
      <c r="RW51" s="115"/>
      <c r="RX51" s="115"/>
      <c r="RY51" s="115"/>
      <c r="RZ51" s="115"/>
      <c r="SA51" s="115"/>
      <c r="SB51" s="115"/>
      <c r="SC51" s="115"/>
      <c r="SD51" s="115"/>
      <c r="SE51" s="115"/>
      <c r="SF51" s="115"/>
      <c r="SG51" s="115"/>
      <c r="SH51" s="115"/>
      <c r="SI51" s="115"/>
      <c r="SJ51" s="115"/>
      <c r="SK51" s="115"/>
      <c r="SL51" s="115"/>
      <c r="SM51" s="115"/>
      <c r="SN51" s="115"/>
      <c r="SO51" s="115"/>
      <c r="SP51" s="115"/>
      <c r="SQ51" s="115"/>
      <c r="SR51" s="115"/>
      <c r="SS51" s="115"/>
      <c r="ST51" s="115"/>
      <c r="SU51" s="115"/>
      <c r="SV51" s="115"/>
      <c r="SW51" s="115"/>
      <c r="SX51" s="115"/>
      <c r="SY51" s="115"/>
      <c r="SZ51" s="115"/>
      <c r="TA51" s="115"/>
      <c r="TB51" s="115"/>
      <c r="TC51" s="115"/>
      <c r="TD51" s="115"/>
      <c r="TE51" s="115"/>
      <c r="TF51" s="115"/>
      <c r="TG51" s="115"/>
      <c r="TH51" s="115"/>
      <c r="TI51" s="115"/>
      <c r="TJ51" s="115"/>
      <c r="TK51" s="115"/>
      <c r="TL51" s="115"/>
      <c r="TM51" s="115"/>
      <c r="TN51" s="115"/>
      <c r="TO51" s="115"/>
      <c r="TP51" s="115"/>
      <c r="TQ51" s="115"/>
      <c r="TR51" s="115"/>
      <c r="TS51" s="115"/>
      <c r="TT51" s="115"/>
      <c r="TU51" s="115"/>
      <c r="TV51" s="115"/>
      <c r="TW51" s="115"/>
      <c r="TX51" s="115"/>
      <c r="TY51" s="115"/>
      <c r="TZ51" s="115"/>
      <c r="UA51" s="115"/>
      <c r="UB51" s="115"/>
      <c r="UC51" s="115"/>
      <c r="UD51" s="115"/>
      <c r="UE51" s="115"/>
      <c r="UF51" s="115"/>
      <c r="UG51" s="115"/>
      <c r="UH51" s="115"/>
      <c r="UI51" s="115"/>
      <c r="UJ51" s="115"/>
      <c r="UK51" s="115"/>
      <c r="UL51" s="115"/>
      <c r="UM51" s="115"/>
      <c r="UN51" s="115"/>
      <c r="UO51" s="115"/>
      <c r="UP51" s="115"/>
      <c r="UQ51" s="115"/>
      <c r="UR51" s="115"/>
      <c r="US51" s="115"/>
      <c r="UT51" s="115"/>
      <c r="UU51" s="115"/>
      <c r="UV51" s="115"/>
      <c r="UW51" s="115"/>
      <c r="UX51" s="115"/>
      <c r="UY51" s="115"/>
      <c r="UZ51" s="115"/>
      <c r="VA51" s="115"/>
      <c r="VB51" s="115"/>
      <c r="VC51" s="115"/>
      <c r="VD51" s="115"/>
      <c r="VE51" s="115"/>
      <c r="VF51" s="115"/>
      <c r="VG51" s="115"/>
      <c r="VH51" s="115"/>
      <c r="VI51" s="115"/>
      <c r="VJ51" s="115"/>
      <c r="VK51" s="115"/>
      <c r="VL51" s="115"/>
      <c r="VM51" s="115"/>
      <c r="VN51" s="115"/>
      <c r="VO51" s="115"/>
      <c r="VP51" s="115"/>
      <c r="VQ51" s="115"/>
      <c r="VR51" s="115"/>
      <c r="VS51" s="115"/>
      <c r="VT51" s="115"/>
      <c r="VU51" s="115"/>
      <c r="VV51" s="115"/>
      <c r="VW51" s="115"/>
      <c r="VX51" s="115"/>
      <c r="VY51" s="115"/>
      <c r="VZ51" s="115"/>
      <c r="WA51" s="115"/>
      <c r="WB51" s="115"/>
      <c r="WC51" s="115"/>
      <c r="WD51" s="115"/>
      <c r="WE51" s="115"/>
      <c r="WF51" s="115"/>
      <c r="WG51" s="115"/>
      <c r="WH51" s="115"/>
      <c r="WI51" s="115"/>
      <c r="WJ51" s="115"/>
      <c r="WK51" s="115"/>
      <c r="WL51" s="115"/>
      <c r="WM51" s="115"/>
      <c r="WN51" s="115"/>
      <c r="WO51" s="115"/>
      <c r="WP51" s="115"/>
      <c r="WQ51" s="115"/>
      <c r="WR51" s="115"/>
      <c r="WS51" s="115"/>
      <c r="WT51" s="115"/>
      <c r="WU51" s="115"/>
      <c r="WV51" s="115"/>
      <c r="WW51" s="115"/>
      <c r="WX51" s="115"/>
      <c r="WY51" s="115"/>
      <c r="WZ51" s="115"/>
      <c r="XA51" s="115"/>
      <c r="XB51" s="115"/>
      <c r="XC51" s="115"/>
      <c r="XD51" s="115"/>
      <c r="XE51" s="115"/>
      <c r="XF51" s="115"/>
      <c r="XG51" s="115"/>
      <c r="XH51" s="115"/>
      <c r="XI51" s="115"/>
      <c r="XJ51" s="115"/>
      <c r="XK51" s="115"/>
      <c r="XL51" s="115"/>
      <c r="XM51" s="115"/>
      <c r="XN51" s="115"/>
      <c r="XO51" s="115"/>
      <c r="XP51" s="115"/>
      <c r="XQ51" s="115"/>
      <c r="XR51" s="115"/>
      <c r="XS51" s="115"/>
      <c r="XT51" s="115"/>
      <c r="XU51" s="115"/>
      <c r="XV51" s="115"/>
      <c r="XW51" s="115"/>
      <c r="XX51" s="115"/>
      <c r="XY51" s="115"/>
      <c r="XZ51" s="115"/>
      <c r="YA51" s="115"/>
      <c r="YB51" s="115"/>
      <c r="YC51" s="115"/>
      <c r="YD51" s="115"/>
      <c r="YE51" s="115"/>
      <c r="YF51" s="115"/>
      <c r="YG51" s="115"/>
      <c r="YH51" s="115"/>
      <c r="YI51" s="115"/>
      <c r="YJ51" s="115"/>
      <c r="YK51" s="115"/>
      <c r="YL51" s="115"/>
      <c r="YM51" s="115"/>
      <c r="YN51" s="115"/>
      <c r="YO51" s="115"/>
      <c r="YP51" s="115"/>
      <c r="YQ51" s="115"/>
      <c r="YR51" s="115"/>
      <c r="YS51" s="115"/>
      <c r="YT51" s="115"/>
      <c r="YU51" s="115"/>
      <c r="YV51" s="115"/>
      <c r="YW51" s="115"/>
      <c r="YX51" s="115"/>
      <c r="YY51" s="115"/>
      <c r="YZ51" s="115"/>
      <c r="ZA51" s="115"/>
      <c r="ZB51" s="115"/>
      <c r="ZC51" s="115"/>
      <c r="ZD51" s="115"/>
      <c r="ZE51" s="115"/>
      <c r="ZF51" s="115"/>
      <c r="ZG51" s="115"/>
      <c r="ZH51" s="115"/>
      <c r="ZI51" s="115"/>
      <c r="ZJ51" s="115"/>
      <c r="ZK51" s="115"/>
      <c r="ZL51" s="115"/>
      <c r="ZM51" s="115"/>
      <c r="ZN51" s="115"/>
      <c r="ZO51" s="115"/>
      <c r="ZP51" s="115"/>
      <c r="ZQ51" s="115"/>
      <c r="ZR51" s="115"/>
      <c r="ZS51" s="115"/>
      <c r="ZT51" s="115"/>
      <c r="ZU51" s="115"/>
      <c r="ZV51" s="115"/>
      <c r="ZW51" s="115"/>
      <c r="ZX51" s="115"/>
      <c r="ZY51" s="115"/>
      <c r="ZZ51" s="115"/>
      <c r="AAA51" s="115"/>
      <c r="AAB51" s="115"/>
      <c r="AAC51" s="115"/>
      <c r="AAD51" s="115"/>
      <c r="AAE51" s="115"/>
      <c r="AAF51" s="115"/>
      <c r="AAG51" s="115"/>
      <c r="AAH51" s="115"/>
      <c r="AAI51" s="115"/>
      <c r="AAJ51" s="115"/>
      <c r="AAK51" s="115"/>
      <c r="AAL51" s="115"/>
      <c r="AAM51" s="115"/>
      <c r="AAN51" s="115"/>
      <c r="AAO51" s="115"/>
      <c r="AAP51" s="115"/>
      <c r="AAQ51" s="115"/>
      <c r="AAR51" s="115"/>
      <c r="AAS51" s="115"/>
      <c r="AAT51" s="115"/>
      <c r="AAU51" s="115"/>
      <c r="AAV51" s="115"/>
      <c r="AAW51" s="115"/>
      <c r="AAX51" s="115"/>
      <c r="AAY51" s="115"/>
      <c r="AAZ51" s="115"/>
      <c r="ABA51" s="115"/>
      <c r="ABB51" s="115"/>
      <c r="ABC51" s="115"/>
      <c r="ABD51" s="115"/>
      <c r="ABE51" s="115"/>
      <c r="ABF51" s="115"/>
      <c r="ABG51" s="115"/>
      <c r="ABH51" s="115"/>
      <c r="ABI51" s="115"/>
      <c r="ABJ51" s="115"/>
      <c r="ABK51" s="115"/>
      <c r="ABL51" s="115"/>
      <c r="ABM51" s="115"/>
      <c r="ABN51" s="115"/>
      <c r="ABO51" s="115"/>
      <c r="ABP51" s="115"/>
      <c r="ABQ51" s="115"/>
      <c r="ABR51" s="115"/>
      <c r="ABS51" s="115"/>
      <c r="ABT51" s="115"/>
      <c r="ABU51" s="115"/>
      <c r="ABV51" s="115"/>
      <c r="ABW51" s="115"/>
      <c r="ABX51" s="115"/>
      <c r="ABY51" s="115"/>
      <c r="ABZ51" s="115"/>
      <c r="ACA51" s="115"/>
      <c r="ACB51" s="115"/>
      <c r="ACC51" s="115"/>
      <c r="ACD51" s="115"/>
      <c r="ACE51" s="115"/>
      <c r="ACF51" s="115"/>
      <c r="ACG51" s="115"/>
      <c r="ACH51" s="115"/>
      <c r="ACI51" s="115"/>
      <c r="ACJ51" s="115"/>
      <c r="ACK51" s="115"/>
      <c r="ACL51" s="115"/>
      <c r="ACM51" s="115"/>
      <c r="ACN51" s="115"/>
      <c r="ACO51" s="115"/>
      <c r="ACP51" s="115"/>
      <c r="ACQ51" s="115"/>
      <c r="ACR51" s="115"/>
      <c r="ACS51" s="115"/>
      <c r="ACT51" s="115"/>
      <c r="ACU51" s="115"/>
      <c r="ACV51" s="115"/>
      <c r="ACW51" s="115"/>
      <c r="ACX51" s="115"/>
      <c r="ACY51" s="115"/>
      <c r="ACZ51" s="115"/>
      <c r="ADA51" s="115"/>
      <c r="ADB51" s="115"/>
      <c r="ADC51" s="115"/>
      <c r="ADD51" s="115"/>
      <c r="ADE51" s="115"/>
      <c r="ADF51" s="115"/>
      <c r="ADG51" s="115"/>
      <c r="ADH51" s="115"/>
      <c r="ADI51" s="115"/>
      <c r="ADJ51" s="115"/>
      <c r="ADK51" s="115"/>
      <c r="ADL51" s="115"/>
      <c r="ADM51" s="115"/>
      <c r="ADN51" s="115"/>
      <c r="ADO51" s="115"/>
      <c r="ADP51" s="115"/>
      <c r="ADQ51" s="115"/>
      <c r="ADR51" s="115"/>
      <c r="ADS51" s="115"/>
      <c r="ADT51" s="115"/>
      <c r="ADU51" s="115"/>
      <c r="ADV51" s="115"/>
      <c r="ADW51" s="115"/>
      <c r="ADX51" s="115"/>
      <c r="ADY51" s="115"/>
      <c r="ADZ51" s="115"/>
      <c r="AEA51" s="115"/>
      <c r="AEB51" s="115"/>
      <c r="AEC51" s="115"/>
      <c r="AED51" s="115"/>
      <c r="AEE51" s="115"/>
      <c r="AEF51" s="115"/>
      <c r="AEG51" s="115"/>
      <c r="AEH51" s="115"/>
      <c r="AEI51" s="115"/>
      <c r="AEJ51" s="115"/>
      <c r="AEK51" s="115"/>
      <c r="AEL51" s="115"/>
      <c r="AEM51" s="115"/>
      <c r="AEN51" s="115"/>
      <c r="AEO51" s="115"/>
      <c r="AEP51" s="115"/>
      <c r="AEQ51" s="115"/>
      <c r="AER51" s="115"/>
      <c r="AES51" s="115"/>
      <c r="AET51" s="115"/>
      <c r="AEU51" s="115"/>
      <c r="AEV51" s="115"/>
      <c r="AEW51" s="115"/>
      <c r="AEX51" s="115"/>
      <c r="AEY51" s="115"/>
      <c r="AEZ51" s="115"/>
      <c r="AFA51" s="115"/>
      <c r="AFB51" s="115"/>
      <c r="AFC51" s="115"/>
      <c r="AFD51" s="115"/>
      <c r="AFE51" s="115"/>
      <c r="AFF51" s="115"/>
      <c r="AFG51" s="115"/>
      <c r="AFH51" s="115"/>
      <c r="AFI51" s="115"/>
      <c r="AFJ51" s="115"/>
      <c r="AFK51" s="115"/>
      <c r="AFL51" s="115"/>
      <c r="AFM51" s="115"/>
      <c r="AFN51" s="115"/>
      <c r="AFO51" s="115"/>
      <c r="AFP51" s="115"/>
      <c r="AFQ51" s="115"/>
      <c r="AFR51" s="115"/>
      <c r="AFS51" s="115"/>
      <c r="AFT51" s="115"/>
      <c r="AFU51" s="115"/>
      <c r="AFV51" s="115"/>
      <c r="AFW51" s="115"/>
      <c r="AFX51" s="115"/>
      <c r="AFY51" s="115"/>
      <c r="AFZ51" s="115"/>
      <c r="AGA51" s="115"/>
      <c r="AGB51" s="115"/>
      <c r="AGC51" s="115"/>
      <c r="AGD51" s="115"/>
      <c r="AGE51" s="115"/>
      <c r="AGF51" s="115"/>
      <c r="AGG51" s="115"/>
      <c r="AGH51" s="115"/>
      <c r="AGI51" s="115"/>
      <c r="AGJ51" s="115"/>
      <c r="AGK51" s="115"/>
      <c r="AGL51" s="115"/>
      <c r="AGM51" s="115"/>
      <c r="AGN51" s="115"/>
      <c r="AGO51" s="115"/>
      <c r="AGP51" s="115"/>
      <c r="AGQ51" s="115"/>
      <c r="AGR51" s="115"/>
      <c r="AGS51" s="115"/>
      <c r="AGT51" s="115"/>
      <c r="AGU51" s="115"/>
      <c r="AGV51" s="115"/>
      <c r="AGW51" s="115"/>
      <c r="AGX51" s="115"/>
      <c r="AGY51" s="115"/>
      <c r="AGZ51" s="115"/>
      <c r="AHA51" s="115"/>
      <c r="AHB51" s="115"/>
      <c r="AHC51" s="115"/>
      <c r="AHD51" s="115"/>
      <c r="AHE51" s="115"/>
      <c r="AHF51" s="115"/>
      <c r="AHG51" s="115"/>
      <c r="AHH51" s="115"/>
      <c r="AHI51" s="115"/>
      <c r="AHJ51" s="115"/>
      <c r="AHK51" s="115"/>
      <c r="AHL51" s="115"/>
      <c r="AHM51" s="115"/>
      <c r="AHN51" s="115"/>
      <c r="AHO51" s="115"/>
      <c r="AHP51" s="115"/>
      <c r="AHQ51" s="115"/>
      <c r="AHR51" s="115"/>
      <c r="AHS51" s="115"/>
      <c r="AHT51" s="115"/>
      <c r="AHU51" s="115"/>
      <c r="AHV51" s="115"/>
      <c r="AHW51" s="115"/>
      <c r="AHX51" s="115"/>
      <c r="AHY51" s="115"/>
      <c r="AHZ51" s="115"/>
      <c r="AIA51" s="115"/>
      <c r="AIB51" s="115"/>
      <c r="AIC51" s="115"/>
      <c r="AID51" s="115"/>
      <c r="AIE51" s="115"/>
      <c r="AIF51" s="115"/>
      <c r="AIG51" s="115"/>
      <c r="AIH51" s="115"/>
      <c r="AII51" s="115"/>
      <c r="AIJ51" s="115"/>
      <c r="AIK51" s="115"/>
      <c r="AIL51" s="115"/>
      <c r="AIM51" s="115"/>
      <c r="AIN51" s="115"/>
      <c r="AIO51" s="115"/>
      <c r="AIP51" s="115"/>
      <c r="AIQ51" s="115"/>
      <c r="AIR51" s="115"/>
      <c r="AIS51" s="115"/>
      <c r="AIT51" s="115"/>
      <c r="AIU51" s="115"/>
      <c r="AIV51" s="115"/>
      <c r="AIW51" s="115"/>
      <c r="AIX51" s="115"/>
      <c r="AIY51" s="115"/>
      <c r="AIZ51" s="115"/>
      <c r="AJA51" s="115"/>
      <c r="AJB51" s="115"/>
      <c r="AJC51" s="115"/>
      <c r="AJD51" s="115"/>
      <c r="AJE51" s="115"/>
      <c r="AJF51" s="115"/>
      <c r="AJG51" s="115"/>
      <c r="AJH51" s="115"/>
      <c r="AJI51" s="115"/>
      <c r="AJJ51" s="115"/>
      <c r="AJK51" s="115"/>
      <c r="AJL51" s="115"/>
      <c r="AJM51" s="115"/>
      <c r="AJN51" s="115"/>
      <c r="AJO51" s="115"/>
      <c r="AJP51" s="115"/>
      <c r="AJQ51" s="115"/>
      <c r="AJR51" s="115"/>
      <c r="AJS51" s="115"/>
      <c r="AJT51" s="115"/>
      <c r="AJU51" s="115"/>
      <c r="AJV51" s="115"/>
      <c r="AJW51" s="115"/>
      <c r="AJX51" s="115"/>
      <c r="AJY51" s="115"/>
      <c r="AJZ51" s="115"/>
      <c r="AKA51" s="115"/>
      <c r="AKB51" s="115"/>
      <c r="AKC51" s="115"/>
      <c r="AKD51" s="115"/>
      <c r="AKE51" s="115"/>
      <c r="AKF51" s="115"/>
      <c r="AKG51" s="115"/>
      <c r="AKH51" s="115"/>
      <c r="AKI51" s="115"/>
      <c r="AKJ51" s="115"/>
      <c r="AKK51" s="115"/>
      <c r="AKL51" s="115"/>
      <c r="AKM51" s="115"/>
      <c r="AKN51" s="115"/>
      <c r="AKO51" s="115"/>
      <c r="AKP51" s="115"/>
      <c r="AKQ51" s="115"/>
      <c r="AKR51" s="115"/>
      <c r="AKS51" s="115"/>
      <c r="AKT51" s="115"/>
      <c r="AKU51" s="115"/>
      <c r="AKV51" s="115"/>
      <c r="AKW51" s="115"/>
      <c r="AKX51" s="115"/>
      <c r="AKY51" s="115"/>
      <c r="AKZ51" s="115"/>
      <c r="ALA51" s="115"/>
      <c r="ALB51" s="115"/>
      <c r="ALC51" s="115"/>
      <c r="ALD51" s="115"/>
      <c r="ALE51" s="115"/>
      <c r="ALF51" s="115"/>
      <c r="ALG51" s="115"/>
      <c r="ALH51" s="115"/>
      <c r="ALI51" s="115"/>
      <c r="ALJ51" s="115"/>
      <c r="ALK51" s="115"/>
      <c r="ALL51" s="115"/>
      <c r="ALM51" s="115"/>
      <c r="ALN51" s="115"/>
      <c r="ALO51" s="115"/>
      <c r="ALP51" s="115"/>
      <c r="ALQ51" s="115"/>
      <c r="ALR51" s="115"/>
      <c r="ALS51" s="115"/>
      <c r="ALT51" s="115"/>
      <c r="ALU51" s="115"/>
      <c r="ALV51" s="115"/>
      <c r="ALW51" s="115"/>
      <c r="ALX51" s="115"/>
      <c r="ALY51" s="115"/>
      <c r="ALZ51" s="115"/>
      <c r="AMA51" s="115"/>
      <c r="AMB51" s="115"/>
      <c r="AMC51" s="115"/>
      <c r="AMD51" s="115"/>
      <c r="AME51" s="115"/>
      <c r="AMF51" s="115"/>
      <c r="AMG51" s="115"/>
      <c r="AMH51" s="115"/>
      <c r="AMI51" s="115"/>
      <c r="AMJ51" s="115"/>
      <c r="AMK51" s="115"/>
      <c r="AML51" s="115"/>
      <c r="AMM51" s="115"/>
      <c r="AMN51" s="115"/>
      <c r="AMO51" s="115"/>
      <c r="AMP51" s="115"/>
      <c r="AMQ51" s="115"/>
      <c r="AMR51" s="115"/>
      <c r="AMS51" s="115"/>
      <c r="AMT51" s="115"/>
      <c r="AMU51" s="115"/>
      <c r="AMV51" s="115"/>
      <c r="AMW51" s="115"/>
      <c r="AMX51" s="115"/>
      <c r="AMY51" s="115"/>
      <c r="AMZ51" s="115"/>
      <c r="ANA51" s="115"/>
      <c r="ANB51" s="115"/>
      <c r="ANC51" s="115"/>
      <c r="AND51" s="115"/>
      <c r="ANE51" s="115"/>
      <c r="ANF51" s="115"/>
      <c r="ANG51" s="115"/>
      <c r="ANH51" s="115"/>
      <c r="ANI51" s="115"/>
      <c r="ANJ51" s="115"/>
      <c r="ANK51" s="115"/>
      <c r="ANL51" s="115"/>
      <c r="ANM51" s="115"/>
      <c r="ANN51" s="115"/>
      <c r="ANO51" s="115"/>
      <c r="ANP51" s="115"/>
      <c r="ANQ51" s="115"/>
      <c r="ANR51" s="115"/>
      <c r="ANS51" s="115"/>
      <c r="ANT51" s="115"/>
      <c r="ANU51" s="115"/>
      <c r="ANV51" s="115"/>
      <c r="ANW51" s="115"/>
      <c r="ANX51" s="115"/>
      <c r="ANY51" s="115"/>
      <c r="ANZ51" s="115"/>
      <c r="AOA51" s="115"/>
      <c r="AOB51" s="115"/>
      <c r="AOC51" s="115"/>
      <c r="AOD51" s="115"/>
      <c r="AOE51" s="115"/>
      <c r="AOF51" s="115"/>
      <c r="AOG51" s="115"/>
      <c r="AOH51" s="115"/>
      <c r="AOI51" s="115"/>
      <c r="AOJ51" s="115"/>
      <c r="AOK51" s="115"/>
      <c r="AOL51" s="115"/>
      <c r="AOM51" s="115"/>
      <c r="AON51" s="115"/>
      <c r="AOO51" s="115"/>
      <c r="AOP51" s="115"/>
      <c r="AOQ51" s="115"/>
      <c r="AOR51" s="115"/>
      <c r="AOS51" s="115"/>
      <c r="AOT51" s="115"/>
      <c r="AOU51" s="115"/>
      <c r="AOV51" s="115"/>
      <c r="AOW51" s="115"/>
      <c r="AOX51" s="115"/>
      <c r="AOY51" s="115"/>
      <c r="AOZ51" s="115"/>
      <c r="APA51" s="115"/>
      <c r="APB51" s="115"/>
      <c r="APC51" s="115"/>
      <c r="APD51" s="115"/>
      <c r="APE51" s="115"/>
      <c r="APF51" s="115"/>
      <c r="APG51" s="115"/>
      <c r="APH51" s="115"/>
      <c r="API51" s="115"/>
      <c r="APJ51" s="115"/>
      <c r="APK51" s="115"/>
      <c r="APL51" s="115"/>
      <c r="APM51" s="115"/>
      <c r="APN51" s="115"/>
      <c r="APO51" s="115"/>
      <c r="APP51" s="115"/>
      <c r="APQ51" s="115"/>
      <c r="APR51" s="115"/>
      <c r="APS51" s="115"/>
      <c r="APT51" s="115"/>
      <c r="APU51" s="115"/>
      <c r="APV51" s="115"/>
      <c r="APW51" s="115"/>
      <c r="APX51" s="115"/>
      <c r="APY51" s="115"/>
      <c r="APZ51" s="115"/>
      <c r="AQA51" s="115"/>
      <c r="AQB51" s="115"/>
      <c r="AQC51" s="115"/>
      <c r="AQD51" s="115"/>
      <c r="AQE51" s="115"/>
      <c r="AQF51" s="115"/>
      <c r="AQG51" s="115"/>
      <c r="AQH51" s="115"/>
      <c r="AQI51" s="115"/>
      <c r="AQJ51" s="115"/>
      <c r="AQK51" s="115"/>
      <c r="AQL51" s="115"/>
      <c r="AQM51" s="115"/>
      <c r="AQN51" s="115"/>
      <c r="AQO51" s="115"/>
      <c r="AQP51" s="115"/>
      <c r="AQQ51" s="115"/>
      <c r="AQR51" s="115"/>
      <c r="AQS51" s="115"/>
      <c r="AQT51" s="115"/>
      <c r="AQU51" s="115"/>
      <c r="AQV51" s="115"/>
      <c r="AQW51" s="115"/>
      <c r="AQX51" s="115"/>
      <c r="AQY51" s="115"/>
      <c r="AQZ51" s="115"/>
      <c r="ARA51" s="115"/>
      <c r="ARB51" s="115"/>
      <c r="ARC51" s="115"/>
      <c r="ARD51" s="115"/>
      <c r="ARE51" s="115"/>
      <c r="ARF51" s="115"/>
      <c r="ARG51" s="115"/>
      <c r="ARH51" s="115"/>
      <c r="ARI51" s="115"/>
      <c r="ARJ51" s="115"/>
      <c r="ARK51" s="115"/>
      <c r="ARL51" s="115"/>
      <c r="ARM51" s="115"/>
      <c r="ARN51" s="115"/>
      <c r="ARO51" s="115"/>
      <c r="ARP51" s="115"/>
      <c r="ARQ51" s="115"/>
      <c r="ARR51" s="115"/>
      <c r="ARS51" s="115"/>
      <c r="ART51" s="115"/>
      <c r="ARU51" s="115"/>
      <c r="ARV51" s="115"/>
      <c r="ARW51" s="115"/>
      <c r="ARX51" s="115"/>
      <c r="ARY51" s="115"/>
      <c r="ARZ51" s="115"/>
      <c r="ASA51" s="115"/>
      <c r="ASB51" s="115"/>
      <c r="ASC51" s="115"/>
      <c r="ASD51" s="115"/>
      <c r="ASE51" s="115"/>
      <c r="ASF51" s="115"/>
      <c r="ASG51" s="115"/>
      <c r="ASH51" s="115"/>
      <c r="ASI51" s="115"/>
      <c r="ASJ51" s="115"/>
      <c r="ASK51" s="115"/>
      <c r="ASL51" s="115"/>
      <c r="ASM51" s="115"/>
      <c r="ASN51" s="115"/>
      <c r="ASO51" s="115"/>
      <c r="ASP51" s="115"/>
      <c r="ASQ51" s="115"/>
      <c r="ASR51" s="115"/>
      <c r="ASS51" s="115"/>
      <c r="AST51" s="115"/>
      <c r="ASU51" s="115"/>
      <c r="ASV51" s="115"/>
      <c r="ASW51" s="115"/>
      <c r="ASX51" s="115"/>
      <c r="ASY51" s="115"/>
      <c r="ASZ51" s="115"/>
      <c r="ATA51" s="115"/>
      <c r="ATB51" s="115"/>
      <c r="ATC51" s="115"/>
      <c r="ATD51" s="115"/>
      <c r="ATE51" s="115"/>
      <c r="ATF51" s="115"/>
      <c r="ATG51" s="115"/>
      <c r="ATH51" s="115"/>
      <c r="ATI51" s="115"/>
      <c r="ATJ51" s="115"/>
      <c r="ATK51" s="115"/>
      <c r="ATL51" s="115"/>
      <c r="ATM51" s="115"/>
      <c r="ATN51" s="115"/>
      <c r="ATO51" s="115"/>
      <c r="ATP51" s="115"/>
      <c r="ATQ51" s="115"/>
      <c r="ATR51" s="115"/>
      <c r="ATS51" s="115"/>
      <c r="ATT51" s="115"/>
      <c r="ATU51" s="115"/>
      <c r="ATV51" s="115"/>
      <c r="ATW51" s="115"/>
      <c r="ATX51" s="115"/>
      <c r="ATY51" s="115"/>
      <c r="ATZ51" s="115"/>
      <c r="AUA51" s="115"/>
      <c r="AUB51" s="115"/>
      <c r="AUC51" s="115"/>
      <c r="AUD51" s="115"/>
      <c r="AUE51" s="115"/>
      <c r="AUF51" s="115"/>
      <c r="AUG51" s="115"/>
      <c r="AUH51" s="115"/>
      <c r="AUI51" s="115"/>
      <c r="AUJ51" s="115"/>
      <c r="AUK51" s="115"/>
      <c r="AUL51" s="115"/>
      <c r="AUM51" s="115"/>
      <c r="AUN51" s="115"/>
      <c r="AUO51" s="115"/>
      <c r="AUP51" s="115"/>
      <c r="AUQ51" s="115"/>
      <c r="AUR51" s="115"/>
      <c r="AUS51" s="115"/>
      <c r="AUT51" s="115"/>
      <c r="AUU51" s="115"/>
      <c r="AUV51" s="115"/>
      <c r="AUW51" s="115"/>
      <c r="AUX51" s="115"/>
      <c r="AUY51" s="115"/>
      <c r="AUZ51" s="115"/>
      <c r="AVA51" s="115"/>
      <c r="AVB51" s="115"/>
      <c r="AVC51" s="115"/>
      <c r="AVD51" s="115"/>
      <c r="AVE51" s="115"/>
      <c r="AVF51" s="115"/>
      <c r="AVG51" s="115"/>
      <c r="AVH51" s="115"/>
      <c r="AVI51" s="115"/>
      <c r="AVJ51" s="115"/>
      <c r="AVK51" s="115"/>
      <c r="AVL51" s="115"/>
      <c r="AVM51" s="115"/>
      <c r="AVN51" s="115"/>
      <c r="AVO51" s="115"/>
      <c r="AVP51" s="115"/>
      <c r="AVQ51" s="115"/>
      <c r="AVR51" s="115"/>
      <c r="AVS51" s="115"/>
      <c r="AVT51" s="115"/>
      <c r="AVU51" s="115"/>
    </row>
    <row r="52" spans="1:1269" ht="13.5" customHeight="1" x14ac:dyDescent="0.2">
      <c r="B52" s="442" t="s">
        <v>358</v>
      </c>
      <c r="C52" s="451"/>
      <c r="D52" s="451"/>
      <c r="E52" s="451"/>
      <c r="F52" s="451"/>
      <c r="G52" s="451"/>
      <c r="H52" s="451"/>
      <c r="I52" s="451"/>
      <c r="J52" s="451"/>
      <c r="K52" s="451"/>
      <c r="L52" s="451"/>
      <c r="M52" s="451"/>
      <c r="N52" s="451"/>
      <c r="O52" s="451"/>
      <c r="P52" s="451"/>
      <c r="Q52" s="451"/>
      <c r="R52" s="451"/>
      <c r="S52" s="451"/>
      <c r="T52" s="451"/>
      <c r="U52" s="451"/>
      <c r="V52" s="91"/>
      <c r="W52" s="91"/>
      <c r="Y52" s="113"/>
      <c r="Z52" s="113"/>
      <c r="AA52" s="113"/>
      <c r="AB52" s="113"/>
      <c r="AD52" s="113"/>
      <c r="AE52" s="113"/>
      <c r="AF52" s="113"/>
      <c r="AG52" s="113"/>
    </row>
    <row r="53" spans="1:1269" ht="13.5" customHeight="1" x14ac:dyDescent="0.2">
      <c r="B53" s="152" t="s">
        <v>86</v>
      </c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113"/>
      <c r="Y53" s="113"/>
      <c r="Z53" s="113"/>
      <c r="AA53" s="113"/>
      <c r="AB53" s="113"/>
      <c r="AC53" s="113"/>
      <c r="AD53" s="113"/>
      <c r="AE53" s="113"/>
      <c r="AF53" s="113"/>
      <c r="AG53" s="113"/>
    </row>
    <row r="54" spans="1:1269" ht="13.5" customHeight="1" x14ac:dyDescent="0.2">
      <c r="B54" s="442" t="s">
        <v>87</v>
      </c>
      <c r="C54" s="451"/>
      <c r="D54" s="451"/>
      <c r="E54" s="451"/>
      <c r="F54" s="451"/>
      <c r="G54" s="451"/>
      <c r="H54" s="451"/>
      <c r="I54" s="451"/>
      <c r="J54" s="451"/>
      <c r="K54" s="451"/>
      <c r="L54" s="451"/>
      <c r="M54" s="451"/>
      <c r="N54" s="451"/>
      <c r="O54" s="451"/>
      <c r="P54" s="451"/>
      <c r="Q54" s="451"/>
      <c r="R54" s="451"/>
      <c r="S54" s="451"/>
      <c r="T54" s="451"/>
      <c r="U54" s="451"/>
      <c r="V54" s="102"/>
      <c r="W54" s="102"/>
    </row>
    <row r="55" spans="1:1269" ht="13.5" customHeight="1" x14ac:dyDescent="0.2">
      <c r="B55" s="442" t="s">
        <v>88</v>
      </c>
      <c r="C55" s="451"/>
      <c r="D55" s="451"/>
      <c r="E55" s="451"/>
      <c r="F55" s="451"/>
      <c r="G55" s="451"/>
      <c r="H55" s="451"/>
      <c r="I55" s="451"/>
      <c r="J55" s="451"/>
      <c r="K55" s="451"/>
      <c r="L55" s="451"/>
      <c r="M55" s="451"/>
      <c r="N55" s="451"/>
      <c r="O55" s="451"/>
      <c r="P55" s="451"/>
      <c r="Q55" s="451"/>
      <c r="R55" s="451"/>
      <c r="S55" s="451"/>
      <c r="T55" s="451"/>
      <c r="U55" s="451"/>
      <c r="V55" s="102"/>
      <c r="W55" s="102"/>
    </row>
    <row r="56" spans="1:1269" ht="13.5" customHeight="1" x14ac:dyDescent="0.2">
      <c r="B56" s="442" t="s">
        <v>89</v>
      </c>
      <c r="C56" s="451"/>
      <c r="D56" s="451"/>
      <c r="E56" s="451"/>
      <c r="F56" s="451"/>
      <c r="G56" s="451"/>
      <c r="H56" s="451"/>
      <c r="I56" s="451"/>
      <c r="J56" s="451"/>
      <c r="K56" s="451"/>
      <c r="L56" s="451"/>
      <c r="M56" s="451"/>
      <c r="N56" s="451"/>
      <c r="O56" s="451"/>
      <c r="P56" s="451"/>
      <c r="Q56" s="451"/>
      <c r="R56" s="451"/>
      <c r="S56" s="451"/>
      <c r="T56" s="451"/>
      <c r="U56" s="451"/>
      <c r="V56" s="102"/>
      <c r="W56" s="102"/>
    </row>
    <row r="57" spans="1:1269" ht="13.5" customHeight="1" x14ac:dyDescent="0.2">
      <c r="B57" s="442" t="s">
        <v>90</v>
      </c>
      <c r="C57" s="451"/>
      <c r="D57" s="451"/>
      <c r="E57" s="451"/>
      <c r="F57" s="451"/>
      <c r="G57" s="451"/>
      <c r="H57" s="451"/>
      <c r="I57" s="451"/>
      <c r="J57" s="451"/>
      <c r="K57" s="451"/>
      <c r="L57" s="451"/>
      <c r="M57" s="451"/>
      <c r="N57" s="451"/>
      <c r="O57" s="451"/>
      <c r="P57" s="451"/>
      <c r="Q57" s="451"/>
      <c r="R57" s="451"/>
      <c r="S57" s="451"/>
      <c r="T57" s="451"/>
      <c r="U57" s="451"/>
      <c r="V57" s="102"/>
      <c r="W57" s="102"/>
    </row>
    <row r="58" spans="1:1269" ht="13.5" customHeight="1" x14ac:dyDescent="0.2">
      <c r="B58" s="442" t="s">
        <v>91</v>
      </c>
      <c r="C58" s="451"/>
      <c r="D58" s="451"/>
      <c r="E58" s="451"/>
      <c r="F58" s="451"/>
      <c r="G58" s="451"/>
      <c r="H58" s="451"/>
      <c r="I58" s="451"/>
      <c r="J58" s="451"/>
      <c r="K58" s="451"/>
      <c r="L58" s="451"/>
      <c r="M58" s="451"/>
      <c r="N58" s="451"/>
      <c r="O58" s="451"/>
      <c r="P58" s="451"/>
      <c r="Q58" s="451"/>
      <c r="R58" s="451"/>
      <c r="S58" s="451"/>
      <c r="T58" s="451"/>
      <c r="U58" s="451"/>
      <c r="V58" s="102"/>
      <c r="W58" s="102"/>
    </row>
    <row r="59" spans="1:1269" ht="13.5" customHeight="1" x14ac:dyDescent="0.2">
      <c r="B59" s="104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2"/>
      <c r="W59" s="102"/>
    </row>
    <row r="60" spans="1:1269" ht="13.5" customHeight="1" x14ac:dyDescent="0.2">
      <c r="B60" s="450" t="s">
        <v>143</v>
      </c>
      <c r="C60" s="450"/>
      <c r="D60" s="450"/>
      <c r="E60" s="450"/>
      <c r="F60" s="450"/>
      <c r="G60" s="450"/>
      <c r="H60" s="450"/>
      <c r="I60" s="450"/>
      <c r="J60" s="450"/>
      <c r="K60" s="450"/>
      <c r="L60" s="450"/>
      <c r="M60" s="450"/>
      <c r="N60" s="450"/>
      <c r="O60" s="450"/>
      <c r="P60" s="450"/>
      <c r="Q60" s="450"/>
      <c r="R60" s="450"/>
      <c r="S60" s="460"/>
      <c r="T60" s="460"/>
      <c r="U60" s="460"/>
      <c r="V60" s="102"/>
      <c r="W60" s="102"/>
    </row>
    <row r="61" spans="1:1269" ht="13.5" customHeight="1" x14ac:dyDescent="0.2">
      <c r="B61" s="450" t="s">
        <v>211</v>
      </c>
      <c r="C61" s="450"/>
      <c r="D61" s="450"/>
      <c r="E61" s="450"/>
      <c r="F61" s="450"/>
      <c r="G61" s="450"/>
      <c r="H61" s="450"/>
      <c r="I61" s="450"/>
      <c r="J61" s="450"/>
      <c r="K61" s="450"/>
      <c r="L61" s="450"/>
      <c r="M61" s="450"/>
      <c r="N61" s="450"/>
      <c r="O61" s="450"/>
      <c r="P61" s="450"/>
      <c r="Q61" s="450"/>
      <c r="R61" s="450"/>
      <c r="S61" s="459"/>
      <c r="T61" s="459"/>
      <c r="U61" s="459"/>
      <c r="V61" s="102"/>
      <c r="W61" s="102"/>
    </row>
    <row r="62" spans="1:1269" ht="13.5" customHeight="1" x14ac:dyDescent="0.2">
      <c r="B62" s="450" t="s">
        <v>208</v>
      </c>
      <c r="C62" s="451"/>
      <c r="D62" s="451"/>
      <c r="E62" s="451"/>
      <c r="F62" s="451"/>
      <c r="G62" s="451"/>
      <c r="H62" s="451"/>
      <c r="I62" s="451"/>
      <c r="J62" s="451"/>
      <c r="K62" s="451"/>
      <c r="L62" s="451"/>
      <c r="M62" s="451"/>
      <c r="N62" s="451"/>
      <c r="O62" s="451"/>
      <c r="P62" s="451"/>
      <c r="Q62" s="451"/>
      <c r="R62" s="451"/>
      <c r="S62" s="451"/>
      <c r="T62" s="451"/>
      <c r="U62" s="451"/>
      <c r="V62" s="102"/>
      <c r="W62" s="102"/>
    </row>
    <row r="63" spans="1:1269" ht="13.5" customHeight="1" x14ac:dyDescent="0.2">
      <c r="B63" s="240" t="s">
        <v>160</v>
      </c>
      <c r="C63" s="104"/>
      <c r="D63" s="104"/>
      <c r="E63" s="347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2"/>
      <c r="W63" s="102"/>
    </row>
    <row r="64" spans="1:1269" ht="13.5" customHeight="1" x14ac:dyDescent="0.2">
      <c r="B64" s="104"/>
      <c r="C64" s="104"/>
      <c r="D64" s="104"/>
      <c r="E64" s="347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2"/>
      <c r="W64" s="102"/>
    </row>
    <row r="65" spans="2:23" ht="13.5" customHeight="1" x14ac:dyDescent="0.2">
      <c r="B65" s="104"/>
      <c r="C65" s="104"/>
      <c r="D65" s="104"/>
      <c r="E65" s="347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2"/>
      <c r="W65" s="102"/>
    </row>
    <row r="66" spans="2:23" ht="13.5" customHeight="1" x14ac:dyDescent="0.2">
      <c r="B66" s="104"/>
      <c r="C66" s="104"/>
      <c r="D66" s="104"/>
      <c r="E66" s="347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2"/>
      <c r="W66" s="102"/>
    </row>
    <row r="67" spans="2:23" ht="13.5" customHeight="1" x14ac:dyDescent="0.2">
      <c r="B67" s="104"/>
      <c r="C67" s="104"/>
      <c r="D67" s="104"/>
      <c r="E67" s="347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2"/>
      <c r="W67" s="102"/>
    </row>
    <row r="68" spans="2:23" ht="13.5" customHeight="1" x14ac:dyDescent="0.2">
      <c r="B68" s="104"/>
      <c r="C68" s="104"/>
      <c r="D68" s="104"/>
      <c r="E68" s="347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2"/>
      <c r="W68" s="102"/>
    </row>
    <row r="69" spans="2:23" ht="13.5" customHeight="1" x14ac:dyDescent="0.2">
      <c r="B69" s="104"/>
      <c r="C69" s="104"/>
      <c r="D69" s="104"/>
      <c r="E69" s="347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2"/>
      <c r="W69" s="102"/>
    </row>
    <row r="70" spans="2:23" ht="13.5" customHeight="1" x14ac:dyDescent="0.2">
      <c r="B70" s="104"/>
      <c r="C70" s="104"/>
      <c r="D70" s="104"/>
      <c r="E70" s="347"/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2"/>
      <c r="W70" s="102"/>
    </row>
    <row r="71" spans="2:23" ht="13.5" customHeight="1" x14ac:dyDescent="0.2">
      <c r="B71" s="104"/>
      <c r="C71" s="104"/>
      <c r="D71" s="104"/>
      <c r="E71" s="347"/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2"/>
      <c r="W71" s="102"/>
    </row>
    <row r="72" spans="2:23" ht="13.5" customHeight="1" x14ac:dyDescent="0.2">
      <c r="B72" s="104"/>
      <c r="C72" s="104"/>
      <c r="D72" s="104"/>
      <c r="E72" s="347"/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2"/>
      <c r="W72" s="102"/>
    </row>
    <row r="73" spans="2:23" ht="13.5" customHeight="1" x14ac:dyDescent="0.2">
      <c r="B73" s="104"/>
      <c r="C73" s="104"/>
      <c r="D73" s="104"/>
      <c r="E73" s="347"/>
      <c r="F73" s="104"/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2"/>
      <c r="W73" s="102"/>
    </row>
    <row r="74" spans="2:23" ht="13.5" customHeight="1" x14ac:dyDescent="0.2">
      <c r="B74" s="104"/>
      <c r="C74" s="104"/>
      <c r="D74" s="104"/>
      <c r="E74" s="347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2"/>
      <c r="W74" s="102"/>
    </row>
    <row r="75" spans="2:23" ht="13.5" customHeight="1" x14ac:dyDescent="0.2">
      <c r="B75" s="104"/>
      <c r="C75" s="104"/>
      <c r="D75" s="104"/>
      <c r="E75" s="347"/>
      <c r="F75" s="104"/>
      <c r="G75" s="104"/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2"/>
      <c r="W75" s="102"/>
    </row>
    <row r="76" spans="2:23" ht="13.5" customHeight="1" x14ac:dyDescent="0.2">
      <c r="B76" s="104"/>
      <c r="C76" s="104"/>
      <c r="D76" s="104"/>
      <c r="E76" s="347"/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2"/>
      <c r="W76" s="102"/>
    </row>
    <row r="77" spans="2:23" ht="13.5" customHeight="1" x14ac:dyDescent="0.2">
      <c r="B77" s="104"/>
      <c r="C77" s="104"/>
      <c r="D77" s="104"/>
      <c r="E77" s="347"/>
      <c r="F77" s="104"/>
      <c r="G77" s="104"/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2"/>
      <c r="W77" s="102"/>
    </row>
    <row r="78" spans="2:23" ht="13.5" customHeight="1" x14ac:dyDescent="0.2">
      <c r="B78" s="104"/>
      <c r="C78" s="104"/>
      <c r="D78" s="104"/>
      <c r="E78" s="347"/>
      <c r="F78" s="104"/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2"/>
      <c r="W78" s="102"/>
    </row>
    <row r="79" spans="2:23" ht="13.5" customHeight="1" x14ac:dyDescent="0.2">
      <c r="B79" s="104"/>
      <c r="C79" s="104"/>
      <c r="D79" s="104"/>
      <c r="E79" s="347"/>
      <c r="F79" s="104"/>
      <c r="G79" s="104"/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2"/>
      <c r="W79" s="102"/>
    </row>
    <row r="80" spans="2:23" ht="13.5" customHeight="1" x14ac:dyDescent="0.2">
      <c r="B80" s="104"/>
      <c r="C80" s="104"/>
      <c r="D80" s="104"/>
      <c r="E80" s="347"/>
      <c r="F80" s="104"/>
      <c r="G80" s="104"/>
      <c r="H80" s="104"/>
      <c r="I80" s="104"/>
      <c r="J80" s="104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02"/>
      <c r="W80" s="102"/>
    </row>
    <row r="81" spans="2:1269" ht="13.5" customHeight="1" x14ac:dyDescent="0.2">
      <c r="B81" s="104"/>
      <c r="C81" s="104"/>
      <c r="D81" s="104"/>
      <c r="E81" s="347"/>
      <c r="F81" s="104"/>
      <c r="G81" s="104"/>
      <c r="H81" s="104"/>
      <c r="I81" s="104"/>
      <c r="J81" s="104"/>
      <c r="K81" s="104"/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102"/>
      <c r="W81" s="102"/>
    </row>
    <row r="82" spans="2:1269" ht="13.5" customHeight="1" x14ac:dyDescent="0.2">
      <c r="B82" s="104"/>
      <c r="C82" s="104"/>
      <c r="D82" s="104"/>
      <c r="E82" s="347"/>
      <c r="F82" s="104"/>
      <c r="G82" s="104"/>
      <c r="H82" s="104"/>
      <c r="I82" s="104"/>
      <c r="J82" s="104"/>
      <c r="K82" s="104"/>
      <c r="L82" s="104"/>
      <c r="M82" s="104"/>
      <c r="N82" s="104"/>
      <c r="O82" s="104"/>
      <c r="P82" s="104"/>
      <c r="Q82" s="104"/>
      <c r="R82" s="104"/>
      <c r="S82" s="104"/>
      <c r="T82" s="104"/>
      <c r="U82" s="104"/>
      <c r="V82" s="102"/>
      <c r="W82" s="102"/>
    </row>
    <row r="83" spans="2:1269" ht="13.5" customHeight="1" x14ac:dyDescent="0.2">
      <c r="B83" s="104"/>
      <c r="C83" s="104"/>
      <c r="D83" s="104"/>
      <c r="E83" s="347"/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2"/>
      <c r="W83" s="102"/>
    </row>
    <row r="84" spans="2:1269" ht="13.5" customHeight="1" x14ac:dyDescent="0.2">
      <c r="B84" s="104"/>
      <c r="C84" s="104"/>
      <c r="D84" s="104"/>
      <c r="E84" s="347"/>
      <c r="F84" s="104"/>
      <c r="G84" s="104"/>
      <c r="H84" s="104"/>
      <c r="I84" s="104"/>
      <c r="J84" s="104"/>
      <c r="K84" s="104"/>
      <c r="L84" s="104"/>
      <c r="M84" s="104"/>
      <c r="N84" s="104"/>
      <c r="O84" s="104"/>
      <c r="P84" s="104"/>
      <c r="Q84" s="104"/>
      <c r="R84" s="104"/>
      <c r="S84" s="104"/>
      <c r="T84" s="104"/>
      <c r="U84" s="104"/>
      <c r="V84" s="102"/>
      <c r="W84" s="102"/>
    </row>
    <row r="85" spans="2:1269" ht="13.5" customHeight="1" x14ac:dyDescent="0.2">
      <c r="B85" s="104"/>
      <c r="C85" s="104"/>
      <c r="D85" s="104"/>
      <c r="E85" s="347"/>
      <c r="F85" s="104"/>
      <c r="G85" s="104"/>
      <c r="H85" s="104"/>
      <c r="I85" s="104"/>
      <c r="J85" s="104"/>
      <c r="K85" s="104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2"/>
      <c r="W85" s="102"/>
    </row>
    <row r="86" spans="2:1269" ht="13.5" customHeight="1" x14ac:dyDescent="0.2">
      <c r="B86" s="104"/>
      <c r="C86" s="104"/>
      <c r="D86" s="104"/>
      <c r="E86" s="347"/>
      <c r="F86" s="104"/>
      <c r="G86" s="104"/>
      <c r="H86" s="104"/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104"/>
      <c r="U86" s="104"/>
      <c r="V86" s="104"/>
      <c r="W86" s="104"/>
      <c r="X86" s="104"/>
      <c r="Y86" s="104"/>
      <c r="Z86" s="104"/>
      <c r="AA86" s="104"/>
      <c r="AB86" s="104"/>
      <c r="AC86" s="104"/>
      <c r="AD86" s="104"/>
      <c r="AE86" s="104"/>
      <c r="AF86" s="104"/>
      <c r="AG86" s="104"/>
      <c r="AH86" s="104"/>
      <c r="AI86" s="104"/>
      <c r="AJ86" s="104"/>
      <c r="AK86" s="104"/>
      <c r="AL86" s="104"/>
      <c r="AM86" s="104"/>
      <c r="AN86" s="104"/>
      <c r="AO86" s="104"/>
      <c r="AP86" s="104"/>
      <c r="AQ86" s="104"/>
      <c r="AR86" s="104"/>
      <c r="AS86" s="104"/>
      <c r="AT86" s="104"/>
      <c r="AU86" s="104"/>
      <c r="AV86" s="104"/>
      <c r="AW86" s="104"/>
      <c r="AX86" s="104"/>
      <c r="AY86" s="104"/>
      <c r="AZ86" s="104"/>
      <c r="BA86" s="104"/>
      <c r="BB86" s="104"/>
      <c r="BC86" s="104"/>
      <c r="BD86" s="104"/>
      <c r="BE86" s="104"/>
      <c r="BF86" s="104"/>
      <c r="BG86" s="104"/>
      <c r="BH86" s="104"/>
      <c r="BI86" s="104"/>
      <c r="BJ86" s="104"/>
      <c r="BK86" s="104"/>
      <c r="BL86" s="104"/>
      <c r="BM86" s="104"/>
      <c r="BN86" s="104"/>
      <c r="BO86" s="104"/>
      <c r="BP86" s="104"/>
      <c r="BQ86" s="104"/>
      <c r="BR86" s="104"/>
      <c r="BS86" s="104"/>
      <c r="BT86" s="104"/>
      <c r="BU86" s="104"/>
      <c r="BV86" s="104"/>
      <c r="BW86" s="104"/>
      <c r="BX86" s="104"/>
      <c r="BY86" s="104"/>
      <c r="BZ86" s="104"/>
      <c r="CA86" s="104"/>
      <c r="CB86" s="104"/>
      <c r="CC86" s="104"/>
      <c r="CD86" s="104"/>
      <c r="CE86" s="104"/>
      <c r="CF86" s="104"/>
      <c r="CG86" s="104"/>
      <c r="CH86" s="104"/>
      <c r="CI86" s="104"/>
      <c r="CJ86" s="104"/>
      <c r="CK86" s="104"/>
      <c r="CL86" s="104"/>
      <c r="CM86" s="104"/>
      <c r="CN86" s="104"/>
      <c r="CO86" s="104"/>
      <c r="CP86" s="104"/>
      <c r="CQ86" s="104"/>
      <c r="CR86" s="104"/>
      <c r="CS86" s="104"/>
      <c r="CT86" s="104"/>
      <c r="CU86" s="104"/>
      <c r="CV86" s="104"/>
      <c r="CW86" s="104"/>
      <c r="CX86" s="104"/>
      <c r="CY86" s="104"/>
      <c r="CZ86" s="104"/>
      <c r="DA86" s="104"/>
      <c r="DB86" s="104"/>
      <c r="DC86" s="104"/>
      <c r="DD86" s="104"/>
      <c r="DE86" s="104"/>
      <c r="DF86" s="104"/>
      <c r="DG86" s="104"/>
      <c r="DH86" s="104"/>
      <c r="DI86" s="104"/>
      <c r="DJ86" s="104"/>
      <c r="DK86" s="104"/>
      <c r="DL86" s="104"/>
      <c r="DM86" s="104"/>
      <c r="DN86" s="104"/>
      <c r="DO86" s="104"/>
      <c r="DP86" s="104"/>
      <c r="DQ86" s="104"/>
      <c r="DR86" s="104"/>
      <c r="DS86" s="104"/>
      <c r="DT86" s="104"/>
      <c r="DU86" s="104"/>
      <c r="DV86" s="104"/>
      <c r="DW86" s="104"/>
      <c r="DX86" s="104"/>
      <c r="DY86" s="104"/>
      <c r="DZ86" s="104"/>
      <c r="EA86" s="104"/>
      <c r="EB86" s="104"/>
      <c r="EC86" s="104"/>
      <c r="ED86" s="104"/>
      <c r="EE86" s="104"/>
      <c r="EF86" s="104"/>
      <c r="EG86" s="104"/>
      <c r="EH86" s="104"/>
      <c r="EI86" s="104"/>
      <c r="EJ86" s="104"/>
      <c r="EK86" s="104"/>
      <c r="EL86" s="104"/>
      <c r="EM86" s="104"/>
      <c r="EN86" s="104"/>
      <c r="EO86" s="104"/>
      <c r="EP86" s="104"/>
      <c r="EQ86" s="104"/>
      <c r="ER86" s="104"/>
      <c r="ES86" s="104"/>
      <c r="ET86" s="104"/>
      <c r="EU86" s="104"/>
      <c r="EV86" s="104"/>
      <c r="EW86" s="104"/>
      <c r="EX86" s="104"/>
      <c r="EY86" s="104"/>
      <c r="EZ86" s="104"/>
      <c r="FA86" s="104"/>
      <c r="FB86" s="104"/>
      <c r="FC86" s="104"/>
      <c r="FD86" s="104"/>
      <c r="FE86" s="104"/>
      <c r="FF86" s="104"/>
      <c r="FG86" s="104"/>
      <c r="FH86" s="104"/>
      <c r="FI86" s="104"/>
      <c r="FJ86" s="104"/>
      <c r="FK86" s="104"/>
      <c r="FL86" s="104"/>
      <c r="FM86" s="104"/>
      <c r="FN86" s="104"/>
      <c r="FO86" s="104"/>
      <c r="FP86" s="104"/>
      <c r="FQ86" s="104"/>
      <c r="FR86" s="104"/>
      <c r="FS86" s="104"/>
      <c r="FT86" s="104"/>
      <c r="FU86" s="104"/>
      <c r="FV86" s="104"/>
      <c r="FW86" s="104"/>
      <c r="FX86" s="104"/>
      <c r="FY86" s="104"/>
      <c r="FZ86" s="104"/>
      <c r="GA86" s="104"/>
      <c r="GB86" s="104"/>
      <c r="GC86" s="104"/>
      <c r="GD86" s="104"/>
      <c r="GE86" s="104"/>
      <c r="GF86" s="104"/>
      <c r="GG86" s="104"/>
      <c r="GH86" s="104"/>
      <c r="GI86" s="104"/>
      <c r="GJ86" s="104"/>
      <c r="GK86" s="104"/>
      <c r="GL86" s="104"/>
      <c r="GM86" s="104"/>
      <c r="GN86" s="104"/>
      <c r="GO86" s="104"/>
      <c r="GP86" s="104"/>
      <c r="GQ86" s="104"/>
      <c r="GR86" s="104"/>
      <c r="GS86" s="104"/>
      <c r="GT86" s="104"/>
      <c r="GU86" s="104"/>
      <c r="GV86" s="104"/>
      <c r="GW86" s="104"/>
      <c r="GX86" s="104"/>
      <c r="GY86" s="104"/>
      <c r="GZ86" s="104"/>
      <c r="HA86" s="104"/>
      <c r="HB86" s="104"/>
      <c r="HC86" s="104"/>
      <c r="HD86" s="104"/>
      <c r="HE86" s="104"/>
      <c r="HF86" s="104"/>
      <c r="HG86" s="104"/>
      <c r="HH86" s="104"/>
      <c r="HI86" s="104"/>
      <c r="HJ86" s="104"/>
      <c r="HK86" s="104"/>
      <c r="HL86" s="104"/>
      <c r="HM86" s="104"/>
      <c r="HN86" s="355"/>
      <c r="HO86" s="355"/>
      <c r="HP86" s="355"/>
      <c r="HQ86" s="355"/>
      <c r="HR86" s="355"/>
      <c r="HS86" s="355"/>
      <c r="HT86" s="355"/>
      <c r="HU86" s="355"/>
      <c r="HV86" s="355"/>
      <c r="HW86" s="355"/>
      <c r="HX86" s="355"/>
      <c r="HY86" s="355"/>
      <c r="HZ86" s="355"/>
      <c r="IA86" s="355"/>
      <c r="IB86" s="355"/>
      <c r="IC86" s="355"/>
      <c r="ID86" s="355"/>
      <c r="IE86" s="355"/>
      <c r="IF86" s="355"/>
      <c r="IG86" s="355"/>
      <c r="IH86" s="355"/>
      <c r="II86" s="355"/>
      <c r="IJ86" s="355"/>
      <c r="IK86" s="355"/>
      <c r="IL86" s="355"/>
      <c r="IM86" s="355"/>
      <c r="IN86" s="355"/>
      <c r="IO86" s="355"/>
      <c r="IP86" s="355"/>
      <c r="IQ86" s="355"/>
      <c r="IR86" s="355"/>
      <c r="IS86" s="355"/>
      <c r="IT86" s="355"/>
      <c r="IU86" s="355"/>
      <c r="IV86" s="355"/>
      <c r="IW86" s="355"/>
      <c r="IX86" s="355"/>
      <c r="IY86" s="355"/>
      <c r="IZ86" s="355"/>
      <c r="JA86" s="355"/>
      <c r="JB86" s="355"/>
      <c r="JC86" s="355"/>
      <c r="JD86" s="355"/>
      <c r="JE86" s="355"/>
      <c r="JF86" s="355"/>
      <c r="JG86" s="355"/>
      <c r="JH86" s="355"/>
      <c r="JI86" s="355"/>
      <c r="JJ86" s="355"/>
      <c r="JK86" s="355"/>
      <c r="JL86" s="355"/>
      <c r="JM86" s="355"/>
      <c r="JN86" s="355"/>
      <c r="JO86" s="355"/>
      <c r="JP86" s="355"/>
      <c r="JQ86" s="355"/>
      <c r="JR86" s="355"/>
      <c r="JS86" s="355"/>
      <c r="JT86" s="355"/>
      <c r="JU86" s="355"/>
      <c r="JV86" s="355"/>
      <c r="JW86" s="355"/>
      <c r="JX86" s="355"/>
      <c r="JY86" s="355"/>
      <c r="JZ86" s="355"/>
      <c r="KA86" s="355"/>
      <c r="KB86" s="355"/>
      <c r="KC86" s="355"/>
      <c r="KD86" s="355"/>
      <c r="KE86" s="355"/>
      <c r="KF86" s="355"/>
      <c r="KG86" s="355"/>
      <c r="KH86" s="355"/>
      <c r="KI86" s="355"/>
      <c r="KJ86" s="355"/>
      <c r="KK86" s="355"/>
      <c r="KL86" s="355"/>
      <c r="KM86" s="355"/>
      <c r="KN86" s="355"/>
      <c r="KO86" s="355"/>
      <c r="KP86" s="355"/>
      <c r="KQ86" s="355"/>
      <c r="KR86" s="355"/>
      <c r="KS86" s="355"/>
      <c r="KT86" s="355"/>
      <c r="KU86" s="355"/>
      <c r="KV86" s="355"/>
      <c r="KW86" s="355"/>
      <c r="KX86" s="355"/>
      <c r="KY86" s="355"/>
      <c r="KZ86" s="355"/>
      <c r="LA86" s="355"/>
      <c r="LB86" s="355"/>
      <c r="LC86" s="355"/>
      <c r="LD86" s="355"/>
      <c r="LE86" s="355"/>
      <c r="LF86" s="355"/>
      <c r="LG86" s="355"/>
      <c r="LH86" s="355"/>
      <c r="LI86" s="355"/>
      <c r="LJ86" s="355"/>
      <c r="LK86" s="355"/>
      <c r="LL86" s="355"/>
      <c r="LM86" s="355"/>
      <c r="LN86" s="355"/>
      <c r="LO86" s="355"/>
      <c r="LP86" s="355"/>
      <c r="LQ86" s="355"/>
      <c r="LR86" s="355"/>
      <c r="LS86" s="355"/>
      <c r="LT86" s="355"/>
      <c r="LU86" s="355"/>
      <c r="LV86" s="355"/>
      <c r="LW86" s="355"/>
      <c r="LX86" s="355"/>
      <c r="LY86" s="355"/>
      <c r="LZ86" s="355"/>
      <c r="MA86" s="355"/>
      <c r="MB86" s="355"/>
      <c r="MC86" s="355"/>
      <c r="MD86" s="355"/>
      <c r="ME86" s="355"/>
      <c r="MF86" s="355"/>
      <c r="MG86" s="355"/>
      <c r="MH86" s="355"/>
      <c r="MI86" s="355"/>
      <c r="MJ86" s="355"/>
      <c r="MK86" s="355"/>
      <c r="ML86" s="355"/>
      <c r="MM86" s="355"/>
      <c r="MN86" s="355"/>
      <c r="MO86" s="355"/>
      <c r="MP86" s="355"/>
      <c r="MQ86" s="355"/>
      <c r="MR86" s="355"/>
      <c r="MS86" s="355"/>
      <c r="MT86" s="355"/>
      <c r="MU86" s="355"/>
      <c r="MV86" s="355"/>
      <c r="MW86" s="355"/>
      <c r="MX86" s="355"/>
      <c r="MY86" s="355"/>
      <c r="MZ86" s="355"/>
      <c r="NA86" s="355"/>
      <c r="NB86" s="355"/>
      <c r="NC86" s="355"/>
      <c r="ND86" s="355"/>
      <c r="NE86" s="355"/>
      <c r="NF86" s="355"/>
      <c r="NG86" s="355"/>
      <c r="NH86" s="355"/>
      <c r="NI86" s="355"/>
      <c r="NJ86" s="355"/>
      <c r="NK86" s="355"/>
      <c r="NL86" s="355"/>
      <c r="NM86" s="355"/>
      <c r="NN86" s="355"/>
      <c r="NO86" s="355"/>
      <c r="NP86" s="355"/>
      <c r="NQ86" s="355"/>
      <c r="NR86" s="355"/>
      <c r="NS86" s="355"/>
      <c r="NT86" s="355"/>
      <c r="NU86" s="355"/>
      <c r="NV86" s="355"/>
      <c r="NW86" s="355"/>
      <c r="NX86" s="355"/>
      <c r="NY86" s="355"/>
      <c r="NZ86" s="355"/>
      <c r="OA86" s="355"/>
      <c r="OB86" s="355"/>
      <c r="OC86" s="355"/>
      <c r="OD86" s="355"/>
      <c r="OE86" s="355"/>
      <c r="OF86" s="355"/>
      <c r="OG86" s="355"/>
      <c r="OH86" s="355"/>
      <c r="OI86" s="355"/>
      <c r="OJ86" s="355"/>
      <c r="OK86" s="355"/>
      <c r="OL86" s="355"/>
      <c r="OM86" s="355"/>
      <c r="ON86" s="355"/>
      <c r="OO86" s="355"/>
      <c r="OP86" s="355"/>
      <c r="OQ86" s="355"/>
      <c r="OR86" s="355"/>
      <c r="OS86" s="355"/>
      <c r="OT86" s="355"/>
      <c r="OU86" s="355"/>
      <c r="OV86" s="355"/>
      <c r="OW86" s="355"/>
      <c r="OX86" s="355"/>
      <c r="OY86" s="355"/>
      <c r="OZ86" s="355"/>
      <c r="PA86" s="355"/>
      <c r="PB86" s="355"/>
      <c r="PC86" s="355"/>
      <c r="PD86" s="355"/>
      <c r="PE86" s="355"/>
      <c r="PF86" s="355"/>
      <c r="PG86" s="355"/>
      <c r="PH86" s="355"/>
      <c r="PI86" s="355"/>
      <c r="PJ86" s="355"/>
      <c r="PK86" s="355"/>
      <c r="PL86" s="355"/>
      <c r="PM86" s="355"/>
      <c r="PN86" s="355"/>
      <c r="PO86" s="355"/>
      <c r="PP86" s="355"/>
      <c r="PQ86" s="355"/>
      <c r="PR86" s="355"/>
      <c r="PS86" s="355"/>
      <c r="PT86" s="355"/>
      <c r="PU86" s="355"/>
      <c r="PV86" s="355"/>
      <c r="PW86" s="355"/>
      <c r="PX86" s="355"/>
      <c r="PY86" s="355"/>
      <c r="PZ86" s="355"/>
      <c r="QA86" s="355"/>
      <c r="QB86" s="355"/>
      <c r="QC86" s="355"/>
      <c r="QD86" s="355"/>
      <c r="QE86" s="355"/>
      <c r="QF86" s="355"/>
      <c r="QG86" s="355"/>
      <c r="QH86" s="355"/>
      <c r="QI86" s="355"/>
      <c r="QJ86" s="355"/>
      <c r="QK86" s="355"/>
      <c r="QL86" s="355"/>
      <c r="QM86" s="355"/>
      <c r="QN86" s="355"/>
      <c r="QO86" s="355"/>
      <c r="QP86" s="355"/>
      <c r="QQ86" s="355"/>
      <c r="QR86" s="355"/>
      <c r="QS86" s="355"/>
      <c r="QT86" s="355"/>
      <c r="QU86" s="355"/>
      <c r="QV86" s="355"/>
      <c r="QW86" s="355"/>
      <c r="QX86" s="355"/>
      <c r="QY86" s="355"/>
      <c r="QZ86" s="355"/>
      <c r="RA86" s="355"/>
      <c r="RB86" s="355"/>
      <c r="RC86" s="355"/>
      <c r="RD86" s="355"/>
      <c r="RE86" s="355"/>
      <c r="RF86" s="355"/>
      <c r="RG86" s="355"/>
      <c r="RH86" s="355"/>
      <c r="RI86" s="355"/>
      <c r="RJ86" s="355"/>
      <c r="RK86" s="355"/>
      <c r="RL86" s="355"/>
      <c r="RM86" s="355"/>
      <c r="RN86" s="355"/>
      <c r="RO86" s="355"/>
      <c r="RP86" s="355"/>
      <c r="RQ86" s="355"/>
      <c r="RR86" s="355"/>
      <c r="RS86" s="355"/>
      <c r="RT86" s="355"/>
      <c r="RU86" s="355"/>
      <c r="RV86" s="355"/>
      <c r="RW86" s="355"/>
      <c r="RX86" s="355"/>
      <c r="RY86" s="355"/>
      <c r="RZ86" s="355"/>
      <c r="SA86" s="355"/>
      <c r="SB86" s="355"/>
      <c r="SC86" s="355"/>
      <c r="SD86" s="355"/>
      <c r="SE86" s="355"/>
      <c r="SF86" s="355"/>
      <c r="SG86" s="355"/>
      <c r="SH86" s="355"/>
      <c r="SI86" s="355"/>
      <c r="SJ86" s="355"/>
      <c r="SK86" s="355"/>
      <c r="SL86" s="355"/>
      <c r="SM86" s="355"/>
      <c r="SN86" s="355"/>
      <c r="SO86" s="355"/>
      <c r="SP86" s="355"/>
      <c r="SQ86" s="355"/>
      <c r="SR86" s="355"/>
      <c r="SS86" s="355"/>
      <c r="ST86" s="355"/>
      <c r="SU86" s="355"/>
      <c r="SV86" s="355"/>
      <c r="SW86" s="355"/>
      <c r="SX86" s="355"/>
      <c r="SY86" s="355"/>
      <c r="SZ86" s="355"/>
      <c r="TA86" s="355"/>
      <c r="TB86" s="355"/>
      <c r="TC86" s="355"/>
      <c r="TD86" s="355"/>
      <c r="TE86" s="355"/>
      <c r="TF86" s="355"/>
      <c r="TG86" s="355"/>
      <c r="TH86" s="355"/>
      <c r="TI86" s="355"/>
      <c r="TJ86" s="355"/>
      <c r="TK86" s="355"/>
      <c r="TL86" s="355"/>
      <c r="TM86" s="355"/>
      <c r="TN86" s="355"/>
      <c r="TO86" s="355"/>
      <c r="TP86" s="355"/>
      <c r="TQ86" s="355"/>
      <c r="TR86" s="355"/>
      <c r="TS86" s="355"/>
      <c r="TT86" s="355"/>
      <c r="TU86" s="355"/>
      <c r="TV86" s="355"/>
      <c r="TW86" s="355"/>
      <c r="TX86" s="355"/>
      <c r="TY86" s="355"/>
      <c r="TZ86" s="355"/>
      <c r="UA86" s="355"/>
      <c r="UB86" s="355"/>
      <c r="UC86" s="355"/>
      <c r="UD86" s="355"/>
      <c r="UE86" s="355"/>
      <c r="UF86" s="355"/>
      <c r="UG86" s="355"/>
      <c r="UH86" s="355"/>
      <c r="UI86" s="355"/>
      <c r="UJ86" s="355"/>
      <c r="UK86" s="355"/>
      <c r="UL86" s="355"/>
      <c r="UM86" s="355"/>
      <c r="UN86" s="355"/>
      <c r="UO86" s="355"/>
      <c r="UP86" s="355"/>
      <c r="UQ86" s="355"/>
      <c r="UR86" s="355"/>
      <c r="US86" s="355"/>
      <c r="UT86" s="355"/>
      <c r="UU86" s="355"/>
      <c r="UV86" s="355"/>
      <c r="UW86" s="355"/>
      <c r="UX86" s="355"/>
      <c r="UY86" s="355"/>
      <c r="UZ86" s="355"/>
      <c r="VA86" s="355"/>
      <c r="VB86" s="355"/>
      <c r="VC86" s="355"/>
      <c r="VD86" s="355"/>
      <c r="VE86" s="355"/>
      <c r="VF86" s="355"/>
      <c r="VG86" s="355"/>
      <c r="VH86" s="355"/>
      <c r="VI86" s="355"/>
      <c r="VJ86" s="355"/>
      <c r="VK86" s="355"/>
      <c r="VL86" s="355"/>
      <c r="VM86" s="355"/>
      <c r="VN86" s="355"/>
      <c r="VO86" s="355"/>
      <c r="VP86" s="355"/>
      <c r="VQ86" s="355"/>
      <c r="VR86" s="355"/>
      <c r="VS86" s="355"/>
      <c r="VT86" s="355"/>
      <c r="VU86" s="355"/>
      <c r="VV86" s="355"/>
      <c r="VW86" s="355"/>
      <c r="VX86" s="355"/>
      <c r="VY86" s="355"/>
      <c r="VZ86" s="355"/>
      <c r="WA86" s="355"/>
      <c r="WB86" s="355"/>
      <c r="WC86" s="355"/>
      <c r="WD86" s="355"/>
      <c r="WE86" s="355"/>
      <c r="WF86" s="355"/>
      <c r="WG86" s="355"/>
      <c r="WH86" s="355"/>
      <c r="WI86" s="355"/>
      <c r="WJ86" s="355"/>
      <c r="WK86" s="355"/>
      <c r="WL86" s="355"/>
      <c r="WM86" s="355"/>
      <c r="WN86" s="355"/>
      <c r="WO86" s="355"/>
      <c r="WP86" s="355"/>
      <c r="WQ86" s="355"/>
      <c r="WR86" s="355"/>
      <c r="WS86" s="355"/>
      <c r="WT86" s="355"/>
      <c r="WU86" s="355"/>
      <c r="WV86" s="355"/>
      <c r="WW86" s="355"/>
      <c r="WX86" s="355"/>
      <c r="WY86" s="355"/>
      <c r="WZ86" s="355"/>
      <c r="XA86" s="355"/>
      <c r="XB86" s="355"/>
      <c r="XC86" s="355"/>
      <c r="XD86" s="355"/>
      <c r="XE86" s="355"/>
      <c r="XF86" s="355"/>
      <c r="XG86" s="355"/>
      <c r="XH86" s="355"/>
      <c r="XI86" s="355"/>
      <c r="XJ86" s="355"/>
      <c r="XK86" s="355"/>
      <c r="XL86" s="355"/>
      <c r="XM86" s="355"/>
      <c r="XN86" s="355"/>
      <c r="XO86" s="355"/>
      <c r="XP86" s="355"/>
      <c r="XQ86" s="355"/>
      <c r="XR86" s="355"/>
      <c r="XS86" s="355"/>
      <c r="XT86" s="355"/>
      <c r="XU86" s="355"/>
      <c r="XV86" s="355"/>
      <c r="XW86" s="355"/>
      <c r="XX86" s="355"/>
      <c r="XY86" s="355"/>
      <c r="XZ86" s="355"/>
      <c r="YA86" s="355"/>
      <c r="YB86" s="355"/>
      <c r="YC86" s="355"/>
      <c r="YD86" s="355"/>
      <c r="YE86" s="355"/>
      <c r="YF86" s="355"/>
      <c r="YG86" s="355"/>
      <c r="YH86" s="355"/>
      <c r="YI86" s="355"/>
      <c r="YJ86" s="355"/>
      <c r="YK86" s="355"/>
      <c r="YL86" s="355"/>
      <c r="YM86" s="355"/>
      <c r="YN86" s="355"/>
      <c r="YO86" s="355"/>
      <c r="YP86" s="355"/>
      <c r="YQ86" s="355"/>
      <c r="YR86" s="355"/>
      <c r="YS86" s="355"/>
      <c r="YT86" s="355"/>
      <c r="YU86" s="355"/>
      <c r="YV86" s="355"/>
      <c r="YW86" s="355"/>
      <c r="YX86" s="355"/>
      <c r="YY86" s="355"/>
      <c r="YZ86" s="355"/>
      <c r="ZA86" s="355"/>
      <c r="ZB86" s="355"/>
      <c r="ZC86" s="355"/>
      <c r="ZD86" s="355"/>
      <c r="ZE86" s="355"/>
      <c r="ZF86" s="355"/>
      <c r="ZG86" s="355"/>
      <c r="ZH86" s="355"/>
      <c r="ZI86" s="355"/>
      <c r="ZJ86" s="355"/>
      <c r="ZK86" s="355"/>
      <c r="ZL86" s="355"/>
      <c r="ZM86" s="355"/>
      <c r="ZN86" s="355"/>
      <c r="ZO86" s="355"/>
      <c r="ZP86" s="355"/>
      <c r="ZQ86" s="355"/>
      <c r="ZR86" s="355"/>
      <c r="ZS86" s="355"/>
      <c r="ZT86" s="355"/>
      <c r="ZU86" s="355"/>
      <c r="ZV86" s="355"/>
      <c r="ZW86" s="355"/>
      <c r="ZX86" s="355"/>
      <c r="ZY86" s="355"/>
      <c r="ZZ86" s="355"/>
      <c r="AAA86" s="355"/>
      <c r="AAB86" s="355"/>
      <c r="AAC86" s="355"/>
      <c r="AAD86" s="355"/>
      <c r="AAE86" s="355"/>
      <c r="AAF86" s="355"/>
      <c r="AAG86" s="355"/>
      <c r="AAH86" s="355"/>
      <c r="AAI86" s="355"/>
      <c r="AAJ86" s="355"/>
      <c r="AAK86" s="355"/>
      <c r="AAL86" s="355"/>
      <c r="AAM86" s="355"/>
      <c r="AAN86" s="355"/>
      <c r="AAO86" s="355"/>
      <c r="AAP86" s="355"/>
      <c r="AAQ86" s="355"/>
      <c r="AAR86" s="355"/>
      <c r="AAS86" s="355"/>
      <c r="AAT86" s="355"/>
      <c r="AAU86" s="355"/>
      <c r="AAV86" s="355"/>
      <c r="AAW86" s="355"/>
      <c r="AAX86" s="355"/>
      <c r="AAY86" s="355"/>
      <c r="AAZ86" s="355"/>
      <c r="ABA86" s="355"/>
      <c r="ABB86" s="355"/>
      <c r="ABC86" s="355"/>
      <c r="ABD86" s="355"/>
      <c r="ABE86" s="355"/>
      <c r="ABF86" s="355"/>
      <c r="ABG86" s="355"/>
      <c r="ABH86" s="355"/>
      <c r="ABI86" s="355"/>
      <c r="ABJ86" s="355"/>
      <c r="ABK86" s="355"/>
      <c r="ABL86" s="355"/>
      <c r="ABM86" s="355"/>
      <c r="ABN86" s="355"/>
      <c r="ABO86" s="355"/>
      <c r="ABP86" s="355"/>
      <c r="ABQ86" s="355"/>
      <c r="ABR86" s="355"/>
      <c r="ABS86" s="355"/>
      <c r="ABT86" s="355"/>
      <c r="ABU86" s="355"/>
      <c r="ABV86" s="355"/>
      <c r="ABW86" s="355"/>
      <c r="ABX86" s="355"/>
      <c r="ABY86" s="355"/>
      <c r="ABZ86" s="355"/>
      <c r="ACA86" s="355"/>
      <c r="ACB86" s="355"/>
      <c r="ACC86" s="355"/>
      <c r="ACD86" s="355"/>
      <c r="ACE86" s="355"/>
      <c r="ACF86" s="355"/>
      <c r="ACG86" s="355"/>
      <c r="ACH86" s="355"/>
      <c r="ACI86" s="355"/>
      <c r="ACJ86" s="355"/>
      <c r="ACK86" s="355"/>
      <c r="ACL86" s="355"/>
      <c r="ACM86" s="355"/>
      <c r="ACN86" s="355"/>
      <c r="ACO86" s="355"/>
      <c r="ACP86" s="355"/>
      <c r="ACQ86" s="355"/>
      <c r="ACR86" s="355"/>
      <c r="ACS86" s="355"/>
      <c r="ACT86" s="355"/>
      <c r="ACU86" s="355"/>
      <c r="ACV86" s="355"/>
      <c r="ACW86" s="355"/>
      <c r="ACX86" s="355"/>
      <c r="ACY86" s="355"/>
      <c r="ACZ86" s="355"/>
      <c r="ADA86" s="355"/>
      <c r="ADB86" s="355"/>
      <c r="ADC86" s="355"/>
      <c r="ADD86" s="355"/>
      <c r="ADE86" s="355"/>
      <c r="ADF86" s="355"/>
      <c r="ADG86" s="355"/>
      <c r="ADH86" s="355"/>
      <c r="ADI86" s="355"/>
      <c r="ADJ86" s="355"/>
      <c r="ADK86" s="355"/>
      <c r="ADL86" s="355"/>
      <c r="ADM86" s="355"/>
      <c r="ADN86" s="355"/>
      <c r="ADO86" s="355"/>
      <c r="ADP86" s="355"/>
      <c r="ADQ86" s="355"/>
      <c r="ADR86" s="355"/>
      <c r="ADS86" s="355"/>
      <c r="ADT86" s="355"/>
      <c r="ADU86" s="355"/>
      <c r="ADV86" s="355"/>
      <c r="ADW86" s="355"/>
      <c r="ADX86" s="355"/>
      <c r="ADY86" s="355"/>
      <c r="ADZ86" s="355"/>
      <c r="AEA86" s="355"/>
      <c r="AEB86" s="355"/>
      <c r="AEC86" s="355"/>
      <c r="AED86" s="355"/>
      <c r="AEE86" s="355"/>
      <c r="AEF86" s="355"/>
      <c r="AEG86" s="355"/>
      <c r="AEH86" s="355"/>
      <c r="AEI86" s="355"/>
      <c r="AEJ86" s="355"/>
      <c r="AEK86" s="355"/>
      <c r="AEL86" s="355"/>
      <c r="AEM86" s="355"/>
      <c r="AEN86" s="355"/>
      <c r="AEO86" s="355"/>
      <c r="AEP86" s="355"/>
      <c r="AEQ86" s="355"/>
      <c r="AER86" s="355"/>
      <c r="AES86" s="355"/>
      <c r="AET86" s="355"/>
      <c r="AEU86" s="355"/>
      <c r="AEV86" s="355"/>
      <c r="AEW86" s="355"/>
      <c r="AEX86" s="355"/>
      <c r="AEY86" s="355"/>
      <c r="AEZ86" s="355"/>
      <c r="AFA86" s="355"/>
      <c r="AFB86" s="355"/>
      <c r="AFC86" s="355"/>
      <c r="AFD86" s="355"/>
      <c r="AFE86" s="355"/>
      <c r="AFF86" s="355"/>
      <c r="AFG86" s="355"/>
      <c r="AFH86" s="355"/>
      <c r="AFI86" s="355"/>
      <c r="AFJ86" s="355"/>
      <c r="AFK86" s="355"/>
      <c r="AFL86" s="355"/>
      <c r="AFM86" s="355"/>
      <c r="AFN86" s="355"/>
      <c r="AFO86" s="355"/>
      <c r="AFP86" s="355"/>
      <c r="AFQ86" s="355"/>
      <c r="AFR86" s="355"/>
      <c r="AFS86" s="355"/>
      <c r="AFT86" s="355"/>
      <c r="AFU86" s="355"/>
      <c r="AFV86" s="355"/>
      <c r="AFW86" s="355"/>
      <c r="AFX86" s="355"/>
      <c r="AFY86" s="355"/>
      <c r="AFZ86" s="355"/>
      <c r="AGA86" s="355"/>
      <c r="AGB86" s="355"/>
      <c r="AGC86" s="355"/>
      <c r="AGD86" s="355"/>
      <c r="AGE86" s="355"/>
      <c r="AGF86" s="355"/>
      <c r="AGG86" s="355"/>
      <c r="AGH86" s="355"/>
      <c r="AGI86" s="355"/>
      <c r="AGJ86" s="355"/>
      <c r="AGK86" s="355"/>
      <c r="AGL86" s="355"/>
      <c r="AGM86" s="355"/>
      <c r="AGN86" s="355"/>
      <c r="AGO86" s="355"/>
      <c r="AGP86" s="355"/>
      <c r="AGQ86" s="355"/>
      <c r="AGR86" s="355"/>
      <c r="AGS86" s="355"/>
      <c r="AGT86" s="355"/>
      <c r="AGU86" s="355"/>
      <c r="AGV86" s="355"/>
      <c r="AGW86" s="355"/>
      <c r="AGX86" s="355"/>
      <c r="AGY86" s="355"/>
      <c r="AGZ86" s="355"/>
      <c r="AHA86" s="355"/>
      <c r="AHB86" s="355"/>
      <c r="AHC86" s="355"/>
      <c r="AHD86" s="355"/>
      <c r="AHE86" s="355"/>
      <c r="AHF86" s="355"/>
      <c r="AHG86" s="355"/>
      <c r="AHH86" s="355"/>
      <c r="AHI86" s="355"/>
      <c r="AHJ86" s="355"/>
      <c r="AHK86" s="355"/>
      <c r="AHL86" s="355"/>
      <c r="AHM86" s="355"/>
      <c r="AHN86" s="355"/>
      <c r="AHO86" s="355"/>
      <c r="AHP86" s="355"/>
      <c r="AHQ86" s="355"/>
      <c r="AHR86" s="355"/>
      <c r="AHS86" s="355"/>
      <c r="AHT86" s="355"/>
      <c r="AHU86" s="355"/>
      <c r="AHV86" s="355"/>
      <c r="AHW86" s="355"/>
      <c r="AHX86" s="355"/>
      <c r="AHY86" s="355"/>
      <c r="AHZ86" s="355"/>
      <c r="AIA86" s="355"/>
      <c r="AIB86" s="355"/>
      <c r="AIC86" s="355"/>
      <c r="AID86" s="355"/>
      <c r="AIE86" s="355"/>
      <c r="AIF86" s="355"/>
      <c r="AIG86" s="355"/>
      <c r="AIH86" s="355"/>
      <c r="AII86" s="355"/>
      <c r="AIJ86" s="355"/>
      <c r="AIK86" s="355"/>
      <c r="AIL86" s="355"/>
      <c r="AIM86" s="355"/>
      <c r="AIN86" s="355"/>
      <c r="AIO86" s="355"/>
      <c r="AIP86" s="355"/>
      <c r="AIQ86" s="355"/>
      <c r="AIR86" s="355"/>
      <c r="AIS86" s="355"/>
      <c r="AIT86" s="355"/>
      <c r="AIU86" s="355"/>
      <c r="AIV86" s="355"/>
      <c r="AIW86" s="355"/>
      <c r="AIX86" s="355"/>
      <c r="AIY86" s="355"/>
      <c r="AIZ86" s="355"/>
      <c r="AJA86" s="355"/>
      <c r="AJB86" s="355"/>
      <c r="AJC86" s="355"/>
      <c r="AJD86" s="355"/>
      <c r="AJE86" s="355"/>
      <c r="AJF86" s="355"/>
      <c r="AJG86" s="355"/>
      <c r="AJH86" s="355"/>
      <c r="AJI86" s="355"/>
      <c r="AJJ86" s="355"/>
      <c r="AJK86" s="355"/>
      <c r="AJL86" s="355"/>
      <c r="AJM86" s="355"/>
      <c r="AJN86" s="355"/>
      <c r="AJO86" s="355"/>
      <c r="AJP86" s="355"/>
      <c r="AJQ86" s="355"/>
      <c r="AJR86" s="355"/>
      <c r="AJS86" s="355"/>
      <c r="AJT86" s="355"/>
      <c r="AJU86" s="355"/>
      <c r="AJV86" s="355"/>
      <c r="AJW86" s="355"/>
      <c r="AJX86" s="355"/>
      <c r="AJY86" s="355"/>
      <c r="AJZ86" s="355"/>
      <c r="AKA86" s="355"/>
      <c r="AKB86" s="355"/>
      <c r="AKC86" s="355"/>
      <c r="AKD86" s="355"/>
      <c r="AKE86" s="355"/>
      <c r="AKF86" s="355"/>
      <c r="AKG86" s="355"/>
      <c r="AKH86" s="355"/>
      <c r="AKI86" s="355"/>
      <c r="AKJ86" s="355"/>
      <c r="AKK86" s="355"/>
      <c r="AKL86" s="355"/>
      <c r="AKM86" s="355"/>
      <c r="AKN86" s="355"/>
      <c r="AKO86" s="355"/>
      <c r="AKP86" s="355"/>
      <c r="AKQ86" s="355"/>
      <c r="AKR86" s="355"/>
      <c r="AKS86" s="355"/>
      <c r="AKT86" s="355"/>
      <c r="AKU86" s="355"/>
      <c r="AKV86" s="355"/>
      <c r="AKW86" s="355"/>
      <c r="AKX86" s="355"/>
      <c r="AKY86" s="355"/>
      <c r="AKZ86" s="355"/>
      <c r="ALA86" s="355"/>
      <c r="ALB86" s="355"/>
      <c r="ALC86" s="355"/>
      <c r="ALD86" s="355"/>
      <c r="ALE86" s="355"/>
      <c r="ALF86" s="355"/>
      <c r="ALG86" s="355"/>
      <c r="ALH86" s="355"/>
      <c r="ALI86" s="355"/>
      <c r="ALJ86" s="355"/>
      <c r="ALK86" s="355"/>
      <c r="ALL86" s="355"/>
      <c r="ALM86" s="355"/>
      <c r="ALN86" s="355"/>
      <c r="ALO86" s="355"/>
      <c r="ALP86" s="355"/>
      <c r="ALQ86" s="355"/>
      <c r="ALR86" s="355"/>
      <c r="ALS86" s="355"/>
      <c r="ALT86" s="355"/>
      <c r="ALU86" s="355"/>
      <c r="ALV86" s="355"/>
      <c r="ALW86" s="355"/>
      <c r="ALX86" s="355"/>
      <c r="ALY86" s="355"/>
      <c r="ALZ86" s="355"/>
      <c r="AMA86" s="355"/>
      <c r="AMB86" s="355"/>
      <c r="AMC86" s="355"/>
      <c r="AMD86" s="355"/>
      <c r="AME86" s="355"/>
      <c r="AMF86" s="355"/>
      <c r="AMG86" s="355"/>
      <c r="AMH86" s="355"/>
      <c r="AMI86" s="355"/>
      <c r="AMJ86" s="355"/>
      <c r="AMK86" s="355"/>
      <c r="AML86" s="355"/>
      <c r="AMM86" s="355"/>
      <c r="AMN86" s="355"/>
      <c r="AMO86" s="355"/>
      <c r="AMP86" s="355"/>
      <c r="AMQ86" s="355"/>
      <c r="AMR86" s="355"/>
      <c r="AMS86" s="355"/>
      <c r="AMT86" s="355"/>
      <c r="AMU86" s="355"/>
      <c r="AMV86" s="355"/>
      <c r="AMW86" s="355"/>
      <c r="AMX86" s="355"/>
      <c r="AMY86" s="355"/>
      <c r="AMZ86" s="355"/>
      <c r="ANA86" s="355"/>
      <c r="ANB86" s="355"/>
      <c r="ANC86" s="355"/>
      <c r="AND86" s="355"/>
      <c r="ANE86" s="355"/>
      <c r="ANF86" s="355"/>
      <c r="ANG86" s="355"/>
      <c r="ANH86" s="355"/>
      <c r="ANI86" s="355"/>
      <c r="ANJ86" s="355"/>
      <c r="ANK86" s="355"/>
      <c r="ANL86" s="355"/>
      <c r="ANM86" s="355"/>
      <c r="ANN86" s="355"/>
      <c r="ANO86" s="355"/>
      <c r="ANP86" s="355"/>
      <c r="ANQ86" s="355"/>
      <c r="ANR86" s="355"/>
      <c r="ANS86" s="355"/>
      <c r="ANT86" s="355"/>
      <c r="ANU86" s="355"/>
      <c r="ANV86" s="355"/>
      <c r="ANW86" s="355"/>
      <c r="ANX86" s="355"/>
      <c r="ANY86" s="355"/>
      <c r="ANZ86" s="355"/>
      <c r="AOA86" s="355"/>
      <c r="AOB86" s="355"/>
      <c r="AOC86" s="355"/>
      <c r="AOD86" s="355"/>
      <c r="AOE86" s="355"/>
      <c r="AOF86" s="355"/>
      <c r="AOG86" s="355"/>
      <c r="AOH86" s="355"/>
      <c r="AOI86" s="355"/>
      <c r="AOJ86" s="355"/>
      <c r="AOK86" s="355"/>
      <c r="AOL86" s="355"/>
      <c r="AOM86" s="355"/>
      <c r="AON86" s="355"/>
      <c r="AOO86" s="355"/>
      <c r="AOP86" s="355"/>
      <c r="AOQ86" s="355"/>
      <c r="AOR86" s="355"/>
      <c r="AOS86" s="355"/>
      <c r="AOT86" s="355"/>
      <c r="AOU86" s="355"/>
      <c r="AOV86" s="355"/>
      <c r="AOW86" s="355"/>
      <c r="AOX86" s="355"/>
      <c r="AOY86" s="355"/>
      <c r="AOZ86" s="355"/>
      <c r="APA86" s="355"/>
      <c r="APB86" s="355"/>
      <c r="APC86" s="355"/>
      <c r="APD86" s="355"/>
      <c r="APE86" s="355"/>
      <c r="APF86" s="355"/>
      <c r="APG86" s="355"/>
      <c r="APH86" s="355"/>
      <c r="API86" s="355"/>
      <c r="APJ86" s="355"/>
      <c r="APK86" s="355"/>
      <c r="APL86" s="355"/>
      <c r="APM86" s="355"/>
      <c r="APN86" s="355"/>
      <c r="APO86" s="355"/>
      <c r="APP86" s="355"/>
      <c r="APQ86" s="355"/>
      <c r="APR86" s="355"/>
      <c r="APS86" s="355"/>
      <c r="APT86" s="355"/>
      <c r="APU86" s="355"/>
      <c r="APV86" s="355"/>
      <c r="APW86" s="355"/>
      <c r="APX86" s="355"/>
      <c r="APY86" s="355"/>
      <c r="APZ86" s="355"/>
      <c r="AQA86" s="355"/>
      <c r="AQB86" s="355"/>
      <c r="AQC86" s="355"/>
      <c r="AQD86" s="355"/>
      <c r="AQE86" s="355"/>
      <c r="AQF86" s="355"/>
      <c r="AQG86" s="355"/>
      <c r="AQH86" s="355"/>
      <c r="AQI86" s="355"/>
      <c r="AQJ86" s="355"/>
      <c r="AQK86" s="355"/>
      <c r="AQL86" s="355"/>
      <c r="AQM86" s="355"/>
      <c r="AQN86" s="355"/>
      <c r="AQO86" s="355"/>
      <c r="AQP86" s="355"/>
      <c r="AQQ86" s="355"/>
      <c r="AQR86" s="355"/>
      <c r="AQS86" s="355"/>
      <c r="AQT86" s="355"/>
      <c r="AQU86" s="355"/>
      <c r="AQV86" s="355"/>
      <c r="AQW86" s="355"/>
      <c r="AQX86" s="355"/>
      <c r="AQY86" s="355"/>
      <c r="AQZ86" s="355"/>
      <c r="ARA86" s="355"/>
      <c r="ARB86" s="355"/>
      <c r="ARC86" s="355"/>
      <c r="ARD86" s="355"/>
      <c r="ARE86" s="355"/>
      <c r="ARF86" s="355"/>
      <c r="ARG86" s="355"/>
      <c r="ARH86" s="355"/>
      <c r="ARI86" s="355"/>
      <c r="ARJ86" s="355"/>
      <c r="ARK86" s="355"/>
      <c r="ARL86" s="355"/>
      <c r="ARM86" s="355"/>
      <c r="ARN86" s="355"/>
      <c r="ARO86" s="355"/>
      <c r="ARP86" s="355"/>
      <c r="ARQ86" s="355"/>
      <c r="ARR86" s="355"/>
      <c r="ARS86" s="355"/>
      <c r="ART86" s="355"/>
      <c r="ARU86" s="355"/>
      <c r="ARV86" s="355"/>
      <c r="ARW86" s="355"/>
      <c r="ARX86" s="355"/>
      <c r="ARY86" s="355"/>
      <c r="ARZ86" s="355"/>
      <c r="ASA86" s="355"/>
      <c r="ASB86" s="355"/>
      <c r="ASC86" s="355"/>
      <c r="ASD86" s="355"/>
      <c r="ASE86" s="355"/>
      <c r="ASF86" s="355"/>
      <c r="ASG86" s="355"/>
      <c r="ASH86" s="355"/>
      <c r="ASI86" s="355"/>
      <c r="ASJ86" s="355"/>
      <c r="ASK86" s="355"/>
      <c r="ASL86" s="355"/>
      <c r="ASM86" s="355"/>
      <c r="ASN86" s="355"/>
      <c r="ASO86" s="355"/>
      <c r="ASP86" s="355"/>
      <c r="ASQ86" s="355"/>
      <c r="ASR86" s="355"/>
      <c r="ASS86" s="355"/>
      <c r="AST86" s="355"/>
      <c r="ASU86" s="355"/>
      <c r="ASV86" s="355"/>
      <c r="ASW86" s="355"/>
      <c r="ASX86" s="355"/>
      <c r="ASY86" s="355"/>
      <c r="ASZ86" s="355"/>
      <c r="ATA86" s="355"/>
      <c r="ATB86" s="355"/>
      <c r="ATC86" s="355"/>
      <c r="ATD86" s="355"/>
      <c r="ATE86" s="355"/>
      <c r="ATF86" s="355"/>
      <c r="ATG86" s="355"/>
      <c r="ATH86" s="355"/>
      <c r="ATI86" s="355"/>
      <c r="ATJ86" s="355"/>
      <c r="ATK86" s="355"/>
      <c r="ATL86" s="355"/>
      <c r="ATM86" s="355"/>
      <c r="ATN86" s="355"/>
      <c r="ATO86" s="355"/>
      <c r="ATP86" s="355"/>
      <c r="ATQ86" s="355"/>
      <c r="ATR86" s="355"/>
      <c r="ATS86" s="355"/>
      <c r="ATT86" s="355"/>
      <c r="ATU86" s="355"/>
      <c r="ATV86" s="355"/>
      <c r="ATW86" s="355"/>
      <c r="ATX86" s="355"/>
      <c r="ATY86" s="355"/>
      <c r="ATZ86" s="355"/>
      <c r="AUA86" s="355"/>
      <c r="AUB86" s="355"/>
      <c r="AUC86" s="355"/>
      <c r="AUD86" s="355"/>
      <c r="AUE86" s="355"/>
      <c r="AUF86" s="355"/>
      <c r="AUG86" s="355"/>
      <c r="AUH86" s="355"/>
      <c r="AUI86" s="355"/>
      <c r="AUJ86" s="355"/>
      <c r="AUK86" s="355"/>
      <c r="AUL86" s="355"/>
      <c r="AUM86" s="355"/>
      <c r="AUN86" s="355"/>
      <c r="AUO86" s="355"/>
      <c r="AUP86" s="355"/>
      <c r="AUQ86" s="355"/>
      <c r="AUR86" s="355"/>
      <c r="AUS86" s="355"/>
      <c r="AUT86" s="355"/>
      <c r="AUU86" s="355"/>
      <c r="AUV86" s="355"/>
      <c r="AUW86" s="355"/>
      <c r="AUX86" s="355"/>
      <c r="AUY86" s="355"/>
      <c r="AUZ86" s="355"/>
      <c r="AVA86" s="355"/>
      <c r="AVB86" s="355"/>
      <c r="AVC86" s="355"/>
      <c r="AVD86" s="355"/>
      <c r="AVE86" s="355"/>
      <c r="AVF86" s="355"/>
      <c r="AVG86" s="355"/>
      <c r="AVH86" s="355"/>
      <c r="AVI86" s="355"/>
      <c r="AVJ86" s="355"/>
      <c r="AVK86" s="355"/>
      <c r="AVL86" s="355"/>
      <c r="AVM86" s="355"/>
      <c r="AVN86" s="355"/>
      <c r="AVO86" s="355"/>
      <c r="AVP86" s="355"/>
      <c r="AVQ86" s="355"/>
      <c r="AVR86" s="355"/>
      <c r="AVS86" s="355"/>
      <c r="AVT86" s="355"/>
      <c r="AVU86" s="355"/>
    </row>
    <row r="87" spans="2:1269" ht="13.5" customHeight="1" x14ac:dyDescent="0.2">
      <c r="B87" s="104"/>
      <c r="C87" s="104"/>
      <c r="D87" s="104"/>
      <c r="E87" s="347"/>
      <c r="F87" s="104"/>
      <c r="G87" s="104"/>
      <c r="H87" s="104"/>
      <c r="I87" s="104"/>
      <c r="J87" s="104"/>
      <c r="K87" s="104"/>
      <c r="L87" s="104"/>
      <c r="M87" s="104"/>
      <c r="N87" s="104"/>
      <c r="O87" s="104"/>
      <c r="P87" s="104"/>
      <c r="Q87" s="104"/>
      <c r="R87" s="104"/>
      <c r="S87" s="104"/>
      <c r="T87" s="104"/>
      <c r="U87" s="104"/>
      <c r="V87" s="104"/>
      <c r="W87" s="104"/>
      <c r="X87" s="104"/>
      <c r="Y87" s="104"/>
      <c r="Z87" s="104"/>
      <c r="AA87" s="104"/>
      <c r="AB87" s="104"/>
      <c r="AC87" s="104"/>
      <c r="AD87" s="104"/>
      <c r="AE87" s="104"/>
      <c r="AF87" s="104"/>
      <c r="AG87" s="104"/>
      <c r="AH87" s="104"/>
      <c r="AI87" s="104"/>
      <c r="AJ87" s="104"/>
      <c r="AK87" s="104"/>
      <c r="AL87" s="104"/>
      <c r="AM87" s="104"/>
      <c r="AN87" s="104"/>
      <c r="AO87" s="104"/>
      <c r="AP87" s="104"/>
      <c r="AQ87" s="104"/>
      <c r="AR87" s="104"/>
      <c r="AS87" s="104"/>
      <c r="AT87" s="104"/>
      <c r="AU87" s="104"/>
      <c r="AV87" s="104"/>
      <c r="AW87" s="104"/>
      <c r="AX87" s="104"/>
      <c r="AY87" s="104"/>
      <c r="AZ87" s="104"/>
      <c r="BA87" s="104"/>
      <c r="BB87" s="104"/>
      <c r="BC87" s="104"/>
      <c r="BD87" s="104"/>
      <c r="BE87" s="104"/>
      <c r="BF87" s="104"/>
      <c r="BG87" s="104"/>
      <c r="BH87" s="104"/>
      <c r="BI87" s="104"/>
      <c r="BJ87" s="104"/>
      <c r="BK87" s="104"/>
      <c r="BL87" s="104"/>
      <c r="BM87" s="104"/>
      <c r="BN87" s="104"/>
      <c r="BO87" s="104"/>
      <c r="BP87" s="104"/>
      <c r="BQ87" s="104"/>
      <c r="BR87" s="104"/>
      <c r="BS87" s="104"/>
      <c r="BT87" s="104"/>
      <c r="BU87" s="104"/>
      <c r="BV87" s="104"/>
      <c r="BW87" s="104"/>
      <c r="BX87" s="104"/>
      <c r="BY87" s="104"/>
      <c r="BZ87" s="104"/>
      <c r="CA87" s="104"/>
      <c r="CB87" s="104"/>
      <c r="CC87" s="104"/>
      <c r="CD87" s="104"/>
      <c r="CE87" s="104"/>
      <c r="CF87" s="104"/>
      <c r="CG87" s="104"/>
      <c r="CH87" s="104"/>
      <c r="CI87" s="104"/>
      <c r="CJ87" s="104"/>
      <c r="CK87" s="104"/>
      <c r="CL87" s="104"/>
      <c r="CM87" s="104"/>
      <c r="CN87" s="104"/>
      <c r="CO87" s="104"/>
      <c r="CP87" s="104"/>
      <c r="CQ87" s="104"/>
      <c r="CR87" s="104"/>
      <c r="CS87" s="104"/>
      <c r="CT87" s="104"/>
      <c r="CU87" s="104"/>
      <c r="CV87" s="104"/>
      <c r="CW87" s="104"/>
      <c r="CX87" s="104"/>
      <c r="CY87" s="104"/>
      <c r="CZ87" s="104"/>
      <c r="DA87" s="104"/>
      <c r="DB87" s="104"/>
      <c r="DC87" s="104"/>
      <c r="DD87" s="104"/>
      <c r="DE87" s="104"/>
      <c r="DF87" s="104"/>
      <c r="DG87" s="104"/>
      <c r="DH87" s="104"/>
      <c r="DI87" s="104"/>
      <c r="DJ87" s="104"/>
      <c r="DK87" s="104"/>
      <c r="DL87" s="104"/>
      <c r="DM87" s="104"/>
      <c r="DN87" s="104"/>
      <c r="DO87" s="104"/>
      <c r="DP87" s="104"/>
      <c r="DQ87" s="104"/>
      <c r="DR87" s="104"/>
      <c r="DS87" s="104"/>
      <c r="DT87" s="104"/>
      <c r="DU87" s="104"/>
      <c r="DV87" s="104"/>
      <c r="DW87" s="104"/>
      <c r="DX87" s="104"/>
      <c r="DY87" s="104"/>
      <c r="DZ87" s="104"/>
      <c r="EA87" s="104"/>
      <c r="EB87" s="104"/>
      <c r="EC87" s="104"/>
      <c r="ED87" s="104"/>
      <c r="EE87" s="104"/>
      <c r="EF87" s="104"/>
      <c r="EG87" s="104"/>
      <c r="EH87" s="104"/>
      <c r="EI87" s="104"/>
      <c r="EJ87" s="104"/>
      <c r="EK87" s="104"/>
      <c r="EL87" s="104"/>
      <c r="EM87" s="104"/>
      <c r="EN87" s="104"/>
      <c r="EO87" s="104"/>
      <c r="EP87" s="104"/>
      <c r="EQ87" s="104"/>
      <c r="ER87" s="104"/>
      <c r="ES87" s="104"/>
      <c r="ET87" s="104"/>
      <c r="EU87" s="104"/>
      <c r="EV87" s="104"/>
      <c r="EW87" s="104"/>
      <c r="EX87" s="104"/>
      <c r="EY87" s="104"/>
      <c r="EZ87" s="104"/>
      <c r="FA87" s="104"/>
      <c r="FB87" s="104"/>
      <c r="FC87" s="104"/>
      <c r="FD87" s="104"/>
      <c r="FE87" s="104"/>
      <c r="FF87" s="104"/>
      <c r="FG87" s="104"/>
      <c r="FH87" s="104"/>
      <c r="FI87" s="104"/>
      <c r="FJ87" s="104"/>
      <c r="FK87" s="104"/>
      <c r="FL87" s="104"/>
      <c r="FM87" s="104"/>
      <c r="FN87" s="104"/>
      <c r="FO87" s="104"/>
      <c r="FP87" s="104"/>
      <c r="FQ87" s="104"/>
      <c r="FR87" s="104"/>
      <c r="FS87" s="104"/>
      <c r="FT87" s="104"/>
      <c r="FU87" s="104"/>
      <c r="FV87" s="104"/>
      <c r="FW87" s="104"/>
      <c r="FX87" s="104"/>
      <c r="FY87" s="104"/>
      <c r="FZ87" s="104"/>
      <c r="GA87" s="104"/>
      <c r="GB87" s="104"/>
      <c r="GC87" s="104"/>
      <c r="GD87" s="104"/>
      <c r="GE87" s="104"/>
      <c r="GF87" s="104"/>
      <c r="GG87" s="104"/>
      <c r="GH87" s="104"/>
      <c r="GI87" s="104"/>
      <c r="GJ87" s="104"/>
      <c r="GK87" s="104"/>
      <c r="GL87" s="104"/>
      <c r="GM87" s="104"/>
      <c r="GN87" s="104"/>
      <c r="GO87" s="104"/>
      <c r="GP87" s="104"/>
      <c r="GQ87" s="104"/>
      <c r="GR87" s="104"/>
      <c r="GS87" s="104"/>
      <c r="GT87" s="104"/>
      <c r="GU87" s="104"/>
      <c r="GV87" s="104"/>
      <c r="GW87" s="104"/>
      <c r="GX87" s="104"/>
      <c r="GY87" s="104"/>
      <c r="GZ87" s="104"/>
      <c r="HA87" s="104"/>
      <c r="HB87" s="104"/>
      <c r="HC87" s="104"/>
      <c r="HD87" s="104"/>
      <c r="HE87" s="104"/>
      <c r="HF87" s="104"/>
      <c r="HG87" s="104"/>
      <c r="HH87" s="104"/>
      <c r="HI87" s="104"/>
      <c r="HJ87" s="104"/>
      <c r="HK87" s="104"/>
      <c r="HL87" s="104"/>
      <c r="HM87" s="104"/>
      <c r="HN87" s="355"/>
      <c r="HO87" s="355"/>
      <c r="HP87" s="355"/>
      <c r="HQ87" s="355"/>
      <c r="HR87" s="355"/>
      <c r="HS87" s="355"/>
      <c r="HT87" s="355"/>
      <c r="HU87" s="355"/>
      <c r="HV87" s="355"/>
      <c r="HW87" s="355"/>
      <c r="HX87" s="355"/>
      <c r="HY87" s="355"/>
      <c r="HZ87" s="355"/>
      <c r="IA87" s="355"/>
      <c r="IB87" s="355"/>
      <c r="IC87" s="355"/>
      <c r="ID87" s="355"/>
      <c r="IE87" s="355"/>
      <c r="IF87" s="355"/>
      <c r="IG87" s="355"/>
      <c r="IH87" s="355"/>
      <c r="II87" s="355"/>
      <c r="IJ87" s="355"/>
      <c r="IK87" s="355"/>
      <c r="IL87" s="355"/>
      <c r="IM87" s="355"/>
      <c r="IN87" s="355"/>
      <c r="IO87" s="355"/>
      <c r="IP87" s="355"/>
      <c r="IQ87" s="355"/>
      <c r="IR87" s="355"/>
      <c r="IS87" s="355"/>
      <c r="IT87" s="355"/>
      <c r="IU87" s="355"/>
      <c r="IV87" s="355"/>
      <c r="IW87" s="355"/>
      <c r="IX87" s="355"/>
      <c r="IY87" s="355"/>
      <c r="IZ87" s="355"/>
      <c r="JA87" s="355"/>
      <c r="JB87" s="355"/>
      <c r="JC87" s="355"/>
      <c r="JD87" s="355"/>
      <c r="JE87" s="355"/>
      <c r="JF87" s="355"/>
      <c r="JG87" s="355"/>
      <c r="JH87" s="355"/>
      <c r="JI87" s="355"/>
      <c r="JJ87" s="355"/>
      <c r="JK87" s="355"/>
      <c r="JL87" s="355"/>
      <c r="JM87" s="355"/>
      <c r="JN87" s="355"/>
      <c r="JO87" s="355"/>
      <c r="JP87" s="355"/>
      <c r="JQ87" s="355"/>
      <c r="JR87" s="355"/>
      <c r="JS87" s="355"/>
      <c r="JT87" s="355"/>
      <c r="JU87" s="355"/>
      <c r="JV87" s="355"/>
      <c r="JW87" s="355"/>
      <c r="JX87" s="355"/>
      <c r="JY87" s="355"/>
      <c r="JZ87" s="355"/>
      <c r="KA87" s="355"/>
      <c r="KB87" s="355"/>
      <c r="KC87" s="355"/>
      <c r="KD87" s="355"/>
      <c r="KE87" s="355"/>
      <c r="KF87" s="355"/>
      <c r="KG87" s="355"/>
      <c r="KH87" s="355"/>
      <c r="KI87" s="355"/>
      <c r="KJ87" s="355"/>
      <c r="KK87" s="355"/>
      <c r="KL87" s="355"/>
      <c r="KM87" s="355"/>
      <c r="KN87" s="355"/>
      <c r="KO87" s="355"/>
      <c r="KP87" s="355"/>
      <c r="KQ87" s="355"/>
      <c r="KR87" s="355"/>
      <c r="KS87" s="355"/>
      <c r="KT87" s="355"/>
      <c r="KU87" s="355"/>
      <c r="KV87" s="355"/>
      <c r="KW87" s="355"/>
      <c r="KX87" s="355"/>
      <c r="KY87" s="355"/>
      <c r="KZ87" s="355"/>
      <c r="LA87" s="355"/>
      <c r="LB87" s="355"/>
      <c r="LC87" s="355"/>
      <c r="LD87" s="355"/>
      <c r="LE87" s="355"/>
      <c r="LF87" s="355"/>
      <c r="LG87" s="355"/>
      <c r="LH87" s="355"/>
      <c r="LI87" s="355"/>
      <c r="LJ87" s="355"/>
      <c r="LK87" s="355"/>
      <c r="LL87" s="355"/>
      <c r="LM87" s="355"/>
      <c r="LN87" s="355"/>
      <c r="LO87" s="355"/>
      <c r="LP87" s="355"/>
      <c r="LQ87" s="355"/>
      <c r="LR87" s="355"/>
      <c r="LS87" s="355"/>
      <c r="LT87" s="355"/>
      <c r="LU87" s="355"/>
      <c r="LV87" s="355"/>
      <c r="LW87" s="355"/>
      <c r="LX87" s="355"/>
      <c r="LY87" s="355"/>
      <c r="LZ87" s="355"/>
      <c r="MA87" s="355"/>
      <c r="MB87" s="355"/>
      <c r="MC87" s="355"/>
      <c r="MD87" s="355"/>
      <c r="ME87" s="355"/>
      <c r="MF87" s="355"/>
      <c r="MG87" s="355"/>
      <c r="MH87" s="355"/>
      <c r="MI87" s="355"/>
      <c r="MJ87" s="355"/>
      <c r="MK87" s="355"/>
      <c r="ML87" s="355"/>
      <c r="MM87" s="355"/>
      <c r="MN87" s="355"/>
      <c r="MO87" s="355"/>
      <c r="MP87" s="355"/>
      <c r="MQ87" s="355"/>
      <c r="MR87" s="355"/>
      <c r="MS87" s="355"/>
      <c r="MT87" s="355"/>
      <c r="MU87" s="355"/>
      <c r="MV87" s="355"/>
      <c r="MW87" s="355"/>
      <c r="MX87" s="355"/>
      <c r="MY87" s="355"/>
      <c r="MZ87" s="355"/>
      <c r="NA87" s="355"/>
      <c r="NB87" s="355"/>
      <c r="NC87" s="355"/>
      <c r="ND87" s="355"/>
      <c r="NE87" s="355"/>
      <c r="NF87" s="355"/>
      <c r="NG87" s="355"/>
      <c r="NH87" s="355"/>
      <c r="NI87" s="355"/>
      <c r="NJ87" s="355"/>
      <c r="NK87" s="355"/>
      <c r="NL87" s="355"/>
      <c r="NM87" s="355"/>
      <c r="NN87" s="355"/>
      <c r="NO87" s="355"/>
      <c r="NP87" s="355"/>
      <c r="NQ87" s="355"/>
      <c r="NR87" s="355"/>
      <c r="NS87" s="355"/>
      <c r="NT87" s="355"/>
      <c r="NU87" s="355"/>
      <c r="NV87" s="355"/>
      <c r="NW87" s="355"/>
      <c r="NX87" s="355"/>
      <c r="NY87" s="355"/>
      <c r="NZ87" s="355"/>
      <c r="OA87" s="355"/>
      <c r="OB87" s="355"/>
      <c r="OC87" s="355"/>
      <c r="OD87" s="355"/>
      <c r="OE87" s="355"/>
      <c r="OF87" s="355"/>
      <c r="OG87" s="355"/>
      <c r="OH87" s="355"/>
      <c r="OI87" s="355"/>
      <c r="OJ87" s="355"/>
      <c r="OK87" s="355"/>
      <c r="OL87" s="355"/>
      <c r="OM87" s="355"/>
      <c r="ON87" s="355"/>
      <c r="OO87" s="355"/>
      <c r="OP87" s="355"/>
      <c r="OQ87" s="355"/>
      <c r="OR87" s="355"/>
      <c r="OS87" s="355"/>
      <c r="OT87" s="355"/>
      <c r="OU87" s="355"/>
      <c r="OV87" s="355"/>
      <c r="OW87" s="355"/>
      <c r="OX87" s="355"/>
      <c r="OY87" s="355"/>
      <c r="OZ87" s="355"/>
      <c r="PA87" s="355"/>
      <c r="PB87" s="355"/>
      <c r="PC87" s="355"/>
      <c r="PD87" s="355"/>
      <c r="PE87" s="355"/>
      <c r="PF87" s="355"/>
      <c r="PG87" s="355"/>
      <c r="PH87" s="355"/>
      <c r="PI87" s="355"/>
      <c r="PJ87" s="355"/>
      <c r="PK87" s="355"/>
      <c r="PL87" s="355"/>
      <c r="PM87" s="355"/>
      <c r="PN87" s="355"/>
      <c r="PO87" s="355"/>
      <c r="PP87" s="355"/>
      <c r="PQ87" s="355"/>
      <c r="PR87" s="355"/>
      <c r="PS87" s="355"/>
      <c r="PT87" s="355"/>
      <c r="PU87" s="355"/>
      <c r="PV87" s="355"/>
      <c r="PW87" s="355"/>
      <c r="PX87" s="355"/>
      <c r="PY87" s="355"/>
      <c r="PZ87" s="355"/>
      <c r="QA87" s="355"/>
      <c r="QB87" s="355"/>
      <c r="QC87" s="355"/>
      <c r="QD87" s="355"/>
      <c r="QE87" s="355"/>
      <c r="QF87" s="355"/>
      <c r="QG87" s="355"/>
      <c r="QH87" s="355"/>
      <c r="QI87" s="355"/>
      <c r="QJ87" s="355"/>
      <c r="QK87" s="355"/>
      <c r="QL87" s="355"/>
      <c r="QM87" s="355"/>
      <c r="QN87" s="355"/>
      <c r="QO87" s="355"/>
      <c r="QP87" s="355"/>
      <c r="QQ87" s="355"/>
      <c r="QR87" s="355"/>
      <c r="QS87" s="355"/>
      <c r="QT87" s="355"/>
      <c r="QU87" s="355"/>
      <c r="QV87" s="355"/>
      <c r="QW87" s="355"/>
      <c r="QX87" s="355"/>
      <c r="QY87" s="355"/>
      <c r="QZ87" s="355"/>
      <c r="RA87" s="355"/>
      <c r="RB87" s="355"/>
      <c r="RC87" s="355"/>
      <c r="RD87" s="355"/>
      <c r="RE87" s="355"/>
      <c r="RF87" s="355"/>
      <c r="RG87" s="355"/>
      <c r="RH87" s="355"/>
      <c r="RI87" s="355"/>
      <c r="RJ87" s="355"/>
      <c r="RK87" s="355"/>
      <c r="RL87" s="355"/>
      <c r="RM87" s="355"/>
      <c r="RN87" s="355"/>
      <c r="RO87" s="355"/>
      <c r="RP87" s="355"/>
      <c r="RQ87" s="355"/>
      <c r="RR87" s="355"/>
      <c r="RS87" s="355"/>
      <c r="RT87" s="355"/>
      <c r="RU87" s="355"/>
      <c r="RV87" s="355"/>
      <c r="RW87" s="355"/>
      <c r="RX87" s="355"/>
      <c r="RY87" s="355"/>
      <c r="RZ87" s="355"/>
      <c r="SA87" s="355"/>
      <c r="SB87" s="355"/>
      <c r="SC87" s="355"/>
      <c r="SD87" s="355"/>
      <c r="SE87" s="355"/>
      <c r="SF87" s="355"/>
      <c r="SG87" s="355"/>
      <c r="SH87" s="355"/>
      <c r="SI87" s="355"/>
      <c r="SJ87" s="355"/>
      <c r="SK87" s="355"/>
      <c r="SL87" s="355"/>
      <c r="SM87" s="355"/>
      <c r="SN87" s="355"/>
      <c r="SO87" s="355"/>
      <c r="SP87" s="355"/>
      <c r="SQ87" s="355"/>
      <c r="SR87" s="355"/>
      <c r="SS87" s="355"/>
      <c r="ST87" s="355"/>
      <c r="SU87" s="355"/>
      <c r="SV87" s="355"/>
      <c r="SW87" s="355"/>
      <c r="SX87" s="355"/>
      <c r="SY87" s="355"/>
      <c r="SZ87" s="355"/>
      <c r="TA87" s="355"/>
      <c r="TB87" s="355"/>
      <c r="TC87" s="355"/>
      <c r="TD87" s="355"/>
      <c r="TE87" s="355"/>
      <c r="TF87" s="355"/>
      <c r="TG87" s="355"/>
      <c r="TH87" s="355"/>
      <c r="TI87" s="355"/>
      <c r="TJ87" s="355"/>
      <c r="TK87" s="355"/>
      <c r="TL87" s="355"/>
      <c r="TM87" s="355"/>
      <c r="TN87" s="355"/>
      <c r="TO87" s="355"/>
      <c r="TP87" s="355"/>
      <c r="TQ87" s="355"/>
      <c r="TR87" s="355"/>
      <c r="TS87" s="355"/>
      <c r="TT87" s="355"/>
      <c r="TU87" s="355"/>
      <c r="TV87" s="355"/>
      <c r="TW87" s="355"/>
      <c r="TX87" s="355"/>
      <c r="TY87" s="355"/>
      <c r="TZ87" s="355"/>
      <c r="UA87" s="355"/>
      <c r="UB87" s="355"/>
      <c r="UC87" s="355"/>
      <c r="UD87" s="355"/>
      <c r="UE87" s="355"/>
      <c r="UF87" s="355"/>
      <c r="UG87" s="355"/>
      <c r="UH87" s="355"/>
      <c r="UI87" s="355"/>
      <c r="UJ87" s="355"/>
      <c r="UK87" s="355"/>
      <c r="UL87" s="355"/>
      <c r="UM87" s="355"/>
      <c r="UN87" s="355"/>
      <c r="UO87" s="355"/>
      <c r="UP87" s="355"/>
      <c r="UQ87" s="355"/>
      <c r="UR87" s="355"/>
      <c r="US87" s="355"/>
      <c r="UT87" s="355"/>
      <c r="UU87" s="355"/>
      <c r="UV87" s="355"/>
      <c r="UW87" s="355"/>
      <c r="UX87" s="355"/>
      <c r="UY87" s="355"/>
      <c r="UZ87" s="355"/>
      <c r="VA87" s="355"/>
      <c r="VB87" s="355"/>
      <c r="VC87" s="355"/>
      <c r="VD87" s="355"/>
      <c r="VE87" s="355"/>
      <c r="VF87" s="355"/>
      <c r="VG87" s="355"/>
      <c r="VH87" s="355"/>
      <c r="VI87" s="355"/>
      <c r="VJ87" s="355"/>
      <c r="VK87" s="355"/>
      <c r="VL87" s="355"/>
      <c r="VM87" s="355"/>
      <c r="VN87" s="355"/>
      <c r="VO87" s="355"/>
      <c r="VP87" s="355"/>
      <c r="VQ87" s="355"/>
      <c r="VR87" s="355"/>
      <c r="VS87" s="355"/>
      <c r="VT87" s="355"/>
      <c r="VU87" s="355"/>
      <c r="VV87" s="355"/>
      <c r="VW87" s="355"/>
      <c r="VX87" s="355"/>
      <c r="VY87" s="355"/>
      <c r="VZ87" s="355"/>
      <c r="WA87" s="355"/>
      <c r="WB87" s="355"/>
      <c r="WC87" s="355"/>
      <c r="WD87" s="355"/>
      <c r="WE87" s="355"/>
      <c r="WF87" s="355"/>
      <c r="WG87" s="355"/>
      <c r="WH87" s="355"/>
      <c r="WI87" s="355"/>
      <c r="WJ87" s="355"/>
      <c r="WK87" s="355"/>
      <c r="WL87" s="355"/>
      <c r="WM87" s="355"/>
      <c r="WN87" s="355"/>
      <c r="WO87" s="355"/>
      <c r="WP87" s="355"/>
      <c r="WQ87" s="355"/>
      <c r="WR87" s="355"/>
      <c r="WS87" s="355"/>
      <c r="WT87" s="355"/>
      <c r="WU87" s="355"/>
      <c r="WV87" s="355"/>
      <c r="WW87" s="355"/>
      <c r="WX87" s="355"/>
      <c r="WY87" s="355"/>
      <c r="WZ87" s="355"/>
      <c r="XA87" s="355"/>
      <c r="XB87" s="355"/>
      <c r="XC87" s="355"/>
      <c r="XD87" s="355"/>
      <c r="XE87" s="355"/>
      <c r="XF87" s="355"/>
      <c r="XG87" s="355"/>
      <c r="XH87" s="355"/>
      <c r="XI87" s="355"/>
      <c r="XJ87" s="355"/>
      <c r="XK87" s="355"/>
      <c r="XL87" s="355"/>
      <c r="XM87" s="355"/>
      <c r="XN87" s="355"/>
      <c r="XO87" s="355"/>
      <c r="XP87" s="355"/>
      <c r="XQ87" s="355"/>
      <c r="XR87" s="355"/>
      <c r="XS87" s="355"/>
      <c r="XT87" s="355"/>
      <c r="XU87" s="355"/>
      <c r="XV87" s="355"/>
      <c r="XW87" s="355"/>
      <c r="XX87" s="355"/>
      <c r="XY87" s="355"/>
      <c r="XZ87" s="355"/>
      <c r="YA87" s="355"/>
      <c r="YB87" s="355"/>
      <c r="YC87" s="355"/>
      <c r="YD87" s="355"/>
      <c r="YE87" s="355"/>
      <c r="YF87" s="355"/>
      <c r="YG87" s="355"/>
      <c r="YH87" s="355"/>
      <c r="YI87" s="355"/>
      <c r="YJ87" s="355"/>
      <c r="YK87" s="355"/>
      <c r="YL87" s="355"/>
      <c r="YM87" s="355"/>
      <c r="YN87" s="355"/>
      <c r="YO87" s="355"/>
      <c r="YP87" s="355"/>
      <c r="YQ87" s="355"/>
      <c r="YR87" s="355"/>
      <c r="YS87" s="355"/>
      <c r="YT87" s="355"/>
      <c r="YU87" s="355"/>
      <c r="YV87" s="355"/>
      <c r="YW87" s="355"/>
      <c r="YX87" s="355"/>
      <c r="YY87" s="355"/>
      <c r="YZ87" s="355"/>
      <c r="ZA87" s="355"/>
      <c r="ZB87" s="355"/>
      <c r="ZC87" s="355"/>
      <c r="ZD87" s="355"/>
      <c r="ZE87" s="355"/>
      <c r="ZF87" s="355"/>
      <c r="ZG87" s="355"/>
      <c r="ZH87" s="355"/>
      <c r="ZI87" s="355"/>
      <c r="ZJ87" s="355"/>
      <c r="ZK87" s="355"/>
      <c r="ZL87" s="355"/>
      <c r="ZM87" s="355"/>
      <c r="ZN87" s="355"/>
      <c r="ZO87" s="355"/>
      <c r="ZP87" s="355"/>
      <c r="ZQ87" s="355"/>
      <c r="ZR87" s="355"/>
      <c r="ZS87" s="355"/>
      <c r="ZT87" s="355"/>
      <c r="ZU87" s="355"/>
      <c r="ZV87" s="355"/>
      <c r="ZW87" s="355"/>
      <c r="ZX87" s="355"/>
      <c r="ZY87" s="355"/>
      <c r="ZZ87" s="355"/>
      <c r="AAA87" s="355"/>
      <c r="AAB87" s="355"/>
      <c r="AAC87" s="355"/>
      <c r="AAD87" s="355"/>
      <c r="AAE87" s="355"/>
      <c r="AAF87" s="355"/>
      <c r="AAG87" s="355"/>
      <c r="AAH87" s="355"/>
      <c r="AAI87" s="355"/>
      <c r="AAJ87" s="355"/>
      <c r="AAK87" s="355"/>
      <c r="AAL87" s="355"/>
      <c r="AAM87" s="355"/>
      <c r="AAN87" s="355"/>
      <c r="AAO87" s="355"/>
      <c r="AAP87" s="355"/>
      <c r="AAQ87" s="355"/>
      <c r="AAR87" s="355"/>
      <c r="AAS87" s="355"/>
      <c r="AAT87" s="355"/>
      <c r="AAU87" s="355"/>
      <c r="AAV87" s="355"/>
      <c r="AAW87" s="355"/>
      <c r="AAX87" s="355"/>
      <c r="AAY87" s="355"/>
      <c r="AAZ87" s="355"/>
      <c r="ABA87" s="355"/>
      <c r="ABB87" s="355"/>
      <c r="ABC87" s="355"/>
      <c r="ABD87" s="355"/>
      <c r="ABE87" s="355"/>
      <c r="ABF87" s="355"/>
      <c r="ABG87" s="355"/>
      <c r="ABH87" s="355"/>
      <c r="ABI87" s="355"/>
      <c r="ABJ87" s="355"/>
      <c r="ABK87" s="355"/>
      <c r="ABL87" s="355"/>
      <c r="ABM87" s="355"/>
      <c r="ABN87" s="355"/>
      <c r="ABO87" s="355"/>
      <c r="ABP87" s="355"/>
      <c r="ABQ87" s="355"/>
      <c r="ABR87" s="355"/>
      <c r="ABS87" s="355"/>
      <c r="ABT87" s="355"/>
      <c r="ABU87" s="355"/>
      <c r="ABV87" s="355"/>
      <c r="ABW87" s="355"/>
      <c r="ABX87" s="355"/>
      <c r="ABY87" s="355"/>
      <c r="ABZ87" s="355"/>
      <c r="ACA87" s="355"/>
      <c r="ACB87" s="355"/>
      <c r="ACC87" s="355"/>
      <c r="ACD87" s="355"/>
      <c r="ACE87" s="355"/>
      <c r="ACF87" s="355"/>
      <c r="ACG87" s="355"/>
      <c r="ACH87" s="355"/>
      <c r="ACI87" s="355"/>
      <c r="ACJ87" s="355"/>
      <c r="ACK87" s="355"/>
      <c r="ACL87" s="355"/>
      <c r="ACM87" s="355"/>
      <c r="ACN87" s="355"/>
      <c r="ACO87" s="355"/>
      <c r="ACP87" s="355"/>
      <c r="ACQ87" s="355"/>
      <c r="ACR87" s="355"/>
      <c r="ACS87" s="355"/>
      <c r="ACT87" s="355"/>
      <c r="ACU87" s="355"/>
      <c r="ACV87" s="355"/>
      <c r="ACW87" s="355"/>
      <c r="ACX87" s="355"/>
      <c r="ACY87" s="355"/>
      <c r="ACZ87" s="355"/>
      <c r="ADA87" s="355"/>
      <c r="ADB87" s="355"/>
      <c r="ADC87" s="355"/>
      <c r="ADD87" s="355"/>
      <c r="ADE87" s="355"/>
      <c r="ADF87" s="355"/>
      <c r="ADG87" s="355"/>
      <c r="ADH87" s="355"/>
      <c r="ADI87" s="355"/>
      <c r="ADJ87" s="355"/>
      <c r="ADK87" s="355"/>
      <c r="ADL87" s="355"/>
      <c r="ADM87" s="355"/>
      <c r="ADN87" s="355"/>
      <c r="ADO87" s="355"/>
      <c r="ADP87" s="355"/>
      <c r="ADQ87" s="355"/>
      <c r="ADR87" s="355"/>
      <c r="ADS87" s="355"/>
      <c r="ADT87" s="355"/>
      <c r="ADU87" s="355"/>
      <c r="ADV87" s="355"/>
      <c r="ADW87" s="355"/>
      <c r="ADX87" s="355"/>
      <c r="ADY87" s="355"/>
      <c r="ADZ87" s="355"/>
      <c r="AEA87" s="355"/>
      <c r="AEB87" s="355"/>
      <c r="AEC87" s="355"/>
      <c r="AED87" s="355"/>
      <c r="AEE87" s="355"/>
      <c r="AEF87" s="355"/>
      <c r="AEG87" s="355"/>
      <c r="AEH87" s="355"/>
      <c r="AEI87" s="355"/>
      <c r="AEJ87" s="355"/>
      <c r="AEK87" s="355"/>
      <c r="AEL87" s="355"/>
      <c r="AEM87" s="355"/>
      <c r="AEN87" s="355"/>
      <c r="AEO87" s="355"/>
      <c r="AEP87" s="355"/>
      <c r="AEQ87" s="355"/>
      <c r="AER87" s="355"/>
      <c r="AES87" s="355"/>
      <c r="AET87" s="355"/>
      <c r="AEU87" s="355"/>
      <c r="AEV87" s="355"/>
      <c r="AEW87" s="355"/>
      <c r="AEX87" s="355"/>
      <c r="AEY87" s="355"/>
      <c r="AEZ87" s="355"/>
      <c r="AFA87" s="355"/>
      <c r="AFB87" s="355"/>
      <c r="AFC87" s="355"/>
      <c r="AFD87" s="355"/>
      <c r="AFE87" s="355"/>
      <c r="AFF87" s="355"/>
      <c r="AFG87" s="355"/>
      <c r="AFH87" s="355"/>
      <c r="AFI87" s="355"/>
      <c r="AFJ87" s="355"/>
      <c r="AFK87" s="355"/>
      <c r="AFL87" s="355"/>
      <c r="AFM87" s="355"/>
      <c r="AFN87" s="355"/>
      <c r="AFO87" s="355"/>
      <c r="AFP87" s="355"/>
      <c r="AFQ87" s="355"/>
      <c r="AFR87" s="355"/>
      <c r="AFS87" s="355"/>
      <c r="AFT87" s="355"/>
      <c r="AFU87" s="355"/>
      <c r="AFV87" s="355"/>
      <c r="AFW87" s="355"/>
      <c r="AFX87" s="355"/>
      <c r="AFY87" s="355"/>
      <c r="AFZ87" s="355"/>
      <c r="AGA87" s="355"/>
      <c r="AGB87" s="355"/>
      <c r="AGC87" s="355"/>
      <c r="AGD87" s="355"/>
      <c r="AGE87" s="355"/>
      <c r="AGF87" s="355"/>
      <c r="AGG87" s="355"/>
      <c r="AGH87" s="355"/>
      <c r="AGI87" s="355"/>
      <c r="AGJ87" s="355"/>
      <c r="AGK87" s="355"/>
      <c r="AGL87" s="355"/>
      <c r="AGM87" s="355"/>
      <c r="AGN87" s="355"/>
      <c r="AGO87" s="355"/>
      <c r="AGP87" s="355"/>
      <c r="AGQ87" s="355"/>
      <c r="AGR87" s="355"/>
      <c r="AGS87" s="355"/>
      <c r="AGT87" s="355"/>
      <c r="AGU87" s="355"/>
      <c r="AGV87" s="355"/>
      <c r="AGW87" s="355"/>
      <c r="AGX87" s="355"/>
      <c r="AGY87" s="355"/>
      <c r="AGZ87" s="355"/>
      <c r="AHA87" s="355"/>
      <c r="AHB87" s="355"/>
      <c r="AHC87" s="355"/>
      <c r="AHD87" s="355"/>
      <c r="AHE87" s="355"/>
      <c r="AHF87" s="355"/>
      <c r="AHG87" s="355"/>
      <c r="AHH87" s="355"/>
      <c r="AHI87" s="355"/>
      <c r="AHJ87" s="355"/>
      <c r="AHK87" s="355"/>
      <c r="AHL87" s="355"/>
      <c r="AHM87" s="355"/>
      <c r="AHN87" s="355"/>
      <c r="AHO87" s="355"/>
      <c r="AHP87" s="355"/>
      <c r="AHQ87" s="355"/>
      <c r="AHR87" s="355"/>
      <c r="AHS87" s="355"/>
      <c r="AHT87" s="355"/>
      <c r="AHU87" s="355"/>
      <c r="AHV87" s="355"/>
      <c r="AHW87" s="355"/>
      <c r="AHX87" s="355"/>
      <c r="AHY87" s="355"/>
      <c r="AHZ87" s="355"/>
      <c r="AIA87" s="355"/>
      <c r="AIB87" s="355"/>
      <c r="AIC87" s="355"/>
      <c r="AID87" s="355"/>
      <c r="AIE87" s="355"/>
      <c r="AIF87" s="355"/>
      <c r="AIG87" s="355"/>
      <c r="AIH87" s="355"/>
      <c r="AII87" s="355"/>
      <c r="AIJ87" s="355"/>
      <c r="AIK87" s="355"/>
      <c r="AIL87" s="355"/>
      <c r="AIM87" s="355"/>
      <c r="AIN87" s="355"/>
      <c r="AIO87" s="355"/>
      <c r="AIP87" s="355"/>
      <c r="AIQ87" s="355"/>
      <c r="AIR87" s="355"/>
      <c r="AIS87" s="355"/>
      <c r="AIT87" s="355"/>
      <c r="AIU87" s="355"/>
      <c r="AIV87" s="355"/>
      <c r="AIW87" s="355"/>
      <c r="AIX87" s="355"/>
      <c r="AIY87" s="355"/>
      <c r="AIZ87" s="355"/>
      <c r="AJA87" s="355"/>
      <c r="AJB87" s="355"/>
      <c r="AJC87" s="355"/>
      <c r="AJD87" s="355"/>
      <c r="AJE87" s="355"/>
      <c r="AJF87" s="355"/>
      <c r="AJG87" s="355"/>
      <c r="AJH87" s="355"/>
      <c r="AJI87" s="355"/>
      <c r="AJJ87" s="355"/>
      <c r="AJK87" s="355"/>
      <c r="AJL87" s="355"/>
      <c r="AJM87" s="355"/>
      <c r="AJN87" s="355"/>
      <c r="AJO87" s="355"/>
      <c r="AJP87" s="355"/>
      <c r="AJQ87" s="355"/>
      <c r="AJR87" s="355"/>
      <c r="AJS87" s="355"/>
      <c r="AJT87" s="355"/>
      <c r="AJU87" s="355"/>
      <c r="AJV87" s="355"/>
      <c r="AJW87" s="355"/>
      <c r="AJX87" s="355"/>
      <c r="AJY87" s="355"/>
      <c r="AJZ87" s="355"/>
      <c r="AKA87" s="355"/>
      <c r="AKB87" s="355"/>
      <c r="AKC87" s="355"/>
      <c r="AKD87" s="355"/>
      <c r="AKE87" s="355"/>
      <c r="AKF87" s="355"/>
      <c r="AKG87" s="355"/>
      <c r="AKH87" s="355"/>
      <c r="AKI87" s="355"/>
      <c r="AKJ87" s="355"/>
      <c r="AKK87" s="355"/>
      <c r="AKL87" s="355"/>
      <c r="AKM87" s="355"/>
      <c r="AKN87" s="355"/>
      <c r="AKO87" s="355"/>
      <c r="AKP87" s="355"/>
      <c r="AKQ87" s="355"/>
      <c r="AKR87" s="355"/>
      <c r="AKS87" s="355"/>
      <c r="AKT87" s="355"/>
      <c r="AKU87" s="355"/>
      <c r="AKV87" s="355"/>
      <c r="AKW87" s="355"/>
      <c r="AKX87" s="355"/>
      <c r="AKY87" s="355"/>
      <c r="AKZ87" s="355"/>
      <c r="ALA87" s="355"/>
      <c r="ALB87" s="355"/>
      <c r="ALC87" s="355"/>
      <c r="ALD87" s="355"/>
      <c r="ALE87" s="355"/>
      <c r="ALF87" s="355"/>
      <c r="ALG87" s="355"/>
      <c r="ALH87" s="355"/>
      <c r="ALI87" s="355"/>
      <c r="ALJ87" s="355"/>
      <c r="ALK87" s="355"/>
      <c r="ALL87" s="355"/>
      <c r="ALM87" s="355"/>
      <c r="ALN87" s="355"/>
      <c r="ALO87" s="355"/>
      <c r="ALP87" s="355"/>
      <c r="ALQ87" s="355"/>
      <c r="ALR87" s="355"/>
      <c r="ALS87" s="355"/>
      <c r="ALT87" s="355"/>
      <c r="ALU87" s="355"/>
      <c r="ALV87" s="355"/>
      <c r="ALW87" s="355"/>
      <c r="ALX87" s="355"/>
      <c r="ALY87" s="355"/>
      <c r="ALZ87" s="355"/>
      <c r="AMA87" s="355"/>
      <c r="AMB87" s="355"/>
      <c r="AMC87" s="355"/>
      <c r="AMD87" s="355"/>
      <c r="AME87" s="355"/>
      <c r="AMF87" s="355"/>
      <c r="AMG87" s="355"/>
      <c r="AMH87" s="355"/>
      <c r="AMI87" s="355"/>
      <c r="AMJ87" s="355"/>
      <c r="AMK87" s="355"/>
      <c r="AML87" s="355"/>
      <c r="AMM87" s="355"/>
      <c r="AMN87" s="355"/>
      <c r="AMO87" s="355"/>
      <c r="AMP87" s="355"/>
      <c r="AMQ87" s="355"/>
      <c r="AMR87" s="355"/>
      <c r="AMS87" s="355"/>
      <c r="AMT87" s="355"/>
      <c r="AMU87" s="355"/>
      <c r="AMV87" s="355"/>
      <c r="AMW87" s="355"/>
      <c r="AMX87" s="355"/>
      <c r="AMY87" s="355"/>
      <c r="AMZ87" s="355"/>
      <c r="ANA87" s="355"/>
      <c r="ANB87" s="355"/>
      <c r="ANC87" s="355"/>
      <c r="AND87" s="355"/>
      <c r="ANE87" s="355"/>
      <c r="ANF87" s="355"/>
      <c r="ANG87" s="355"/>
      <c r="ANH87" s="355"/>
      <c r="ANI87" s="355"/>
      <c r="ANJ87" s="355"/>
      <c r="ANK87" s="355"/>
      <c r="ANL87" s="355"/>
      <c r="ANM87" s="355"/>
      <c r="ANN87" s="355"/>
      <c r="ANO87" s="355"/>
      <c r="ANP87" s="355"/>
      <c r="ANQ87" s="355"/>
      <c r="ANR87" s="355"/>
      <c r="ANS87" s="355"/>
      <c r="ANT87" s="355"/>
      <c r="ANU87" s="355"/>
      <c r="ANV87" s="355"/>
      <c r="ANW87" s="355"/>
      <c r="ANX87" s="355"/>
      <c r="ANY87" s="355"/>
      <c r="ANZ87" s="355"/>
      <c r="AOA87" s="355"/>
      <c r="AOB87" s="355"/>
      <c r="AOC87" s="355"/>
      <c r="AOD87" s="355"/>
      <c r="AOE87" s="355"/>
      <c r="AOF87" s="355"/>
      <c r="AOG87" s="355"/>
      <c r="AOH87" s="355"/>
      <c r="AOI87" s="355"/>
      <c r="AOJ87" s="355"/>
      <c r="AOK87" s="355"/>
      <c r="AOL87" s="355"/>
      <c r="AOM87" s="355"/>
      <c r="AON87" s="355"/>
      <c r="AOO87" s="355"/>
      <c r="AOP87" s="355"/>
      <c r="AOQ87" s="355"/>
      <c r="AOR87" s="355"/>
      <c r="AOS87" s="355"/>
      <c r="AOT87" s="355"/>
      <c r="AOU87" s="355"/>
      <c r="AOV87" s="355"/>
      <c r="AOW87" s="355"/>
      <c r="AOX87" s="355"/>
      <c r="AOY87" s="355"/>
      <c r="AOZ87" s="355"/>
      <c r="APA87" s="355"/>
      <c r="APB87" s="355"/>
      <c r="APC87" s="355"/>
      <c r="APD87" s="355"/>
      <c r="APE87" s="355"/>
      <c r="APF87" s="355"/>
      <c r="APG87" s="355"/>
      <c r="APH87" s="355"/>
      <c r="API87" s="355"/>
      <c r="APJ87" s="355"/>
      <c r="APK87" s="355"/>
      <c r="APL87" s="355"/>
      <c r="APM87" s="355"/>
      <c r="APN87" s="355"/>
      <c r="APO87" s="355"/>
      <c r="APP87" s="355"/>
      <c r="APQ87" s="355"/>
      <c r="APR87" s="355"/>
      <c r="APS87" s="355"/>
      <c r="APT87" s="355"/>
      <c r="APU87" s="355"/>
      <c r="APV87" s="355"/>
      <c r="APW87" s="355"/>
      <c r="APX87" s="355"/>
      <c r="APY87" s="355"/>
      <c r="APZ87" s="355"/>
      <c r="AQA87" s="355"/>
      <c r="AQB87" s="355"/>
      <c r="AQC87" s="355"/>
      <c r="AQD87" s="355"/>
      <c r="AQE87" s="355"/>
      <c r="AQF87" s="355"/>
      <c r="AQG87" s="355"/>
      <c r="AQH87" s="355"/>
      <c r="AQI87" s="355"/>
      <c r="AQJ87" s="355"/>
      <c r="AQK87" s="355"/>
      <c r="AQL87" s="355"/>
      <c r="AQM87" s="355"/>
      <c r="AQN87" s="355"/>
      <c r="AQO87" s="355"/>
      <c r="AQP87" s="355"/>
      <c r="AQQ87" s="355"/>
      <c r="AQR87" s="355"/>
      <c r="AQS87" s="355"/>
      <c r="AQT87" s="355"/>
      <c r="AQU87" s="355"/>
      <c r="AQV87" s="355"/>
      <c r="AQW87" s="355"/>
      <c r="AQX87" s="355"/>
      <c r="AQY87" s="355"/>
      <c r="AQZ87" s="355"/>
      <c r="ARA87" s="355"/>
      <c r="ARB87" s="355"/>
      <c r="ARC87" s="355"/>
      <c r="ARD87" s="355"/>
      <c r="ARE87" s="355"/>
      <c r="ARF87" s="355"/>
      <c r="ARG87" s="355"/>
      <c r="ARH87" s="355"/>
      <c r="ARI87" s="355"/>
      <c r="ARJ87" s="355"/>
      <c r="ARK87" s="355"/>
      <c r="ARL87" s="355"/>
      <c r="ARM87" s="355"/>
      <c r="ARN87" s="355"/>
      <c r="ARO87" s="355"/>
      <c r="ARP87" s="355"/>
      <c r="ARQ87" s="355"/>
      <c r="ARR87" s="355"/>
      <c r="ARS87" s="355"/>
      <c r="ART87" s="355"/>
      <c r="ARU87" s="355"/>
      <c r="ARV87" s="355"/>
      <c r="ARW87" s="355"/>
      <c r="ARX87" s="355"/>
      <c r="ARY87" s="355"/>
      <c r="ARZ87" s="355"/>
      <c r="ASA87" s="355"/>
      <c r="ASB87" s="355"/>
      <c r="ASC87" s="355"/>
      <c r="ASD87" s="355"/>
      <c r="ASE87" s="355"/>
      <c r="ASF87" s="355"/>
      <c r="ASG87" s="355"/>
      <c r="ASH87" s="355"/>
      <c r="ASI87" s="355"/>
      <c r="ASJ87" s="355"/>
      <c r="ASK87" s="355"/>
      <c r="ASL87" s="355"/>
      <c r="ASM87" s="355"/>
      <c r="ASN87" s="355"/>
      <c r="ASO87" s="355"/>
      <c r="ASP87" s="355"/>
      <c r="ASQ87" s="355"/>
      <c r="ASR87" s="355"/>
      <c r="ASS87" s="355"/>
      <c r="AST87" s="355"/>
      <c r="ASU87" s="355"/>
      <c r="ASV87" s="355"/>
      <c r="ASW87" s="355"/>
      <c r="ASX87" s="355"/>
      <c r="ASY87" s="355"/>
      <c r="ASZ87" s="355"/>
      <c r="ATA87" s="355"/>
      <c r="ATB87" s="355"/>
      <c r="ATC87" s="355"/>
      <c r="ATD87" s="355"/>
      <c r="ATE87" s="355"/>
      <c r="ATF87" s="355"/>
      <c r="ATG87" s="355"/>
      <c r="ATH87" s="355"/>
      <c r="ATI87" s="355"/>
      <c r="ATJ87" s="355"/>
      <c r="ATK87" s="355"/>
      <c r="ATL87" s="355"/>
      <c r="ATM87" s="355"/>
      <c r="ATN87" s="355"/>
      <c r="ATO87" s="355"/>
      <c r="ATP87" s="355"/>
      <c r="ATQ87" s="355"/>
      <c r="ATR87" s="355"/>
      <c r="ATS87" s="355"/>
      <c r="ATT87" s="355"/>
      <c r="ATU87" s="355"/>
      <c r="ATV87" s="355"/>
      <c r="ATW87" s="355"/>
      <c r="ATX87" s="355"/>
      <c r="ATY87" s="355"/>
      <c r="ATZ87" s="355"/>
      <c r="AUA87" s="355"/>
      <c r="AUB87" s="355"/>
      <c r="AUC87" s="355"/>
      <c r="AUD87" s="355"/>
      <c r="AUE87" s="355"/>
      <c r="AUF87" s="355"/>
      <c r="AUG87" s="355"/>
      <c r="AUH87" s="355"/>
      <c r="AUI87" s="355"/>
      <c r="AUJ87" s="355"/>
      <c r="AUK87" s="355"/>
      <c r="AUL87" s="355"/>
      <c r="AUM87" s="355"/>
      <c r="AUN87" s="355"/>
      <c r="AUO87" s="355"/>
      <c r="AUP87" s="355"/>
      <c r="AUQ87" s="355"/>
      <c r="AUR87" s="355"/>
      <c r="AUS87" s="355"/>
      <c r="AUT87" s="355"/>
      <c r="AUU87" s="355"/>
      <c r="AUV87" s="355"/>
      <c r="AUW87" s="355"/>
      <c r="AUX87" s="355"/>
      <c r="AUY87" s="355"/>
      <c r="AUZ87" s="355"/>
      <c r="AVA87" s="355"/>
      <c r="AVB87" s="355"/>
      <c r="AVC87" s="355"/>
      <c r="AVD87" s="355"/>
      <c r="AVE87" s="355"/>
      <c r="AVF87" s="355"/>
      <c r="AVG87" s="355"/>
      <c r="AVH87" s="355"/>
      <c r="AVI87" s="355"/>
      <c r="AVJ87" s="355"/>
      <c r="AVK87" s="355"/>
      <c r="AVL87" s="355"/>
      <c r="AVM87" s="355"/>
      <c r="AVN87" s="355"/>
      <c r="AVO87" s="355"/>
      <c r="AVP87" s="355"/>
      <c r="AVQ87" s="355"/>
      <c r="AVR87" s="355"/>
      <c r="AVS87" s="355"/>
      <c r="AVT87" s="355"/>
      <c r="AVU87" s="355"/>
    </row>
    <row r="88" spans="2:1269" ht="13.5" customHeight="1" x14ac:dyDescent="0.2">
      <c r="B88" s="104"/>
      <c r="C88" s="104"/>
      <c r="D88" s="104"/>
      <c r="E88" s="347"/>
      <c r="F88" s="104"/>
      <c r="G88" s="104"/>
      <c r="H88" s="104"/>
      <c r="I88" s="104"/>
      <c r="J88" s="104"/>
      <c r="K88" s="104"/>
      <c r="L88" s="104"/>
      <c r="M88" s="104"/>
      <c r="N88" s="104"/>
      <c r="O88" s="104"/>
      <c r="P88" s="104"/>
      <c r="Q88" s="104"/>
      <c r="R88" s="104"/>
      <c r="S88" s="104"/>
      <c r="T88" s="104"/>
      <c r="U88" s="104"/>
      <c r="V88" s="102"/>
      <c r="W88" s="102"/>
    </row>
    <row r="89" spans="2:1269" ht="13.5" customHeight="1" x14ac:dyDescent="0.2">
      <c r="B89" s="104"/>
      <c r="C89" s="104"/>
      <c r="D89" s="104"/>
      <c r="E89" s="347"/>
      <c r="F89" s="104"/>
      <c r="G89" s="104"/>
      <c r="H89" s="104"/>
      <c r="I89" s="104"/>
      <c r="J89" s="104"/>
      <c r="K89" s="104"/>
      <c r="L89" s="104"/>
      <c r="M89" s="104"/>
      <c r="N89" s="104"/>
      <c r="O89" s="104"/>
      <c r="P89" s="104"/>
      <c r="Q89" s="104"/>
      <c r="R89" s="104"/>
      <c r="S89" s="104"/>
      <c r="T89" s="104"/>
      <c r="U89" s="104"/>
      <c r="V89" s="102"/>
      <c r="W89" s="102"/>
    </row>
    <row r="90" spans="2:1269" ht="13.5" customHeight="1" x14ac:dyDescent="0.2">
      <c r="B90" s="104"/>
      <c r="C90" s="104"/>
      <c r="D90" s="104"/>
      <c r="E90" s="347"/>
      <c r="F90" s="104"/>
      <c r="G90" s="104"/>
      <c r="H90" s="104"/>
      <c r="I90" s="104"/>
      <c r="J90" s="104"/>
      <c r="K90" s="104"/>
      <c r="L90" s="104"/>
      <c r="M90" s="104"/>
      <c r="N90" s="104"/>
      <c r="O90" s="104"/>
      <c r="P90" s="104"/>
      <c r="Q90" s="104"/>
      <c r="R90" s="104"/>
      <c r="S90" s="104"/>
      <c r="T90" s="104"/>
      <c r="U90" s="104"/>
      <c r="V90" s="102"/>
      <c r="W90" s="102"/>
    </row>
    <row r="91" spans="2:1269" ht="13.5" customHeight="1" x14ac:dyDescent="0.2">
      <c r="B91" s="104"/>
      <c r="C91" s="104"/>
      <c r="D91" s="104"/>
      <c r="E91" s="347"/>
      <c r="F91" s="104"/>
      <c r="G91" s="104"/>
      <c r="H91" s="104"/>
      <c r="I91" s="104"/>
      <c r="J91" s="104"/>
      <c r="K91" s="104"/>
      <c r="L91" s="104"/>
      <c r="M91" s="104"/>
      <c r="N91" s="104"/>
      <c r="O91" s="104"/>
      <c r="P91" s="104"/>
      <c r="Q91" s="104"/>
      <c r="R91" s="104"/>
      <c r="S91" s="104"/>
      <c r="T91" s="104"/>
      <c r="U91" s="104"/>
      <c r="V91" s="102"/>
      <c r="W91" s="102"/>
    </row>
    <row r="92" spans="2:1269" ht="13.5" customHeight="1" x14ac:dyDescent="0.2">
      <c r="B92" s="104"/>
      <c r="C92" s="104"/>
      <c r="D92" s="104"/>
      <c r="E92" s="347"/>
      <c r="F92" s="104"/>
      <c r="G92" s="104"/>
      <c r="H92" s="104"/>
      <c r="I92" s="104"/>
      <c r="J92" s="104"/>
      <c r="K92" s="104"/>
      <c r="L92" s="104"/>
      <c r="M92" s="104"/>
      <c r="N92" s="104"/>
      <c r="O92" s="104"/>
      <c r="P92" s="104"/>
      <c r="Q92" s="104"/>
      <c r="R92" s="104"/>
      <c r="S92" s="104"/>
      <c r="T92" s="104"/>
      <c r="U92" s="104"/>
      <c r="V92" s="102"/>
      <c r="W92" s="102"/>
    </row>
    <row r="93" spans="2:1269" ht="13.5" customHeight="1" x14ac:dyDescent="0.2">
      <c r="B93" s="104"/>
      <c r="C93" s="104"/>
      <c r="D93" s="104"/>
      <c r="E93" s="347"/>
      <c r="F93" s="104"/>
      <c r="G93" s="104"/>
      <c r="H93" s="104"/>
      <c r="I93" s="104"/>
      <c r="J93" s="104"/>
      <c r="K93" s="104"/>
      <c r="L93" s="104"/>
      <c r="M93" s="104"/>
      <c r="N93" s="104"/>
      <c r="O93" s="104"/>
      <c r="P93" s="104"/>
      <c r="Q93" s="104"/>
      <c r="R93" s="104"/>
      <c r="S93" s="104"/>
      <c r="T93" s="104"/>
      <c r="U93" s="104"/>
      <c r="V93" s="102"/>
      <c r="W93" s="102"/>
    </row>
    <row r="94" spans="2:1269" ht="13.5" customHeight="1" x14ac:dyDescent="0.2">
      <c r="B94" s="104"/>
      <c r="C94" s="104"/>
      <c r="D94" s="104"/>
      <c r="E94" s="347"/>
      <c r="F94" s="104"/>
      <c r="G94" s="104"/>
      <c r="H94" s="104"/>
      <c r="I94" s="104"/>
      <c r="J94" s="104"/>
      <c r="K94" s="104"/>
      <c r="L94" s="104"/>
      <c r="M94" s="104"/>
      <c r="N94" s="104"/>
      <c r="O94" s="104"/>
      <c r="P94" s="104"/>
      <c r="Q94" s="104"/>
      <c r="R94" s="104"/>
      <c r="S94" s="104"/>
      <c r="T94" s="104"/>
      <c r="U94" s="104"/>
      <c r="V94" s="102"/>
      <c r="W94" s="102"/>
    </row>
    <row r="95" spans="2:1269" ht="13.5" customHeight="1" x14ac:dyDescent="0.2">
      <c r="B95" s="104"/>
      <c r="C95" s="104"/>
      <c r="D95" s="104"/>
      <c r="E95" s="347"/>
      <c r="F95" s="104"/>
      <c r="G95" s="104"/>
      <c r="H95" s="104"/>
      <c r="I95" s="104"/>
      <c r="J95" s="104"/>
      <c r="K95" s="104"/>
      <c r="L95" s="104"/>
      <c r="M95" s="104"/>
      <c r="N95" s="104"/>
      <c r="O95" s="104"/>
      <c r="P95" s="104"/>
      <c r="Q95" s="104"/>
      <c r="R95" s="104"/>
      <c r="S95" s="104"/>
      <c r="T95" s="104"/>
      <c r="U95" s="104"/>
      <c r="V95" s="102"/>
      <c r="W95" s="102"/>
    </row>
    <row r="96" spans="2:1269" ht="13.5" customHeight="1" x14ac:dyDescent="0.2">
      <c r="B96" s="104"/>
      <c r="C96" s="104"/>
      <c r="D96" s="104"/>
      <c r="E96" s="347"/>
      <c r="F96" s="104"/>
      <c r="G96" s="104"/>
      <c r="H96" s="104"/>
      <c r="I96" s="104"/>
      <c r="J96" s="104"/>
      <c r="K96" s="104"/>
      <c r="L96" s="104"/>
      <c r="M96" s="104"/>
      <c r="N96" s="104"/>
      <c r="O96" s="104"/>
      <c r="P96" s="104"/>
      <c r="Q96" s="104"/>
      <c r="R96" s="104"/>
      <c r="S96" s="104"/>
      <c r="T96" s="104"/>
      <c r="U96" s="104"/>
      <c r="V96" s="102"/>
      <c r="W96" s="102"/>
    </row>
    <row r="97" spans="2:23" ht="13.5" customHeight="1" x14ac:dyDescent="0.2">
      <c r="B97" s="104"/>
      <c r="C97" s="104"/>
      <c r="D97" s="104"/>
      <c r="E97" s="347"/>
      <c r="F97" s="104"/>
      <c r="G97" s="104"/>
      <c r="H97" s="104"/>
      <c r="I97" s="104"/>
      <c r="J97" s="104"/>
      <c r="K97" s="104"/>
      <c r="L97" s="104"/>
      <c r="M97" s="104"/>
      <c r="N97" s="104"/>
      <c r="O97" s="104"/>
      <c r="P97" s="104"/>
      <c r="Q97" s="104"/>
      <c r="R97" s="104"/>
      <c r="S97" s="104"/>
      <c r="T97" s="104"/>
      <c r="U97" s="104"/>
      <c r="V97" s="102"/>
      <c r="W97" s="102"/>
    </row>
    <row r="98" spans="2:23" ht="13.5" customHeight="1" x14ac:dyDescent="0.2">
      <c r="B98" s="104"/>
      <c r="C98" s="104"/>
      <c r="D98" s="104"/>
      <c r="E98" s="347"/>
      <c r="F98" s="104"/>
      <c r="G98" s="104"/>
      <c r="H98" s="104"/>
      <c r="I98" s="104"/>
      <c r="J98" s="104"/>
      <c r="K98" s="104"/>
      <c r="L98" s="104"/>
      <c r="M98" s="104"/>
      <c r="N98" s="104"/>
      <c r="O98" s="104"/>
      <c r="P98" s="104"/>
      <c r="Q98" s="104"/>
      <c r="R98" s="104"/>
      <c r="S98" s="104"/>
      <c r="T98" s="104"/>
      <c r="U98" s="104"/>
      <c r="V98" s="102"/>
      <c r="W98" s="102"/>
    </row>
    <row r="99" spans="2:23" ht="13.5" customHeight="1" x14ac:dyDescent="0.2">
      <c r="B99" s="104"/>
      <c r="C99" s="104"/>
      <c r="D99" s="104"/>
      <c r="E99" s="347"/>
      <c r="F99" s="104"/>
      <c r="G99" s="104"/>
      <c r="H99" s="104"/>
      <c r="I99" s="104"/>
      <c r="J99" s="104"/>
      <c r="K99" s="104"/>
      <c r="L99" s="104"/>
      <c r="M99" s="104"/>
      <c r="N99" s="104"/>
      <c r="O99" s="104"/>
      <c r="P99" s="104"/>
      <c r="Q99" s="104"/>
      <c r="R99" s="104"/>
      <c r="S99" s="104"/>
      <c r="T99" s="104"/>
      <c r="U99" s="104"/>
      <c r="V99" s="102"/>
      <c r="W99" s="102"/>
    </row>
    <row r="100" spans="2:23" ht="13.5" customHeight="1" x14ac:dyDescent="0.2">
      <c r="B100" s="104"/>
      <c r="C100" s="104"/>
      <c r="D100" s="104"/>
      <c r="E100" s="347"/>
      <c r="F100" s="104"/>
      <c r="G100" s="104"/>
      <c r="H100" s="104"/>
      <c r="I100" s="104"/>
      <c r="J100" s="104"/>
      <c r="K100" s="104"/>
      <c r="L100" s="104"/>
      <c r="M100" s="104"/>
      <c r="N100" s="104"/>
      <c r="O100" s="104"/>
      <c r="P100" s="104"/>
      <c r="Q100" s="104"/>
      <c r="R100" s="104"/>
      <c r="S100" s="104"/>
      <c r="T100" s="104"/>
      <c r="U100" s="104"/>
      <c r="V100" s="102"/>
      <c r="W100" s="102"/>
    </row>
    <row r="101" spans="2:23" ht="13.5" customHeight="1" x14ac:dyDescent="0.2">
      <c r="B101" s="104"/>
      <c r="C101" s="104"/>
      <c r="D101" s="104"/>
      <c r="E101" s="347"/>
      <c r="F101" s="104"/>
      <c r="G101" s="104"/>
      <c r="H101" s="104"/>
      <c r="I101" s="104"/>
      <c r="J101" s="104"/>
      <c r="K101" s="104"/>
      <c r="L101" s="104"/>
      <c r="M101" s="104"/>
      <c r="N101" s="104"/>
      <c r="O101" s="104"/>
      <c r="P101" s="104"/>
      <c r="Q101" s="104"/>
      <c r="R101" s="104"/>
      <c r="S101" s="104"/>
      <c r="T101" s="104"/>
      <c r="U101" s="104"/>
      <c r="V101" s="102"/>
      <c r="W101" s="102"/>
    </row>
    <row r="102" spans="2:23" ht="13.5" customHeight="1" x14ac:dyDescent="0.2">
      <c r="B102" s="104"/>
      <c r="C102" s="104"/>
      <c r="D102" s="104"/>
      <c r="E102" s="347"/>
      <c r="F102" s="104"/>
      <c r="G102" s="104"/>
      <c r="H102" s="104"/>
      <c r="I102" s="104"/>
      <c r="J102" s="104"/>
      <c r="K102" s="104"/>
      <c r="L102" s="104"/>
      <c r="M102" s="104"/>
      <c r="N102" s="104"/>
      <c r="O102" s="104"/>
      <c r="P102" s="104"/>
      <c r="Q102" s="104"/>
      <c r="R102" s="104"/>
      <c r="S102" s="104"/>
      <c r="T102" s="104"/>
      <c r="U102" s="104"/>
      <c r="V102" s="102"/>
      <c r="W102" s="102"/>
    </row>
    <row r="103" spans="2:23" ht="13.5" customHeight="1" x14ac:dyDescent="0.2">
      <c r="B103" s="104"/>
      <c r="C103" s="104"/>
      <c r="D103" s="104"/>
      <c r="E103" s="347"/>
      <c r="F103" s="104"/>
      <c r="G103" s="104"/>
      <c r="H103" s="104"/>
      <c r="I103" s="104"/>
      <c r="J103" s="104"/>
      <c r="K103" s="104"/>
      <c r="L103" s="104"/>
      <c r="M103" s="104"/>
      <c r="N103" s="104"/>
      <c r="O103" s="104"/>
      <c r="P103" s="104"/>
      <c r="Q103" s="104"/>
      <c r="R103" s="104"/>
      <c r="S103" s="104"/>
      <c r="T103" s="104"/>
      <c r="U103" s="104"/>
      <c r="V103" s="102"/>
      <c r="W103" s="102"/>
    </row>
    <row r="104" spans="2:23" ht="13.5" customHeight="1" x14ac:dyDescent="0.2">
      <c r="B104" s="104"/>
      <c r="C104" s="104"/>
      <c r="D104" s="104"/>
      <c r="E104" s="347"/>
      <c r="F104" s="104"/>
      <c r="G104" s="104"/>
      <c r="H104" s="104"/>
      <c r="I104" s="104"/>
      <c r="J104" s="104"/>
      <c r="K104" s="104"/>
      <c r="L104" s="104"/>
      <c r="M104" s="104"/>
      <c r="N104" s="104"/>
      <c r="O104" s="104"/>
      <c r="P104" s="104"/>
      <c r="Q104" s="104"/>
      <c r="R104" s="104"/>
      <c r="S104" s="104"/>
      <c r="T104" s="104"/>
      <c r="U104" s="104"/>
      <c r="V104" s="102"/>
      <c r="W104" s="102"/>
    </row>
    <row r="105" spans="2:23" ht="13.5" customHeight="1" x14ac:dyDescent="0.2">
      <c r="B105" s="104"/>
      <c r="C105" s="104"/>
      <c r="D105" s="104"/>
      <c r="E105" s="347"/>
      <c r="F105" s="104"/>
      <c r="G105" s="104"/>
      <c r="H105" s="104"/>
      <c r="I105" s="104"/>
      <c r="J105" s="104"/>
      <c r="K105" s="104"/>
      <c r="L105" s="104"/>
      <c r="M105" s="104"/>
      <c r="N105" s="104"/>
      <c r="O105" s="104"/>
      <c r="P105" s="104"/>
      <c r="Q105" s="104"/>
      <c r="R105" s="104"/>
      <c r="S105" s="104"/>
      <c r="T105" s="104"/>
      <c r="U105" s="104"/>
      <c r="V105" s="102"/>
      <c r="W105" s="102"/>
    </row>
    <row r="106" spans="2:23" ht="13.5" customHeight="1" x14ac:dyDescent="0.2">
      <c r="B106" s="104"/>
      <c r="C106" s="104"/>
      <c r="D106" s="104"/>
      <c r="E106" s="347"/>
      <c r="F106" s="104"/>
      <c r="G106" s="104"/>
      <c r="H106" s="104"/>
      <c r="I106" s="104"/>
      <c r="J106" s="104"/>
      <c r="K106" s="104"/>
      <c r="L106" s="104"/>
      <c r="M106" s="104"/>
      <c r="N106" s="104"/>
      <c r="O106" s="104"/>
      <c r="P106" s="104"/>
      <c r="Q106" s="104"/>
      <c r="R106" s="104"/>
      <c r="S106" s="104"/>
      <c r="T106" s="104"/>
      <c r="U106" s="104"/>
      <c r="V106" s="102"/>
      <c r="W106" s="102"/>
    </row>
    <row r="107" spans="2:23" ht="13.5" customHeight="1" x14ac:dyDescent="0.2">
      <c r="B107" s="104"/>
      <c r="C107" s="104"/>
      <c r="D107" s="104"/>
      <c r="E107" s="347"/>
      <c r="F107" s="104"/>
      <c r="G107" s="104"/>
      <c r="H107" s="104"/>
      <c r="I107" s="104"/>
      <c r="J107" s="104"/>
      <c r="K107" s="104"/>
      <c r="L107" s="104"/>
      <c r="M107" s="104"/>
      <c r="N107" s="104"/>
      <c r="O107" s="104"/>
      <c r="P107" s="104"/>
      <c r="Q107" s="104"/>
      <c r="R107" s="104"/>
      <c r="S107" s="104"/>
      <c r="T107" s="104"/>
      <c r="U107" s="104"/>
      <c r="V107" s="102"/>
      <c r="W107" s="102"/>
    </row>
    <row r="108" spans="2:23" ht="13.5" customHeight="1" x14ac:dyDescent="0.2">
      <c r="B108" s="104"/>
      <c r="C108" s="104"/>
      <c r="D108" s="104"/>
      <c r="E108" s="347"/>
      <c r="F108" s="104"/>
      <c r="G108" s="104"/>
      <c r="H108" s="104"/>
      <c r="I108" s="104"/>
      <c r="J108" s="104"/>
      <c r="K108" s="104"/>
      <c r="L108" s="104"/>
      <c r="M108" s="104"/>
      <c r="N108" s="104"/>
      <c r="O108" s="104"/>
      <c r="P108" s="104"/>
      <c r="Q108" s="104"/>
      <c r="R108" s="104"/>
      <c r="S108" s="104"/>
      <c r="T108" s="104"/>
      <c r="U108" s="104"/>
      <c r="V108" s="102"/>
      <c r="W108" s="102"/>
    </row>
    <row r="109" spans="2:23" ht="13.5" customHeight="1" x14ac:dyDescent="0.2">
      <c r="B109" s="104"/>
      <c r="C109" s="104"/>
      <c r="D109" s="104"/>
      <c r="E109" s="347"/>
      <c r="F109" s="104"/>
      <c r="G109" s="104"/>
      <c r="H109" s="104"/>
      <c r="I109" s="104"/>
      <c r="J109" s="104"/>
      <c r="K109" s="104"/>
      <c r="L109" s="104"/>
      <c r="M109" s="104"/>
      <c r="N109" s="104"/>
      <c r="O109" s="104"/>
      <c r="P109" s="104"/>
      <c r="Q109" s="104"/>
      <c r="R109" s="104"/>
      <c r="S109" s="104"/>
      <c r="T109" s="104"/>
      <c r="U109" s="104"/>
      <c r="V109" s="102"/>
      <c r="W109" s="102"/>
    </row>
    <row r="110" spans="2:23" ht="13.5" customHeight="1" x14ac:dyDescent="0.2">
      <c r="B110" s="104"/>
      <c r="C110" s="104"/>
      <c r="D110" s="104"/>
      <c r="E110" s="347"/>
      <c r="F110" s="104"/>
      <c r="G110" s="104"/>
      <c r="H110" s="104"/>
      <c r="I110" s="104"/>
      <c r="J110" s="104"/>
      <c r="K110" s="104"/>
      <c r="L110" s="104"/>
      <c r="M110" s="104"/>
      <c r="N110" s="104"/>
      <c r="O110" s="104"/>
      <c r="P110" s="104"/>
      <c r="Q110" s="104"/>
      <c r="R110" s="104"/>
      <c r="S110" s="104"/>
      <c r="T110" s="104"/>
      <c r="U110" s="104"/>
      <c r="V110" s="102"/>
      <c r="W110" s="102"/>
    </row>
    <row r="111" spans="2:23" ht="13.5" customHeight="1" x14ac:dyDescent="0.2">
      <c r="B111" s="104"/>
      <c r="C111" s="104"/>
      <c r="D111" s="104"/>
      <c r="E111" s="347"/>
      <c r="F111" s="104"/>
      <c r="G111" s="104"/>
      <c r="H111" s="104"/>
      <c r="I111" s="104"/>
      <c r="J111" s="104"/>
      <c r="K111" s="104"/>
      <c r="L111" s="104"/>
      <c r="M111" s="104"/>
      <c r="N111" s="104"/>
      <c r="O111" s="104"/>
      <c r="P111" s="104"/>
      <c r="Q111" s="104"/>
      <c r="R111" s="104"/>
      <c r="S111" s="104"/>
      <c r="T111" s="104"/>
      <c r="U111" s="104"/>
      <c r="V111" s="102"/>
      <c r="W111" s="102"/>
    </row>
    <row r="112" spans="2:23" ht="13.5" customHeight="1" x14ac:dyDescent="0.2">
      <c r="B112" s="104"/>
      <c r="C112" s="104"/>
      <c r="D112" s="104"/>
      <c r="E112" s="347"/>
      <c r="F112" s="104"/>
      <c r="G112" s="104"/>
      <c r="H112" s="104"/>
      <c r="I112" s="104"/>
      <c r="J112" s="104"/>
      <c r="K112" s="104"/>
      <c r="L112" s="104"/>
      <c r="M112" s="104"/>
      <c r="N112" s="104"/>
      <c r="O112" s="104"/>
      <c r="P112" s="104"/>
      <c r="Q112" s="104"/>
      <c r="R112" s="104"/>
      <c r="S112" s="104"/>
      <c r="T112" s="104"/>
      <c r="U112" s="104"/>
      <c r="V112" s="102"/>
      <c r="W112" s="102"/>
    </row>
    <row r="113" spans="1:1269" ht="13.5" customHeight="1" x14ac:dyDescent="0.2">
      <c r="B113" s="104"/>
      <c r="C113" s="104"/>
      <c r="D113" s="104"/>
      <c r="E113" s="347"/>
      <c r="F113" s="104"/>
      <c r="G113" s="104"/>
      <c r="H113" s="104"/>
      <c r="I113" s="104"/>
      <c r="J113" s="104"/>
      <c r="K113" s="104"/>
      <c r="L113" s="104"/>
      <c r="M113" s="104"/>
      <c r="N113" s="104"/>
      <c r="O113" s="104"/>
      <c r="P113" s="104"/>
      <c r="Q113" s="104"/>
      <c r="R113" s="104"/>
      <c r="S113" s="104"/>
      <c r="T113" s="104"/>
      <c r="U113" s="104"/>
      <c r="V113" s="102"/>
      <c r="W113" s="102"/>
    </row>
    <row r="114" spans="1:1269" ht="13.5" customHeight="1" x14ac:dyDescent="0.2">
      <c r="B114" s="104"/>
      <c r="C114" s="104"/>
      <c r="D114" s="104"/>
      <c r="E114" s="347"/>
      <c r="F114" s="104"/>
      <c r="G114" s="104"/>
      <c r="H114" s="104"/>
      <c r="I114" s="104"/>
      <c r="J114" s="104"/>
      <c r="K114" s="104"/>
      <c r="L114" s="104"/>
      <c r="M114" s="104"/>
      <c r="N114" s="104"/>
      <c r="O114" s="104"/>
      <c r="P114" s="104"/>
      <c r="Q114" s="104"/>
      <c r="R114" s="104"/>
      <c r="S114" s="104"/>
      <c r="T114" s="104"/>
      <c r="U114" s="104"/>
      <c r="V114" s="102"/>
      <c r="W114" s="102"/>
    </row>
    <row r="115" spans="1:1269" ht="13.5" customHeight="1" x14ac:dyDescent="0.2">
      <c r="B115" s="104"/>
      <c r="C115" s="104"/>
      <c r="D115" s="104"/>
      <c r="E115" s="347"/>
      <c r="F115" s="104"/>
      <c r="G115" s="104"/>
      <c r="H115" s="104"/>
      <c r="I115" s="104"/>
      <c r="J115" s="104"/>
      <c r="K115" s="104"/>
      <c r="L115" s="104"/>
      <c r="M115" s="104"/>
      <c r="N115" s="104"/>
      <c r="O115" s="104"/>
      <c r="P115" s="104"/>
      <c r="Q115" s="104"/>
      <c r="R115" s="104"/>
      <c r="S115" s="104"/>
      <c r="T115" s="104"/>
      <c r="U115" s="104"/>
      <c r="V115" s="102"/>
      <c r="W115" s="102"/>
    </row>
    <row r="116" spans="1:1269" ht="13.5" customHeight="1" x14ac:dyDescent="0.2">
      <c r="B116" s="104"/>
      <c r="C116" s="104"/>
      <c r="D116" s="104"/>
      <c r="E116" s="347"/>
      <c r="F116" s="104"/>
      <c r="G116" s="104"/>
      <c r="H116" s="104"/>
      <c r="I116" s="104"/>
      <c r="J116" s="104"/>
      <c r="K116" s="104"/>
      <c r="L116" s="104"/>
      <c r="M116" s="104"/>
      <c r="N116" s="104"/>
      <c r="O116" s="104"/>
      <c r="P116" s="104"/>
      <c r="Q116" s="104"/>
      <c r="R116" s="104"/>
      <c r="S116" s="104"/>
      <c r="T116" s="104"/>
      <c r="U116" s="104"/>
      <c r="V116" s="102"/>
      <c r="W116" s="102"/>
    </row>
    <row r="117" spans="1:1269" ht="13.5" customHeight="1" x14ac:dyDescent="0.2">
      <c r="B117" s="104"/>
      <c r="C117" s="104"/>
      <c r="D117" s="104"/>
      <c r="E117" s="347"/>
      <c r="F117" s="104"/>
      <c r="G117" s="104"/>
      <c r="H117" s="104"/>
      <c r="I117" s="104"/>
      <c r="J117" s="104"/>
      <c r="K117" s="104"/>
      <c r="L117" s="104"/>
      <c r="M117" s="104"/>
      <c r="N117" s="104"/>
      <c r="O117" s="104"/>
      <c r="P117" s="104"/>
      <c r="Q117" s="104"/>
      <c r="R117" s="104"/>
      <c r="S117" s="104"/>
      <c r="T117" s="104"/>
      <c r="U117" s="104"/>
      <c r="V117" s="102"/>
      <c r="W117" s="102"/>
    </row>
    <row r="118" spans="1:1269" ht="13.5" customHeight="1" x14ac:dyDescent="0.2">
      <c r="B118" s="104"/>
      <c r="C118" s="104"/>
      <c r="D118" s="104"/>
      <c r="E118" s="347"/>
      <c r="F118" s="104"/>
      <c r="G118" s="104"/>
      <c r="H118" s="104"/>
      <c r="I118" s="104"/>
      <c r="J118" s="104"/>
      <c r="K118" s="104"/>
      <c r="L118" s="104"/>
      <c r="M118" s="104"/>
      <c r="N118" s="104"/>
      <c r="O118" s="104"/>
      <c r="P118" s="104"/>
      <c r="Q118" s="104"/>
      <c r="R118" s="104"/>
      <c r="S118" s="104"/>
      <c r="T118" s="104"/>
      <c r="U118" s="104"/>
      <c r="V118" s="102"/>
      <c r="W118" s="102"/>
    </row>
    <row r="119" spans="1:1269" ht="13.5" customHeight="1" x14ac:dyDescent="0.2">
      <c r="B119" s="104"/>
      <c r="C119" s="104"/>
      <c r="D119" s="104"/>
      <c r="E119" s="347"/>
      <c r="F119" s="104"/>
      <c r="G119" s="104"/>
      <c r="H119" s="104"/>
      <c r="I119" s="104"/>
      <c r="J119" s="104"/>
      <c r="K119" s="104"/>
      <c r="L119" s="104"/>
      <c r="M119" s="104"/>
      <c r="N119" s="104"/>
      <c r="O119" s="104"/>
      <c r="P119" s="104"/>
      <c r="Q119" s="104"/>
      <c r="R119" s="104"/>
      <c r="S119" s="104"/>
      <c r="T119" s="104"/>
      <c r="U119" s="104"/>
      <c r="V119" s="102"/>
      <c r="W119" s="102"/>
    </row>
    <row r="120" spans="1:1269" ht="13.5" customHeight="1" x14ac:dyDescent="0.2">
      <c r="B120" s="104"/>
      <c r="C120" s="104"/>
      <c r="D120" s="104"/>
      <c r="E120" s="347"/>
      <c r="F120" s="104"/>
      <c r="G120" s="104"/>
      <c r="H120" s="104"/>
      <c r="I120" s="104"/>
      <c r="J120" s="104"/>
      <c r="K120" s="104"/>
      <c r="L120" s="104"/>
      <c r="M120" s="104"/>
      <c r="N120" s="104"/>
      <c r="O120" s="104"/>
      <c r="P120" s="104"/>
      <c r="Q120" s="104"/>
      <c r="R120" s="104"/>
      <c r="S120" s="104"/>
      <c r="T120" s="104"/>
      <c r="U120" s="104"/>
      <c r="V120" s="102"/>
      <c r="W120" s="102"/>
    </row>
    <row r="121" spans="1:1269" ht="13.5" customHeight="1" x14ac:dyDescent="0.2">
      <c r="B121" s="104"/>
      <c r="C121" s="104"/>
      <c r="D121" s="104"/>
      <c r="E121" s="347"/>
      <c r="F121" s="104"/>
      <c r="G121" s="104"/>
      <c r="H121" s="104"/>
      <c r="I121" s="104"/>
      <c r="J121" s="104"/>
      <c r="K121" s="104"/>
      <c r="L121" s="104"/>
      <c r="M121" s="104"/>
      <c r="N121" s="104"/>
      <c r="O121" s="104"/>
      <c r="P121" s="104"/>
      <c r="Q121" s="104"/>
      <c r="R121" s="104"/>
      <c r="S121" s="104"/>
      <c r="T121" s="104"/>
      <c r="U121" s="104"/>
      <c r="V121" s="102"/>
      <c r="W121" s="102"/>
    </row>
    <row r="122" spans="1:1269" ht="13.5" customHeight="1" x14ac:dyDescent="0.2">
      <c r="B122" s="104"/>
      <c r="C122" s="104"/>
      <c r="D122" s="104"/>
      <c r="E122" s="347"/>
      <c r="F122" s="104"/>
      <c r="G122" s="104"/>
      <c r="H122" s="104"/>
      <c r="I122" s="104"/>
      <c r="J122" s="104"/>
      <c r="K122" s="104"/>
      <c r="L122" s="104"/>
      <c r="M122" s="104"/>
      <c r="N122" s="104"/>
      <c r="O122" s="104"/>
      <c r="P122" s="104"/>
      <c r="Q122" s="104"/>
      <c r="R122" s="104"/>
      <c r="S122" s="104"/>
      <c r="T122" s="104"/>
      <c r="U122" s="104"/>
      <c r="V122" s="102"/>
      <c r="W122" s="102"/>
    </row>
    <row r="123" spans="1:1269" ht="13.5" customHeight="1" x14ac:dyDescent="0.2">
      <c r="B123" s="104"/>
      <c r="C123" s="104"/>
      <c r="D123" s="104"/>
      <c r="E123" s="347"/>
      <c r="F123" s="104"/>
      <c r="G123" s="104"/>
      <c r="H123" s="104"/>
      <c r="I123" s="104"/>
      <c r="J123" s="104"/>
      <c r="K123" s="104"/>
      <c r="L123" s="104"/>
      <c r="M123" s="104"/>
      <c r="N123" s="104"/>
      <c r="O123" s="104"/>
      <c r="P123" s="104"/>
      <c r="Q123" s="104"/>
      <c r="R123" s="104"/>
      <c r="S123" s="104"/>
      <c r="T123" s="104"/>
      <c r="U123" s="104"/>
      <c r="V123" s="102"/>
      <c r="W123" s="102"/>
    </row>
    <row r="124" spans="1:1269" ht="13.5" customHeight="1" x14ac:dyDescent="0.2">
      <c r="B124" s="104"/>
      <c r="C124" s="104"/>
      <c r="D124" s="104"/>
      <c r="E124" s="347"/>
      <c r="F124" s="104"/>
      <c r="G124" s="104"/>
      <c r="H124" s="104"/>
      <c r="I124" s="104"/>
      <c r="J124" s="104"/>
      <c r="K124" s="104"/>
      <c r="L124" s="104"/>
      <c r="M124" s="104"/>
      <c r="N124" s="104"/>
      <c r="O124" s="104"/>
      <c r="P124" s="104"/>
      <c r="Q124" s="104"/>
      <c r="R124" s="104"/>
      <c r="S124" s="104"/>
      <c r="T124" s="104"/>
      <c r="U124" s="104"/>
      <c r="V124" s="102"/>
      <c r="W124" s="102"/>
    </row>
    <row r="125" spans="1:1269" ht="13.5" customHeight="1" x14ac:dyDescent="0.2">
      <c r="B125" s="115"/>
      <c r="C125" s="115"/>
      <c r="D125" s="115"/>
      <c r="E125" s="115"/>
      <c r="F125" s="115"/>
      <c r="G125" s="115"/>
      <c r="H125" s="115"/>
      <c r="I125" s="115"/>
      <c r="J125" s="115"/>
      <c r="K125" s="115"/>
      <c r="L125" s="115"/>
      <c r="M125" s="115"/>
      <c r="N125" s="115"/>
      <c r="O125" s="115"/>
      <c r="P125" s="115"/>
      <c r="Q125" s="115"/>
      <c r="R125" s="115"/>
      <c r="S125" s="115"/>
      <c r="T125" s="115"/>
      <c r="U125" s="115"/>
      <c r="V125" s="115"/>
      <c r="W125" s="115"/>
    </row>
    <row r="126" spans="1:1269" ht="13.5" customHeight="1" x14ac:dyDescent="0.2"/>
    <row r="127" spans="1:1269" s="332" customFormat="1" ht="13.5" customHeight="1" x14ac:dyDescent="0.2">
      <c r="A127" s="115"/>
      <c r="B127" s="125"/>
      <c r="C127" s="125"/>
      <c r="D127" s="125"/>
      <c r="E127" s="125"/>
      <c r="F127" s="125"/>
      <c r="G127" s="125"/>
      <c r="H127" s="125"/>
      <c r="I127" s="125"/>
      <c r="J127" s="125"/>
      <c r="K127" s="125"/>
      <c r="L127" s="125"/>
      <c r="M127" s="125"/>
      <c r="N127" s="125"/>
      <c r="O127" s="125"/>
      <c r="P127" s="125"/>
      <c r="Q127" s="125"/>
      <c r="R127" s="125"/>
      <c r="S127" s="125"/>
      <c r="T127" s="125"/>
      <c r="U127" s="125"/>
      <c r="V127" s="125"/>
      <c r="W127" s="125"/>
      <c r="X127" s="125"/>
      <c r="Y127" s="125"/>
      <c r="Z127" s="125"/>
      <c r="AA127" s="125"/>
      <c r="AB127" s="125"/>
      <c r="AC127" s="125"/>
      <c r="AD127" s="125"/>
      <c r="AE127" s="125"/>
      <c r="AF127" s="125"/>
      <c r="AG127" s="125"/>
      <c r="AH127" s="125"/>
      <c r="AI127" s="125"/>
      <c r="AJ127" s="125"/>
      <c r="AK127" s="125"/>
      <c r="AL127" s="125"/>
      <c r="AM127" s="125"/>
      <c r="AN127" s="125"/>
      <c r="AO127" s="125"/>
      <c r="AP127" s="125"/>
      <c r="AQ127" s="125"/>
      <c r="AR127" s="125"/>
      <c r="AS127" s="125"/>
      <c r="AT127" s="125"/>
      <c r="AU127" s="125"/>
      <c r="AV127" s="125"/>
      <c r="AW127" s="125"/>
      <c r="AX127" s="125"/>
      <c r="AY127" s="125"/>
      <c r="AZ127" s="125"/>
      <c r="BA127" s="125"/>
      <c r="BB127" s="125"/>
      <c r="BC127" s="125"/>
      <c r="BD127" s="125"/>
      <c r="BE127" s="125"/>
      <c r="BF127" s="125"/>
      <c r="BG127" s="125"/>
      <c r="BH127" s="125"/>
      <c r="BI127" s="125"/>
      <c r="BJ127" s="125"/>
      <c r="BK127" s="125"/>
      <c r="BL127" s="125"/>
      <c r="BM127" s="125"/>
      <c r="BN127" s="125"/>
      <c r="BO127" s="125"/>
      <c r="BP127" s="125"/>
      <c r="BQ127" s="125"/>
      <c r="BR127" s="125"/>
      <c r="BS127" s="125"/>
      <c r="BT127" s="125"/>
      <c r="BU127" s="125"/>
      <c r="BV127" s="125"/>
      <c r="BW127" s="125"/>
      <c r="BX127" s="125"/>
      <c r="BY127" s="125"/>
      <c r="BZ127" s="125"/>
      <c r="CA127" s="125"/>
      <c r="CB127" s="125"/>
      <c r="CC127" s="125"/>
      <c r="CD127" s="125"/>
      <c r="CE127" s="125"/>
      <c r="CF127" s="125"/>
      <c r="CG127" s="125"/>
      <c r="CH127" s="125"/>
      <c r="CI127" s="125"/>
      <c r="CJ127" s="125"/>
      <c r="CK127" s="125"/>
      <c r="CL127" s="125"/>
      <c r="CM127" s="125"/>
      <c r="CN127" s="125"/>
      <c r="CO127" s="125"/>
      <c r="CP127" s="125"/>
      <c r="CQ127" s="125"/>
      <c r="CR127" s="125"/>
      <c r="CS127" s="125"/>
      <c r="CT127" s="125"/>
      <c r="CU127" s="125"/>
      <c r="CV127" s="125"/>
      <c r="CW127" s="125"/>
      <c r="CX127" s="125"/>
      <c r="CY127" s="125"/>
      <c r="CZ127" s="125"/>
      <c r="DA127" s="125"/>
      <c r="DB127" s="125"/>
      <c r="DC127" s="125"/>
      <c r="DD127" s="125"/>
      <c r="DE127" s="125"/>
      <c r="DF127" s="125"/>
      <c r="DG127" s="125"/>
      <c r="DH127" s="125"/>
      <c r="DI127" s="125"/>
      <c r="DJ127" s="125"/>
      <c r="DK127" s="125"/>
      <c r="DL127" s="125"/>
      <c r="DM127" s="125"/>
      <c r="DN127" s="125"/>
      <c r="DO127" s="125"/>
      <c r="DP127" s="125"/>
      <c r="DQ127" s="125"/>
      <c r="DR127" s="125"/>
      <c r="DS127" s="125"/>
      <c r="DT127" s="125"/>
      <c r="DU127" s="125"/>
      <c r="DV127" s="125"/>
      <c r="DW127" s="125"/>
      <c r="DX127" s="125"/>
      <c r="DY127" s="125"/>
      <c r="DZ127" s="125"/>
      <c r="EA127" s="125"/>
      <c r="EB127" s="125"/>
      <c r="EC127" s="125"/>
      <c r="ED127" s="125"/>
      <c r="EE127" s="125"/>
      <c r="EF127" s="125"/>
      <c r="EG127" s="125"/>
      <c r="EH127" s="125"/>
      <c r="EI127" s="125"/>
      <c r="EJ127" s="125"/>
      <c r="EK127" s="125"/>
      <c r="EL127" s="125"/>
      <c r="EM127" s="125"/>
      <c r="EN127" s="125"/>
      <c r="EO127" s="125"/>
      <c r="EP127" s="125"/>
      <c r="EQ127" s="125"/>
      <c r="ER127" s="125"/>
      <c r="ES127" s="125"/>
      <c r="ET127" s="125"/>
      <c r="EU127" s="125"/>
      <c r="EV127" s="125"/>
      <c r="EW127" s="125"/>
      <c r="EX127" s="125"/>
      <c r="EY127" s="125"/>
      <c r="EZ127" s="125"/>
      <c r="FA127" s="125"/>
      <c r="FB127" s="125"/>
      <c r="FC127" s="125"/>
      <c r="FD127" s="125"/>
      <c r="FE127" s="125"/>
      <c r="FF127" s="125"/>
      <c r="FG127" s="125"/>
      <c r="FH127" s="125"/>
      <c r="FI127" s="125"/>
      <c r="FJ127" s="125"/>
      <c r="FK127" s="125"/>
      <c r="FL127" s="125"/>
      <c r="FM127" s="125"/>
      <c r="FN127" s="125"/>
      <c r="FO127" s="125"/>
      <c r="FP127" s="125"/>
      <c r="FQ127" s="125"/>
      <c r="FR127" s="125"/>
      <c r="FS127" s="125"/>
      <c r="FT127" s="125"/>
      <c r="FU127" s="125"/>
      <c r="FV127" s="125"/>
      <c r="FW127" s="125"/>
      <c r="FX127" s="125"/>
      <c r="FY127" s="125"/>
      <c r="FZ127" s="125"/>
      <c r="GA127" s="125"/>
      <c r="GB127" s="125"/>
      <c r="GC127" s="125"/>
      <c r="GD127" s="125"/>
      <c r="GE127" s="125"/>
      <c r="GF127" s="125"/>
      <c r="GG127" s="125"/>
      <c r="GH127" s="125"/>
      <c r="GI127" s="125"/>
      <c r="GJ127" s="125"/>
      <c r="GK127" s="125"/>
      <c r="GL127" s="125"/>
      <c r="GM127" s="125"/>
      <c r="GN127" s="125"/>
      <c r="GO127" s="125"/>
      <c r="GP127" s="125"/>
      <c r="GQ127" s="125"/>
      <c r="GR127" s="125"/>
      <c r="GS127" s="125"/>
      <c r="GT127" s="125"/>
      <c r="GU127" s="125"/>
      <c r="GV127" s="125"/>
      <c r="GW127" s="125"/>
      <c r="GX127" s="125"/>
      <c r="GY127" s="125"/>
      <c r="GZ127" s="125"/>
      <c r="HA127" s="125"/>
      <c r="HB127" s="125"/>
      <c r="HC127" s="125"/>
      <c r="HD127" s="125"/>
      <c r="HE127" s="125"/>
      <c r="HF127" s="125"/>
      <c r="HG127" s="125"/>
      <c r="HH127" s="125"/>
      <c r="HI127" s="125"/>
      <c r="HJ127" s="125"/>
      <c r="HK127" s="125"/>
      <c r="HL127" s="125"/>
      <c r="HM127" s="125"/>
      <c r="HN127" s="125"/>
      <c r="HO127" s="125"/>
      <c r="HP127" s="125"/>
      <c r="HQ127" s="125"/>
      <c r="HR127" s="125"/>
      <c r="HS127" s="125"/>
      <c r="HT127" s="125"/>
      <c r="HU127" s="125"/>
      <c r="HV127" s="125"/>
      <c r="HW127" s="125"/>
      <c r="HX127" s="125"/>
      <c r="HY127" s="125"/>
      <c r="HZ127" s="125"/>
      <c r="IA127" s="125"/>
      <c r="IB127" s="125"/>
      <c r="IC127" s="125"/>
      <c r="ID127" s="125"/>
      <c r="IE127" s="125"/>
      <c r="IF127" s="125"/>
      <c r="IG127" s="125"/>
      <c r="IH127" s="125"/>
      <c r="II127" s="125"/>
      <c r="IJ127" s="125"/>
      <c r="IK127" s="125"/>
      <c r="IL127" s="125"/>
      <c r="IM127" s="125"/>
      <c r="IN127" s="125"/>
      <c r="IO127" s="125"/>
      <c r="IP127" s="125"/>
      <c r="IQ127" s="125"/>
      <c r="IR127" s="125"/>
      <c r="IS127" s="125"/>
      <c r="IT127" s="125"/>
      <c r="IU127" s="125"/>
      <c r="IV127" s="125"/>
      <c r="IW127" s="125"/>
      <c r="IX127" s="125"/>
      <c r="IY127" s="125"/>
      <c r="IZ127" s="125"/>
      <c r="JA127" s="125"/>
      <c r="JB127" s="125"/>
      <c r="JC127" s="125"/>
      <c r="JD127" s="125"/>
      <c r="JE127" s="125"/>
      <c r="JF127" s="125"/>
      <c r="JG127" s="125"/>
      <c r="JH127" s="125"/>
      <c r="JI127" s="125"/>
      <c r="JJ127" s="125"/>
      <c r="JK127" s="125"/>
      <c r="JL127" s="125"/>
      <c r="JM127" s="125"/>
      <c r="JN127" s="125"/>
      <c r="JO127" s="125"/>
      <c r="JP127" s="125"/>
      <c r="JQ127" s="125"/>
      <c r="JR127" s="125"/>
      <c r="JS127" s="125"/>
      <c r="JT127" s="125"/>
      <c r="JU127" s="125"/>
      <c r="JV127" s="125"/>
      <c r="JW127" s="125"/>
      <c r="JX127" s="125"/>
      <c r="JY127" s="125"/>
      <c r="JZ127" s="125"/>
      <c r="KA127" s="125"/>
      <c r="KB127" s="125"/>
      <c r="KC127" s="125"/>
      <c r="KD127" s="125"/>
      <c r="KE127" s="125"/>
      <c r="KF127" s="125"/>
      <c r="KG127" s="125"/>
      <c r="KH127" s="125"/>
      <c r="KI127" s="125"/>
      <c r="KJ127" s="125"/>
      <c r="KK127" s="125"/>
      <c r="KL127" s="125"/>
      <c r="KM127" s="125"/>
      <c r="KN127" s="125"/>
      <c r="KO127" s="125"/>
      <c r="KP127" s="125"/>
      <c r="KQ127" s="125"/>
      <c r="KR127" s="125"/>
      <c r="KS127" s="125"/>
      <c r="KT127" s="125"/>
      <c r="KU127" s="125"/>
      <c r="KV127" s="125"/>
      <c r="KW127" s="125"/>
      <c r="KX127" s="125"/>
      <c r="KY127" s="125"/>
      <c r="KZ127" s="125"/>
      <c r="LA127" s="125"/>
      <c r="LB127" s="125"/>
      <c r="LC127" s="125"/>
      <c r="LD127" s="125"/>
      <c r="LE127" s="125"/>
      <c r="LF127" s="125"/>
      <c r="LG127" s="125"/>
      <c r="LH127" s="125"/>
      <c r="LI127" s="125"/>
      <c r="LJ127" s="125"/>
      <c r="LK127" s="125"/>
      <c r="LL127" s="125"/>
      <c r="LM127" s="125"/>
      <c r="LN127" s="125"/>
      <c r="LO127" s="125"/>
      <c r="LP127" s="125"/>
      <c r="LQ127" s="125"/>
      <c r="LR127" s="125"/>
      <c r="LS127" s="125"/>
      <c r="LT127" s="125"/>
      <c r="LU127" s="125"/>
      <c r="LV127" s="125"/>
      <c r="LW127" s="125"/>
      <c r="LX127" s="125"/>
      <c r="LY127" s="125"/>
      <c r="LZ127" s="125"/>
      <c r="MA127" s="125"/>
      <c r="MB127" s="125"/>
      <c r="MC127" s="125"/>
      <c r="MD127" s="125"/>
      <c r="ME127" s="125"/>
      <c r="MF127" s="125"/>
      <c r="MG127" s="125"/>
      <c r="MH127" s="125"/>
      <c r="MI127" s="125"/>
      <c r="MJ127" s="125"/>
      <c r="MK127" s="125"/>
      <c r="ML127" s="125"/>
      <c r="MM127" s="125"/>
      <c r="MN127" s="125"/>
      <c r="MO127" s="125"/>
      <c r="MP127" s="125"/>
      <c r="MQ127" s="125"/>
      <c r="MR127" s="125"/>
      <c r="MS127" s="125"/>
      <c r="MT127" s="125"/>
      <c r="MU127" s="125"/>
      <c r="MV127" s="125"/>
      <c r="MW127" s="125"/>
      <c r="MX127" s="125"/>
      <c r="MY127" s="125"/>
      <c r="MZ127" s="125"/>
      <c r="NA127" s="125"/>
      <c r="NB127" s="125"/>
      <c r="NC127" s="125"/>
      <c r="ND127" s="125"/>
      <c r="NE127" s="125"/>
      <c r="NF127" s="125"/>
      <c r="NG127" s="125"/>
      <c r="NH127" s="125"/>
      <c r="NI127" s="125"/>
      <c r="NJ127" s="125"/>
      <c r="NK127" s="125"/>
      <c r="NL127" s="125"/>
      <c r="NM127" s="125"/>
      <c r="NN127" s="125"/>
      <c r="NO127" s="125"/>
      <c r="NP127" s="125"/>
      <c r="NQ127" s="125"/>
      <c r="NR127" s="125"/>
      <c r="NS127" s="125"/>
      <c r="NT127" s="125"/>
      <c r="NU127" s="125"/>
      <c r="NV127" s="125"/>
      <c r="NW127" s="125"/>
      <c r="NX127" s="125"/>
      <c r="NY127" s="125"/>
      <c r="NZ127" s="125"/>
      <c r="OA127" s="125"/>
      <c r="OB127" s="125"/>
      <c r="OC127" s="125"/>
      <c r="OD127" s="125"/>
      <c r="OE127" s="125"/>
      <c r="OF127" s="125"/>
      <c r="OG127" s="125"/>
      <c r="OH127" s="125"/>
      <c r="OI127" s="125"/>
      <c r="OJ127" s="125"/>
      <c r="OK127" s="125"/>
      <c r="OL127" s="125"/>
      <c r="OM127" s="125"/>
      <c r="ON127" s="125"/>
      <c r="OO127" s="125"/>
      <c r="OP127" s="125"/>
      <c r="OQ127" s="125"/>
      <c r="OR127" s="125"/>
      <c r="OS127" s="125"/>
      <c r="OT127" s="125"/>
      <c r="OU127" s="125"/>
      <c r="OV127" s="125"/>
      <c r="OW127" s="125"/>
      <c r="OX127" s="125"/>
      <c r="OY127" s="125"/>
      <c r="OZ127" s="125"/>
      <c r="PA127" s="125"/>
      <c r="PB127" s="125"/>
      <c r="PC127" s="125"/>
      <c r="PD127" s="125"/>
      <c r="PE127" s="125"/>
      <c r="PF127" s="125"/>
      <c r="PG127" s="125"/>
      <c r="PH127" s="125"/>
      <c r="PI127" s="125"/>
      <c r="PJ127" s="125"/>
      <c r="PK127" s="125"/>
      <c r="PL127" s="125"/>
      <c r="PM127" s="125"/>
      <c r="PN127" s="125"/>
      <c r="PO127" s="125"/>
      <c r="PP127" s="125"/>
      <c r="PQ127" s="125"/>
      <c r="PR127" s="125"/>
      <c r="PS127" s="125"/>
      <c r="PT127" s="125"/>
      <c r="PU127" s="125"/>
      <c r="PV127" s="125"/>
      <c r="PW127" s="125"/>
      <c r="PX127" s="125"/>
      <c r="PY127" s="125"/>
      <c r="PZ127" s="125"/>
      <c r="QA127" s="125"/>
      <c r="QB127" s="125"/>
      <c r="QC127" s="125"/>
      <c r="QD127" s="125"/>
      <c r="QE127" s="125"/>
      <c r="QF127" s="125"/>
      <c r="QG127" s="125"/>
      <c r="QH127" s="125"/>
      <c r="QI127" s="125"/>
      <c r="QJ127" s="125"/>
      <c r="QK127" s="125"/>
      <c r="QL127" s="125"/>
      <c r="QM127" s="125"/>
      <c r="QN127" s="125"/>
      <c r="QO127" s="125"/>
      <c r="QP127" s="125"/>
      <c r="QQ127" s="125"/>
      <c r="QR127" s="125"/>
      <c r="QS127" s="125"/>
      <c r="QT127" s="125"/>
      <c r="QU127" s="125"/>
      <c r="QV127" s="125"/>
      <c r="QW127" s="125"/>
      <c r="QX127" s="125"/>
      <c r="QY127" s="125"/>
      <c r="QZ127" s="125"/>
      <c r="RA127" s="125"/>
      <c r="RB127" s="125"/>
      <c r="RC127" s="125"/>
      <c r="RD127" s="125"/>
      <c r="RE127" s="125"/>
      <c r="RF127" s="125"/>
      <c r="RG127" s="125"/>
      <c r="RH127" s="125"/>
      <c r="RI127" s="125"/>
      <c r="RJ127" s="125"/>
      <c r="RK127" s="125"/>
      <c r="RL127" s="125"/>
      <c r="RM127" s="125"/>
      <c r="RN127" s="125"/>
      <c r="RO127" s="125"/>
      <c r="RP127" s="125"/>
      <c r="RQ127" s="125"/>
      <c r="RR127" s="125"/>
      <c r="RS127" s="125"/>
      <c r="RT127" s="125"/>
      <c r="RU127" s="125"/>
      <c r="RV127" s="125"/>
      <c r="RW127" s="125"/>
      <c r="RX127" s="125"/>
      <c r="RY127" s="125"/>
      <c r="RZ127" s="125"/>
      <c r="SA127" s="125"/>
      <c r="SB127" s="125"/>
      <c r="SC127" s="125"/>
      <c r="SD127" s="125"/>
      <c r="SE127" s="125"/>
      <c r="SF127" s="125"/>
      <c r="SG127" s="125"/>
      <c r="SH127" s="125"/>
      <c r="SI127" s="125"/>
      <c r="SJ127" s="125"/>
      <c r="SK127" s="125"/>
      <c r="SL127" s="125"/>
      <c r="SM127" s="125"/>
      <c r="SN127" s="125"/>
      <c r="SO127" s="125"/>
      <c r="SP127" s="125"/>
      <c r="SQ127" s="125"/>
      <c r="SR127" s="125"/>
      <c r="SS127" s="125"/>
      <c r="ST127" s="125"/>
      <c r="SU127" s="125"/>
      <c r="SV127" s="125"/>
      <c r="SW127" s="125"/>
      <c r="SX127" s="125"/>
      <c r="SY127" s="125"/>
      <c r="SZ127" s="125"/>
      <c r="TA127" s="125"/>
      <c r="TB127" s="125"/>
      <c r="TC127" s="125"/>
      <c r="TD127" s="125"/>
      <c r="TE127" s="125"/>
      <c r="TF127" s="125"/>
      <c r="TG127" s="125"/>
      <c r="TH127" s="125"/>
      <c r="TI127" s="125"/>
      <c r="TJ127" s="125"/>
      <c r="TK127" s="125"/>
      <c r="TL127" s="125"/>
      <c r="TM127" s="125"/>
      <c r="TN127" s="125"/>
      <c r="TO127" s="125"/>
      <c r="TP127" s="125"/>
      <c r="TQ127" s="125"/>
      <c r="TR127" s="125"/>
      <c r="TS127" s="125"/>
      <c r="TT127" s="125"/>
      <c r="TU127" s="125"/>
      <c r="TV127" s="125"/>
      <c r="TW127" s="125"/>
      <c r="TX127" s="125"/>
      <c r="TY127" s="125"/>
      <c r="TZ127" s="125"/>
      <c r="UA127" s="125"/>
      <c r="UB127" s="125"/>
      <c r="UC127" s="125"/>
      <c r="UD127" s="125"/>
      <c r="UE127" s="125"/>
      <c r="UF127" s="125"/>
      <c r="UG127" s="125"/>
      <c r="UH127" s="125"/>
      <c r="UI127" s="125"/>
      <c r="UJ127" s="125"/>
      <c r="UK127" s="125"/>
      <c r="UL127" s="125"/>
      <c r="UM127" s="125"/>
      <c r="UN127" s="125"/>
      <c r="UO127" s="125"/>
      <c r="UP127" s="125"/>
      <c r="UQ127" s="125"/>
      <c r="UR127" s="125"/>
      <c r="US127" s="125"/>
      <c r="UT127" s="125"/>
      <c r="UU127" s="125"/>
      <c r="UV127" s="125"/>
      <c r="UW127" s="125"/>
      <c r="UX127" s="125"/>
      <c r="UY127" s="125"/>
      <c r="UZ127" s="125"/>
      <c r="VA127" s="125"/>
      <c r="VB127" s="125"/>
      <c r="VC127" s="125"/>
      <c r="VD127" s="125"/>
      <c r="VE127" s="125"/>
      <c r="VF127" s="125"/>
      <c r="VG127" s="125"/>
      <c r="VH127" s="125"/>
      <c r="VI127" s="125"/>
      <c r="VJ127" s="125"/>
      <c r="VK127" s="125"/>
      <c r="VL127" s="125"/>
      <c r="VM127" s="125"/>
      <c r="VN127" s="125"/>
      <c r="VO127" s="125"/>
      <c r="VP127" s="125"/>
      <c r="VQ127" s="125"/>
      <c r="VR127" s="125"/>
      <c r="VS127" s="125"/>
      <c r="VT127" s="125"/>
      <c r="VU127" s="125"/>
      <c r="VV127" s="125"/>
      <c r="VW127" s="125"/>
      <c r="VX127" s="125"/>
      <c r="VY127" s="125"/>
      <c r="VZ127" s="125"/>
      <c r="WA127" s="125"/>
      <c r="WB127" s="125"/>
      <c r="WC127" s="125"/>
      <c r="WD127" s="125"/>
      <c r="WE127" s="125"/>
      <c r="WF127" s="125"/>
      <c r="WG127" s="125"/>
      <c r="WH127" s="125"/>
      <c r="WI127" s="125"/>
      <c r="WJ127" s="125"/>
      <c r="WK127" s="125"/>
      <c r="WL127" s="125"/>
      <c r="WM127" s="125"/>
      <c r="WN127" s="125"/>
      <c r="WO127" s="125"/>
      <c r="WP127" s="125"/>
      <c r="WQ127" s="125"/>
      <c r="WR127" s="125"/>
      <c r="WS127" s="125"/>
      <c r="WT127" s="125"/>
      <c r="WU127" s="125"/>
      <c r="WV127" s="125"/>
      <c r="WW127" s="125"/>
      <c r="WX127" s="125"/>
      <c r="WY127" s="125"/>
      <c r="WZ127" s="125"/>
      <c r="XA127" s="125"/>
      <c r="XB127" s="125"/>
      <c r="XC127" s="125"/>
      <c r="XD127" s="125"/>
      <c r="XE127" s="125"/>
      <c r="XF127" s="125"/>
      <c r="XG127" s="125"/>
      <c r="XH127" s="125"/>
      <c r="XI127" s="125"/>
      <c r="XJ127" s="125"/>
      <c r="XK127" s="125"/>
      <c r="XL127" s="125"/>
      <c r="XM127" s="125"/>
      <c r="XN127" s="125"/>
      <c r="XO127" s="125"/>
      <c r="XP127" s="125"/>
      <c r="XQ127" s="125"/>
      <c r="XR127" s="125"/>
      <c r="XS127" s="125"/>
      <c r="XT127" s="125"/>
      <c r="XU127" s="125"/>
      <c r="XV127" s="125"/>
      <c r="XW127" s="125"/>
      <c r="XX127" s="125"/>
      <c r="XY127" s="125"/>
      <c r="XZ127" s="125"/>
      <c r="YA127" s="125"/>
      <c r="YB127" s="125"/>
      <c r="YC127" s="125"/>
      <c r="YD127" s="125"/>
      <c r="YE127" s="125"/>
      <c r="YF127" s="125"/>
      <c r="YG127" s="125"/>
      <c r="YH127" s="125"/>
      <c r="YI127" s="125"/>
      <c r="YJ127" s="125"/>
      <c r="YK127" s="125"/>
      <c r="YL127" s="125"/>
      <c r="YM127" s="125"/>
      <c r="YN127" s="125"/>
      <c r="YO127" s="125"/>
      <c r="YP127" s="125"/>
      <c r="YQ127" s="125"/>
      <c r="YR127" s="125"/>
      <c r="YS127" s="125"/>
      <c r="YT127" s="125"/>
      <c r="YU127" s="125"/>
      <c r="YV127" s="125"/>
      <c r="YW127" s="125"/>
      <c r="YX127" s="125"/>
      <c r="YY127" s="125"/>
      <c r="YZ127" s="125"/>
      <c r="ZA127" s="125"/>
      <c r="ZB127" s="125"/>
      <c r="ZC127" s="125"/>
      <c r="ZD127" s="125"/>
      <c r="ZE127" s="125"/>
      <c r="ZF127" s="125"/>
      <c r="ZG127" s="125"/>
      <c r="ZH127" s="125"/>
      <c r="ZI127" s="125"/>
      <c r="ZJ127" s="125"/>
      <c r="ZK127" s="125"/>
      <c r="ZL127" s="125"/>
      <c r="ZM127" s="125"/>
      <c r="ZN127" s="125"/>
      <c r="ZO127" s="125"/>
      <c r="ZP127" s="125"/>
      <c r="ZQ127" s="125"/>
      <c r="ZR127" s="125"/>
      <c r="ZS127" s="125"/>
      <c r="ZT127" s="125"/>
      <c r="ZU127" s="125"/>
      <c r="ZV127" s="125"/>
      <c r="ZW127" s="125"/>
      <c r="ZX127" s="125"/>
      <c r="ZY127" s="125"/>
      <c r="ZZ127" s="125"/>
      <c r="AAA127" s="125"/>
      <c r="AAB127" s="125"/>
      <c r="AAC127" s="125"/>
      <c r="AAD127" s="125"/>
      <c r="AAE127" s="125"/>
      <c r="AAF127" s="125"/>
      <c r="AAG127" s="125"/>
      <c r="AAH127" s="125"/>
      <c r="AAI127" s="125"/>
      <c r="AAJ127" s="125"/>
      <c r="AAK127" s="125"/>
      <c r="AAL127" s="125"/>
      <c r="AAM127" s="125"/>
      <c r="AAN127" s="125"/>
      <c r="AAO127" s="125"/>
      <c r="AAP127" s="125"/>
      <c r="AAQ127" s="125"/>
      <c r="AAR127" s="125"/>
      <c r="AAS127" s="125"/>
      <c r="AAT127" s="125"/>
      <c r="AAU127" s="125"/>
      <c r="AAV127" s="125"/>
      <c r="AAW127" s="125"/>
      <c r="AAX127" s="125"/>
      <c r="AAY127" s="125"/>
      <c r="AAZ127" s="125"/>
      <c r="ABA127" s="125"/>
      <c r="ABB127" s="125"/>
      <c r="ABC127" s="125"/>
      <c r="ABD127" s="125"/>
      <c r="ABE127" s="125"/>
      <c r="ABF127" s="125"/>
      <c r="ABG127" s="125"/>
      <c r="ABH127" s="125"/>
      <c r="ABI127" s="125"/>
      <c r="ABJ127" s="125"/>
      <c r="ABK127" s="125"/>
      <c r="ABL127" s="125"/>
      <c r="ABM127" s="125"/>
      <c r="ABN127" s="125"/>
      <c r="ABO127" s="125"/>
      <c r="ABP127" s="125"/>
      <c r="ABQ127" s="125"/>
      <c r="ABR127" s="125"/>
      <c r="ABS127" s="125"/>
      <c r="ABT127" s="125"/>
      <c r="ABU127" s="125"/>
      <c r="ABV127" s="125"/>
      <c r="ABW127" s="125"/>
      <c r="ABX127" s="125"/>
      <c r="ABY127" s="125"/>
      <c r="ABZ127" s="125"/>
      <c r="ACA127" s="125"/>
      <c r="ACB127" s="125"/>
      <c r="ACC127" s="125"/>
      <c r="ACD127" s="125"/>
      <c r="ACE127" s="125"/>
      <c r="ACF127" s="125"/>
      <c r="ACG127" s="125"/>
      <c r="ACH127" s="125"/>
      <c r="ACI127" s="125"/>
      <c r="ACJ127" s="125"/>
      <c r="ACK127" s="125"/>
      <c r="ACL127" s="125"/>
      <c r="ACM127" s="125"/>
      <c r="ACN127" s="125"/>
      <c r="ACO127" s="125"/>
      <c r="ACP127" s="125"/>
      <c r="ACQ127" s="125"/>
      <c r="ACR127" s="125"/>
      <c r="ACS127" s="125"/>
      <c r="ACT127" s="125"/>
      <c r="ACU127" s="125"/>
      <c r="ACV127" s="125"/>
      <c r="ACW127" s="125"/>
      <c r="ACX127" s="125"/>
      <c r="ACY127" s="125"/>
      <c r="ACZ127" s="125"/>
      <c r="ADA127" s="125"/>
      <c r="ADB127" s="125"/>
      <c r="ADC127" s="125"/>
      <c r="ADD127" s="125"/>
      <c r="ADE127" s="125"/>
      <c r="ADF127" s="125"/>
      <c r="ADG127" s="125"/>
      <c r="ADH127" s="125"/>
      <c r="ADI127" s="125"/>
      <c r="ADJ127" s="125"/>
      <c r="ADK127" s="125"/>
      <c r="ADL127" s="125"/>
      <c r="ADM127" s="125"/>
      <c r="ADN127" s="125"/>
      <c r="ADO127" s="125"/>
      <c r="ADP127" s="125"/>
      <c r="ADQ127" s="125"/>
      <c r="ADR127" s="125"/>
      <c r="ADS127" s="125"/>
      <c r="ADT127" s="125"/>
      <c r="ADU127" s="125"/>
      <c r="ADV127" s="125"/>
      <c r="ADW127" s="125"/>
      <c r="ADX127" s="125"/>
      <c r="ADY127" s="125"/>
      <c r="ADZ127" s="125"/>
      <c r="AEA127" s="125"/>
      <c r="AEB127" s="125"/>
      <c r="AEC127" s="125"/>
      <c r="AED127" s="125"/>
      <c r="AEE127" s="125"/>
      <c r="AEF127" s="125"/>
      <c r="AEG127" s="125"/>
      <c r="AEH127" s="125"/>
      <c r="AEI127" s="125"/>
      <c r="AEJ127" s="125"/>
      <c r="AEK127" s="125"/>
      <c r="AEL127" s="125"/>
      <c r="AEM127" s="125"/>
      <c r="AEN127" s="125"/>
      <c r="AEO127" s="125"/>
      <c r="AEP127" s="125"/>
      <c r="AEQ127" s="125"/>
      <c r="AER127" s="125"/>
      <c r="AES127" s="125"/>
      <c r="AET127" s="125"/>
      <c r="AEU127" s="125"/>
      <c r="AEV127" s="125"/>
      <c r="AEW127" s="125"/>
      <c r="AEX127" s="125"/>
      <c r="AEY127" s="125"/>
      <c r="AEZ127" s="125"/>
      <c r="AFA127" s="125"/>
      <c r="AFB127" s="125"/>
      <c r="AFC127" s="125"/>
      <c r="AFD127" s="125"/>
      <c r="AFE127" s="125"/>
      <c r="AFF127" s="125"/>
      <c r="AFG127" s="125"/>
      <c r="AFH127" s="125"/>
      <c r="AFI127" s="125"/>
      <c r="AFJ127" s="125"/>
      <c r="AFK127" s="125"/>
      <c r="AFL127" s="125"/>
      <c r="AFM127" s="125"/>
      <c r="AFN127" s="125"/>
      <c r="AFO127" s="125"/>
      <c r="AFP127" s="125"/>
      <c r="AFQ127" s="125"/>
      <c r="AFR127" s="125"/>
      <c r="AFS127" s="125"/>
      <c r="AFT127" s="125"/>
      <c r="AFU127" s="125"/>
      <c r="AFV127" s="125"/>
      <c r="AFW127" s="125"/>
      <c r="AFX127" s="125"/>
      <c r="AFY127" s="125"/>
      <c r="AFZ127" s="125"/>
      <c r="AGA127" s="125"/>
      <c r="AGB127" s="125"/>
      <c r="AGC127" s="125"/>
      <c r="AGD127" s="125"/>
      <c r="AGE127" s="125"/>
      <c r="AGF127" s="125"/>
      <c r="AGG127" s="125"/>
      <c r="AGH127" s="125"/>
      <c r="AGI127" s="125"/>
      <c r="AGJ127" s="125"/>
      <c r="AGK127" s="125"/>
      <c r="AGL127" s="125"/>
      <c r="AGM127" s="125"/>
      <c r="AGN127" s="125"/>
      <c r="AGO127" s="125"/>
      <c r="AGP127" s="125"/>
      <c r="AGQ127" s="125"/>
      <c r="AGR127" s="125"/>
      <c r="AGS127" s="125"/>
      <c r="AGT127" s="125"/>
      <c r="AGU127" s="125"/>
      <c r="AGV127" s="125"/>
      <c r="AGW127" s="125"/>
      <c r="AGX127" s="125"/>
      <c r="AGY127" s="125"/>
      <c r="AGZ127" s="125"/>
      <c r="AHA127" s="125"/>
      <c r="AHB127" s="125"/>
      <c r="AHC127" s="125"/>
      <c r="AHD127" s="125"/>
      <c r="AHE127" s="125"/>
      <c r="AHF127" s="125"/>
      <c r="AHG127" s="125"/>
      <c r="AHH127" s="125"/>
      <c r="AHI127" s="125"/>
      <c r="AHJ127" s="125"/>
      <c r="AHK127" s="125"/>
      <c r="AHL127" s="125"/>
      <c r="AHM127" s="125"/>
      <c r="AHN127" s="125"/>
      <c r="AHO127" s="125"/>
      <c r="AHP127" s="125"/>
      <c r="AHQ127" s="125"/>
      <c r="AHR127" s="125"/>
      <c r="AHS127" s="125"/>
      <c r="AHT127" s="125"/>
      <c r="AHU127" s="125"/>
      <c r="AHV127" s="125"/>
      <c r="AHW127" s="125"/>
      <c r="AHX127" s="125"/>
      <c r="AHY127" s="125"/>
      <c r="AHZ127" s="125"/>
      <c r="AIA127" s="125"/>
      <c r="AIB127" s="125"/>
      <c r="AIC127" s="125"/>
      <c r="AID127" s="125"/>
      <c r="AIE127" s="125"/>
      <c r="AIF127" s="125"/>
      <c r="AIG127" s="125"/>
      <c r="AIH127" s="125"/>
      <c r="AII127" s="125"/>
      <c r="AIJ127" s="125"/>
      <c r="AIK127" s="125"/>
      <c r="AIL127" s="125"/>
      <c r="AIM127" s="125"/>
      <c r="AIN127" s="125"/>
      <c r="AIO127" s="125"/>
      <c r="AIP127" s="125"/>
      <c r="AIQ127" s="125"/>
      <c r="AIR127" s="125"/>
      <c r="AIS127" s="125"/>
      <c r="AIT127" s="125"/>
      <c r="AIU127" s="125"/>
      <c r="AIV127" s="125"/>
      <c r="AIW127" s="125"/>
      <c r="AIX127" s="125"/>
      <c r="AIY127" s="125"/>
      <c r="AIZ127" s="125"/>
      <c r="AJA127" s="125"/>
      <c r="AJB127" s="125"/>
      <c r="AJC127" s="125"/>
      <c r="AJD127" s="125"/>
      <c r="AJE127" s="125"/>
      <c r="AJF127" s="125"/>
      <c r="AJG127" s="125"/>
      <c r="AJH127" s="125"/>
      <c r="AJI127" s="125"/>
      <c r="AJJ127" s="125"/>
      <c r="AJK127" s="125"/>
      <c r="AJL127" s="125"/>
      <c r="AJM127" s="125"/>
      <c r="AJN127" s="125"/>
      <c r="AJO127" s="125"/>
      <c r="AJP127" s="125"/>
      <c r="AJQ127" s="125"/>
      <c r="AJR127" s="125"/>
      <c r="AJS127" s="125"/>
      <c r="AJT127" s="125"/>
      <c r="AJU127" s="125"/>
      <c r="AJV127" s="125"/>
      <c r="AJW127" s="125"/>
      <c r="AJX127" s="125"/>
      <c r="AJY127" s="125"/>
      <c r="AJZ127" s="125"/>
      <c r="AKA127" s="125"/>
      <c r="AKB127" s="125"/>
      <c r="AKC127" s="125"/>
      <c r="AKD127" s="125"/>
      <c r="AKE127" s="125"/>
      <c r="AKF127" s="125"/>
      <c r="AKG127" s="125"/>
      <c r="AKH127" s="125"/>
      <c r="AKI127" s="125"/>
      <c r="AKJ127" s="125"/>
      <c r="AKK127" s="125"/>
      <c r="AKL127" s="125"/>
      <c r="AKM127" s="125"/>
      <c r="AKN127" s="125"/>
      <c r="AKO127" s="125"/>
      <c r="AKP127" s="125"/>
      <c r="AKQ127" s="125"/>
      <c r="AKR127" s="125"/>
      <c r="AKS127" s="125"/>
      <c r="AKT127" s="125"/>
      <c r="AKU127" s="125"/>
      <c r="AKV127" s="125"/>
      <c r="AKW127" s="125"/>
      <c r="AKX127" s="125"/>
      <c r="AKY127" s="125"/>
      <c r="AKZ127" s="125"/>
      <c r="ALA127" s="125"/>
      <c r="ALB127" s="125"/>
      <c r="ALC127" s="125"/>
      <c r="ALD127" s="125"/>
      <c r="ALE127" s="125"/>
      <c r="ALF127" s="125"/>
      <c r="ALG127" s="125"/>
      <c r="ALH127" s="125"/>
      <c r="ALI127" s="125"/>
      <c r="ALJ127" s="125"/>
      <c r="ALK127" s="125"/>
      <c r="ALL127" s="125"/>
      <c r="ALM127" s="125"/>
      <c r="ALN127" s="125"/>
      <c r="ALO127" s="125"/>
      <c r="ALP127" s="125"/>
      <c r="ALQ127" s="125"/>
      <c r="ALR127" s="125"/>
      <c r="ALS127" s="125"/>
      <c r="ALT127" s="125"/>
      <c r="ALU127" s="125"/>
      <c r="ALV127" s="125"/>
      <c r="ALW127" s="125"/>
      <c r="ALX127" s="125"/>
      <c r="ALY127" s="125"/>
      <c r="ALZ127" s="125"/>
      <c r="AMA127" s="125"/>
      <c r="AMB127" s="125"/>
      <c r="AMC127" s="125"/>
      <c r="AMD127" s="125"/>
      <c r="AME127" s="125"/>
      <c r="AMF127" s="125"/>
      <c r="AMG127" s="125"/>
      <c r="AMH127" s="125"/>
      <c r="AMI127" s="125"/>
      <c r="AMJ127" s="125"/>
      <c r="AMK127" s="125"/>
      <c r="AML127" s="125"/>
      <c r="AMM127" s="125"/>
      <c r="AMN127" s="125"/>
      <c r="AMO127" s="125"/>
      <c r="AMP127" s="125"/>
      <c r="AMQ127" s="125"/>
      <c r="AMR127" s="125"/>
      <c r="AMS127" s="125"/>
      <c r="AMT127" s="125"/>
      <c r="AMU127" s="125"/>
      <c r="AMV127" s="125"/>
      <c r="AMW127" s="125"/>
      <c r="AMX127" s="125"/>
      <c r="AMY127" s="125"/>
      <c r="AMZ127" s="125"/>
      <c r="ANA127" s="125"/>
      <c r="ANB127" s="125"/>
      <c r="ANC127" s="125"/>
      <c r="AND127" s="125"/>
      <c r="ANE127" s="125"/>
      <c r="ANF127" s="125"/>
      <c r="ANG127" s="125"/>
      <c r="ANH127" s="125"/>
      <c r="ANI127" s="125"/>
      <c r="ANJ127" s="125"/>
      <c r="ANK127" s="125"/>
      <c r="ANL127" s="125"/>
      <c r="ANM127" s="125"/>
      <c r="ANN127" s="125"/>
      <c r="ANO127" s="125"/>
      <c r="ANP127" s="125"/>
      <c r="ANQ127" s="125"/>
      <c r="ANR127" s="125"/>
      <c r="ANS127" s="125"/>
      <c r="ANT127" s="125"/>
      <c r="ANU127" s="125"/>
      <c r="ANV127" s="125"/>
      <c r="ANW127" s="125"/>
      <c r="ANX127" s="125"/>
      <c r="ANY127" s="125"/>
      <c r="ANZ127" s="125"/>
      <c r="AOA127" s="125"/>
      <c r="AOB127" s="125"/>
      <c r="AOC127" s="125"/>
      <c r="AOD127" s="125"/>
      <c r="AOE127" s="125"/>
      <c r="AOF127" s="125"/>
      <c r="AOG127" s="125"/>
      <c r="AOH127" s="125"/>
      <c r="AOI127" s="125"/>
      <c r="AOJ127" s="125"/>
      <c r="AOK127" s="125"/>
      <c r="AOL127" s="125"/>
      <c r="AOM127" s="125"/>
      <c r="AON127" s="125"/>
      <c r="AOO127" s="125"/>
      <c r="AOP127" s="125"/>
      <c r="AOQ127" s="125"/>
      <c r="AOR127" s="125"/>
      <c r="AOS127" s="125"/>
      <c r="AOT127" s="125"/>
      <c r="AOU127" s="125"/>
      <c r="AOV127" s="125"/>
      <c r="AOW127" s="125"/>
      <c r="AOX127" s="125"/>
      <c r="AOY127" s="125"/>
      <c r="AOZ127" s="125"/>
      <c r="APA127" s="125"/>
      <c r="APB127" s="125"/>
      <c r="APC127" s="125"/>
      <c r="APD127" s="125"/>
      <c r="APE127" s="125"/>
      <c r="APF127" s="125"/>
      <c r="APG127" s="125"/>
      <c r="APH127" s="125"/>
      <c r="API127" s="125"/>
      <c r="APJ127" s="125"/>
      <c r="APK127" s="125"/>
      <c r="APL127" s="125"/>
      <c r="APM127" s="125"/>
      <c r="APN127" s="125"/>
      <c r="APO127" s="125"/>
      <c r="APP127" s="125"/>
      <c r="APQ127" s="125"/>
      <c r="APR127" s="125"/>
      <c r="APS127" s="125"/>
      <c r="APT127" s="125"/>
      <c r="APU127" s="125"/>
      <c r="APV127" s="125"/>
      <c r="APW127" s="125"/>
      <c r="APX127" s="125"/>
      <c r="APY127" s="125"/>
      <c r="APZ127" s="125"/>
      <c r="AQA127" s="125"/>
      <c r="AQB127" s="125"/>
      <c r="AQC127" s="125"/>
      <c r="AQD127" s="125"/>
      <c r="AQE127" s="125"/>
      <c r="AQF127" s="125"/>
      <c r="AQG127" s="125"/>
      <c r="AQH127" s="125"/>
      <c r="AQI127" s="125"/>
      <c r="AQJ127" s="125"/>
      <c r="AQK127" s="125"/>
      <c r="AQL127" s="125"/>
      <c r="AQM127" s="125"/>
      <c r="AQN127" s="125"/>
      <c r="AQO127" s="125"/>
      <c r="AQP127" s="125"/>
      <c r="AQQ127" s="125"/>
      <c r="AQR127" s="125"/>
      <c r="AQS127" s="125"/>
      <c r="AQT127" s="125"/>
      <c r="AQU127" s="125"/>
      <c r="AQV127" s="125"/>
      <c r="AQW127" s="125"/>
      <c r="AQX127" s="125"/>
      <c r="AQY127" s="125"/>
      <c r="AQZ127" s="125"/>
      <c r="ARA127" s="125"/>
      <c r="ARB127" s="125"/>
      <c r="ARC127" s="125"/>
      <c r="ARD127" s="125"/>
      <c r="ARE127" s="125"/>
      <c r="ARF127" s="125"/>
      <c r="ARG127" s="125"/>
      <c r="ARH127" s="125"/>
      <c r="ARI127" s="125"/>
      <c r="ARJ127" s="125"/>
      <c r="ARK127" s="125"/>
      <c r="ARL127" s="125"/>
      <c r="ARM127" s="125"/>
      <c r="ARN127" s="125"/>
      <c r="ARO127" s="125"/>
      <c r="ARP127" s="125"/>
      <c r="ARQ127" s="125"/>
      <c r="ARR127" s="125"/>
      <c r="ARS127" s="125"/>
      <c r="ART127" s="125"/>
      <c r="ARU127" s="125"/>
      <c r="ARV127" s="125"/>
      <c r="ARW127" s="125"/>
      <c r="ARX127" s="125"/>
      <c r="ARY127" s="125"/>
      <c r="ARZ127" s="125"/>
      <c r="ASA127" s="125"/>
      <c r="ASB127" s="125"/>
      <c r="ASC127" s="125"/>
      <c r="ASD127" s="125"/>
      <c r="ASE127" s="125"/>
      <c r="ASF127" s="125"/>
      <c r="ASG127" s="125"/>
      <c r="ASH127" s="125"/>
      <c r="ASI127" s="125"/>
      <c r="ASJ127" s="125"/>
      <c r="ASK127" s="125"/>
      <c r="ASL127" s="125"/>
      <c r="ASM127" s="125"/>
      <c r="ASN127" s="125"/>
      <c r="ASO127" s="125"/>
      <c r="ASP127" s="125"/>
      <c r="ASQ127" s="125"/>
      <c r="ASR127" s="125"/>
      <c r="ASS127" s="125"/>
      <c r="AST127" s="125"/>
      <c r="ASU127" s="125"/>
      <c r="ASV127" s="125"/>
      <c r="ASW127" s="125"/>
      <c r="ASX127" s="125"/>
      <c r="ASY127" s="125"/>
      <c r="ASZ127" s="125"/>
      <c r="ATA127" s="125"/>
      <c r="ATB127" s="125"/>
      <c r="ATC127" s="125"/>
      <c r="ATD127" s="125"/>
      <c r="ATE127" s="125"/>
      <c r="ATF127" s="125"/>
      <c r="ATG127" s="125"/>
      <c r="ATH127" s="125"/>
      <c r="ATI127" s="125"/>
      <c r="ATJ127" s="125"/>
      <c r="ATK127" s="125"/>
      <c r="ATL127" s="125"/>
      <c r="ATM127" s="125"/>
      <c r="ATN127" s="125"/>
      <c r="ATO127" s="125"/>
      <c r="ATP127" s="125"/>
      <c r="ATQ127" s="125"/>
      <c r="ATR127" s="125"/>
      <c r="ATS127" s="125"/>
      <c r="ATT127" s="125"/>
      <c r="ATU127" s="125"/>
      <c r="ATV127" s="125"/>
      <c r="ATW127" s="125"/>
      <c r="ATX127" s="125"/>
      <c r="ATY127" s="125"/>
      <c r="ATZ127" s="125"/>
      <c r="AUA127" s="125"/>
      <c r="AUB127" s="125"/>
      <c r="AUC127" s="125"/>
      <c r="AUD127" s="125"/>
      <c r="AUE127" s="125"/>
      <c r="AUF127" s="125"/>
      <c r="AUG127" s="125"/>
      <c r="AUH127" s="125"/>
      <c r="AUI127" s="125"/>
      <c r="AUJ127" s="125"/>
      <c r="AUK127" s="125"/>
      <c r="AUL127" s="125"/>
      <c r="AUM127" s="125"/>
      <c r="AUN127" s="125"/>
      <c r="AUO127" s="125"/>
      <c r="AUP127" s="125"/>
      <c r="AUQ127" s="125"/>
      <c r="AUR127" s="125"/>
      <c r="AUS127" s="125"/>
      <c r="AUT127" s="125"/>
      <c r="AUU127" s="125"/>
      <c r="AUV127" s="125"/>
      <c r="AUW127" s="125"/>
      <c r="AUX127" s="125"/>
      <c r="AUY127" s="125"/>
      <c r="AUZ127" s="125"/>
      <c r="AVA127" s="125"/>
      <c r="AVB127" s="125"/>
      <c r="AVC127" s="125"/>
      <c r="AVD127" s="125"/>
      <c r="AVE127" s="125"/>
      <c r="AVF127" s="125"/>
      <c r="AVG127" s="125"/>
      <c r="AVH127" s="125"/>
      <c r="AVI127" s="125"/>
      <c r="AVJ127" s="125"/>
      <c r="AVK127" s="125"/>
      <c r="AVL127" s="125"/>
      <c r="AVM127" s="125"/>
      <c r="AVN127" s="125"/>
      <c r="AVO127" s="125"/>
      <c r="AVP127" s="125"/>
      <c r="AVQ127" s="125"/>
      <c r="AVR127" s="125"/>
      <c r="AVS127" s="125"/>
      <c r="AVT127" s="125"/>
      <c r="AVU127" s="125"/>
    </row>
    <row r="128" spans="1:1269" s="332" customFormat="1" ht="13.5" customHeight="1" x14ac:dyDescent="0.2">
      <c r="A128" s="115"/>
      <c r="B128" s="125"/>
      <c r="C128" s="125"/>
      <c r="D128" s="125"/>
      <c r="E128" s="125"/>
      <c r="F128" s="125"/>
      <c r="G128" s="125"/>
      <c r="H128" s="125"/>
      <c r="I128" s="125"/>
      <c r="J128" s="125"/>
      <c r="K128" s="125"/>
      <c r="L128" s="125"/>
      <c r="M128" s="125"/>
      <c r="N128" s="125"/>
      <c r="O128" s="125"/>
      <c r="P128" s="125"/>
      <c r="Q128" s="125"/>
      <c r="R128" s="125"/>
      <c r="S128" s="125"/>
      <c r="T128" s="125"/>
      <c r="U128" s="125"/>
      <c r="V128" s="125"/>
      <c r="W128" s="125"/>
      <c r="X128" s="125"/>
      <c r="Y128" s="125"/>
      <c r="Z128" s="125"/>
      <c r="AA128" s="125"/>
      <c r="AB128" s="125"/>
      <c r="AC128" s="125"/>
      <c r="AD128" s="125"/>
      <c r="AE128" s="125"/>
      <c r="AF128" s="125"/>
      <c r="AG128" s="125"/>
      <c r="AH128" s="125"/>
      <c r="AI128" s="125"/>
      <c r="AJ128" s="125"/>
      <c r="AK128" s="125"/>
      <c r="AL128" s="125"/>
      <c r="AM128" s="125"/>
      <c r="AN128" s="125"/>
      <c r="AO128" s="125"/>
      <c r="AP128" s="125"/>
      <c r="AQ128" s="125"/>
      <c r="AR128" s="125"/>
      <c r="AS128" s="125"/>
      <c r="AT128" s="125"/>
      <c r="AU128" s="125"/>
      <c r="AV128" s="125"/>
      <c r="AW128" s="125"/>
      <c r="AX128" s="125"/>
      <c r="AY128" s="125"/>
      <c r="AZ128" s="125"/>
      <c r="BA128" s="125"/>
      <c r="BB128" s="125"/>
      <c r="BC128" s="125"/>
      <c r="BD128" s="125"/>
      <c r="BE128" s="125"/>
      <c r="BF128" s="125"/>
      <c r="BG128" s="125"/>
      <c r="BH128" s="125"/>
      <c r="BI128" s="125"/>
      <c r="BJ128" s="125"/>
      <c r="BK128" s="125"/>
      <c r="BL128" s="125"/>
      <c r="BM128" s="125"/>
      <c r="BN128" s="125"/>
      <c r="BO128" s="125"/>
      <c r="BP128" s="125"/>
      <c r="BQ128" s="125"/>
      <c r="BR128" s="125"/>
      <c r="BS128" s="125"/>
      <c r="BT128" s="125"/>
      <c r="BU128" s="125"/>
      <c r="BV128" s="125"/>
      <c r="BW128" s="125"/>
      <c r="BX128" s="125"/>
      <c r="BY128" s="125"/>
      <c r="BZ128" s="125"/>
      <c r="CA128" s="125"/>
      <c r="CB128" s="125"/>
      <c r="CC128" s="125"/>
      <c r="CD128" s="125"/>
      <c r="CE128" s="125"/>
      <c r="CF128" s="125"/>
      <c r="CG128" s="125"/>
      <c r="CH128" s="125"/>
      <c r="CI128" s="125"/>
      <c r="CJ128" s="125"/>
      <c r="CK128" s="125"/>
      <c r="CL128" s="125"/>
      <c r="CM128" s="125"/>
      <c r="CN128" s="125"/>
      <c r="CO128" s="125"/>
      <c r="CP128" s="125"/>
      <c r="CQ128" s="125"/>
      <c r="CR128" s="125"/>
      <c r="CS128" s="125"/>
      <c r="CT128" s="125"/>
      <c r="CU128" s="125"/>
      <c r="CV128" s="125"/>
      <c r="CW128" s="125"/>
      <c r="CX128" s="125"/>
      <c r="CY128" s="125"/>
      <c r="CZ128" s="125"/>
      <c r="DA128" s="125"/>
      <c r="DB128" s="125"/>
      <c r="DC128" s="125"/>
      <c r="DD128" s="125"/>
      <c r="DE128" s="125"/>
      <c r="DF128" s="125"/>
      <c r="DG128" s="125"/>
      <c r="DH128" s="125"/>
      <c r="DI128" s="125"/>
      <c r="DJ128" s="125"/>
      <c r="DK128" s="125"/>
      <c r="DL128" s="125"/>
      <c r="DM128" s="125"/>
      <c r="DN128" s="125"/>
      <c r="DO128" s="125"/>
      <c r="DP128" s="125"/>
      <c r="DQ128" s="125"/>
      <c r="DR128" s="125"/>
      <c r="DS128" s="125"/>
      <c r="DT128" s="125"/>
      <c r="DU128" s="125"/>
      <c r="DV128" s="125"/>
      <c r="DW128" s="125"/>
      <c r="DX128" s="125"/>
      <c r="DY128" s="125"/>
      <c r="DZ128" s="125"/>
      <c r="EA128" s="125"/>
      <c r="EB128" s="125"/>
      <c r="EC128" s="125"/>
      <c r="ED128" s="125"/>
      <c r="EE128" s="125"/>
      <c r="EF128" s="125"/>
      <c r="EG128" s="125"/>
      <c r="EH128" s="125"/>
      <c r="EI128" s="125"/>
      <c r="EJ128" s="125"/>
      <c r="EK128" s="125"/>
      <c r="EL128" s="125"/>
      <c r="EM128" s="125"/>
      <c r="EN128" s="125"/>
      <c r="EO128" s="125"/>
      <c r="EP128" s="125"/>
      <c r="EQ128" s="125"/>
      <c r="ER128" s="125"/>
      <c r="ES128" s="125"/>
      <c r="ET128" s="125"/>
      <c r="EU128" s="125"/>
      <c r="EV128" s="125"/>
      <c r="EW128" s="125"/>
      <c r="EX128" s="125"/>
      <c r="EY128" s="125"/>
      <c r="EZ128" s="125"/>
      <c r="FA128" s="125"/>
      <c r="FB128" s="125"/>
      <c r="FC128" s="125"/>
      <c r="FD128" s="125"/>
      <c r="FE128" s="125"/>
      <c r="FF128" s="125"/>
      <c r="FG128" s="125"/>
      <c r="FH128" s="125"/>
      <c r="FI128" s="125"/>
      <c r="FJ128" s="125"/>
      <c r="FK128" s="125"/>
      <c r="FL128" s="125"/>
      <c r="FM128" s="125"/>
      <c r="FN128" s="125"/>
      <c r="FO128" s="125"/>
      <c r="FP128" s="125"/>
      <c r="FQ128" s="125"/>
      <c r="FR128" s="125"/>
      <c r="FS128" s="125"/>
      <c r="FT128" s="125"/>
      <c r="FU128" s="125"/>
      <c r="FV128" s="125"/>
      <c r="FW128" s="125"/>
      <c r="FX128" s="125"/>
      <c r="FY128" s="125"/>
      <c r="FZ128" s="125"/>
      <c r="GA128" s="125"/>
      <c r="GB128" s="125"/>
      <c r="GC128" s="125"/>
      <c r="GD128" s="125"/>
      <c r="GE128" s="125"/>
      <c r="GF128" s="125"/>
      <c r="GG128" s="125"/>
      <c r="GH128" s="125"/>
      <c r="GI128" s="125"/>
      <c r="GJ128" s="125"/>
      <c r="GK128" s="125"/>
      <c r="GL128" s="125"/>
      <c r="GM128" s="125"/>
      <c r="GN128" s="125"/>
      <c r="GO128" s="125"/>
      <c r="GP128" s="125"/>
      <c r="GQ128" s="125"/>
      <c r="GR128" s="125"/>
      <c r="GS128" s="125"/>
      <c r="GT128" s="125"/>
      <c r="GU128" s="125"/>
      <c r="GV128" s="125"/>
      <c r="GW128" s="125"/>
      <c r="GX128" s="125"/>
      <c r="GY128" s="125"/>
      <c r="GZ128" s="125"/>
      <c r="HA128" s="125"/>
      <c r="HB128" s="125"/>
      <c r="HC128" s="125"/>
      <c r="HD128" s="125"/>
      <c r="HE128" s="125"/>
      <c r="HF128" s="125"/>
      <c r="HG128" s="125"/>
      <c r="HH128" s="125"/>
      <c r="HI128" s="125"/>
      <c r="HJ128" s="125"/>
      <c r="HK128" s="125"/>
      <c r="HL128" s="125"/>
      <c r="HM128" s="125"/>
      <c r="HN128" s="125"/>
      <c r="HO128" s="125"/>
      <c r="HP128" s="125"/>
      <c r="HQ128" s="125"/>
      <c r="HR128" s="125"/>
      <c r="HS128" s="125"/>
      <c r="HT128" s="125"/>
      <c r="HU128" s="125"/>
      <c r="HV128" s="125"/>
      <c r="HW128" s="125"/>
      <c r="HX128" s="125"/>
      <c r="HY128" s="125"/>
      <c r="HZ128" s="125"/>
      <c r="IA128" s="125"/>
      <c r="IB128" s="125"/>
      <c r="IC128" s="125"/>
      <c r="ID128" s="125"/>
      <c r="IE128" s="125"/>
      <c r="IF128" s="125"/>
      <c r="IG128" s="125"/>
      <c r="IH128" s="125"/>
      <c r="II128" s="125"/>
      <c r="IJ128" s="125"/>
      <c r="IK128" s="125"/>
      <c r="IL128" s="125"/>
      <c r="IM128" s="125"/>
      <c r="IN128" s="125"/>
      <c r="IO128" s="125"/>
      <c r="IP128" s="125"/>
      <c r="IQ128" s="125"/>
      <c r="IR128" s="125"/>
      <c r="IS128" s="125"/>
      <c r="IT128" s="125"/>
      <c r="IU128" s="125"/>
      <c r="IV128" s="125"/>
      <c r="IW128" s="125"/>
      <c r="IX128" s="125"/>
      <c r="IY128" s="125"/>
      <c r="IZ128" s="125"/>
      <c r="JA128" s="125"/>
      <c r="JB128" s="125"/>
      <c r="JC128" s="125"/>
      <c r="JD128" s="125"/>
      <c r="JE128" s="125"/>
      <c r="JF128" s="125"/>
      <c r="JG128" s="125"/>
      <c r="JH128" s="125"/>
      <c r="JI128" s="125"/>
      <c r="JJ128" s="125"/>
      <c r="JK128" s="125"/>
      <c r="JL128" s="125"/>
      <c r="JM128" s="125"/>
      <c r="JN128" s="125"/>
      <c r="JO128" s="125"/>
      <c r="JP128" s="125"/>
      <c r="JQ128" s="125"/>
      <c r="JR128" s="125"/>
      <c r="JS128" s="125"/>
      <c r="JT128" s="125"/>
      <c r="JU128" s="125"/>
      <c r="JV128" s="125"/>
      <c r="JW128" s="125"/>
      <c r="JX128" s="125"/>
      <c r="JY128" s="125"/>
      <c r="JZ128" s="125"/>
      <c r="KA128" s="125"/>
      <c r="KB128" s="125"/>
      <c r="KC128" s="125"/>
      <c r="KD128" s="125"/>
      <c r="KE128" s="125"/>
      <c r="KF128" s="125"/>
      <c r="KG128" s="125"/>
      <c r="KH128" s="125"/>
      <c r="KI128" s="125"/>
      <c r="KJ128" s="125"/>
      <c r="KK128" s="125"/>
      <c r="KL128" s="125"/>
      <c r="KM128" s="125"/>
      <c r="KN128" s="125"/>
      <c r="KO128" s="125"/>
      <c r="KP128" s="125"/>
      <c r="KQ128" s="125"/>
      <c r="KR128" s="125"/>
      <c r="KS128" s="125"/>
      <c r="KT128" s="125"/>
      <c r="KU128" s="125"/>
      <c r="KV128" s="125"/>
      <c r="KW128" s="125"/>
      <c r="KX128" s="125"/>
      <c r="KY128" s="125"/>
      <c r="KZ128" s="125"/>
      <c r="LA128" s="125"/>
      <c r="LB128" s="125"/>
      <c r="LC128" s="125"/>
      <c r="LD128" s="125"/>
      <c r="LE128" s="125"/>
      <c r="LF128" s="125"/>
      <c r="LG128" s="125"/>
      <c r="LH128" s="125"/>
      <c r="LI128" s="125"/>
      <c r="LJ128" s="125"/>
      <c r="LK128" s="125"/>
      <c r="LL128" s="125"/>
      <c r="LM128" s="125"/>
      <c r="LN128" s="125"/>
      <c r="LO128" s="125"/>
      <c r="LP128" s="125"/>
      <c r="LQ128" s="125"/>
      <c r="LR128" s="125"/>
      <c r="LS128" s="125"/>
      <c r="LT128" s="125"/>
      <c r="LU128" s="125"/>
      <c r="LV128" s="125"/>
      <c r="LW128" s="125"/>
      <c r="LX128" s="125"/>
      <c r="LY128" s="125"/>
      <c r="LZ128" s="125"/>
      <c r="MA128" s="125"/>
      <c r="MB128" s="125"/>
      <c r="MC128" s="125"/>
      <c r="MD128" s="125"/>
      <c r="ME128" s="125"/>
      <c r="MF128" s="125"/>
      <c r="MG128" s="125"/>
      <c r="MH128" s="125"/>
      <c r="MI128" s="125"/>
      <c r="MJ128" s="125"/>
      <c r="MK128" s="125"/>
      <c r="ML128" s="125"/>
      <c r="MM128" s="125"/>
      <c r="MN128" s="125"/>
      <c r="MO128" s="125"/>
      <c r="MP128" s="125"/>
      <c r="MQ128" s="125"/>
      <c r="MR128" s="125"/>
      <c r="MS128" s="125"/>
      <c r="MT128" s="125"/>
      <c r="MU128" s="125"/>
      <c r="MV128" s="125"/>
      <c r="MW128" s="125"/>
      <c r="MX128" s="125"/>
      <c r="MY128" s="125"/>
      <c r="MZ128" s="125"/>
      <c r="NA128" s="125"/>
      <c r="NB128" s="125"/>
      <c r="NC128" s="125"/>
      <c r="ND128" s="125"/>
      <c r="NE128" s="125"/>
      <c r="NF128" s="125"/>
      <c r="NG128" s="125"/>
      <c r="NH128" s="125"/>
      <c r="NI128" s="125"/>
      <c r="NJ128" s="125"/>
      <c r="NK128" s="125"/>
      <c r="NL128" s="125"/>
      <c r="NM128" s="125"/>
      <c r="NN128" s="125"/>
      <c r="NO128" s="125"/>
      <c r="NP128" s="125"/>
      <c r="NQ128" s="125"/>
      <c r="NR128" s="125"/>
      <c r="NS128" s="125"/>
      <c r="NT128" s="125"/>
      <c r="NU128" s="125"/>
      <c r="NV128" s="125"/>
      <c r="NW128" s="125"/>
      <c r="NX128" s="125"/>
      <c r="NY128" s="125"/>
      <c r="NZ128" s="125"/>
      <c r="OA128" s="125"/>
      <c r="OB128" s="125"/>
      <c r="OC128" s="125"/>
      <c r="OD128" s="125"/>
      <c r="OE128" s="125"/>
      <c r="OF128" s="125"/>
      <c r="OG128" s="125"/>
      <c r="OH128" s="125"/>
      <c r="OI128" s="125"/>
      <c r="OJ128" s="125"/>
      <c r="OK128" s="125"/>
      <c r="OL128" s="125"/>
      <c r="OM128" s="125"/>
      <c r="ON128" s="125"/>
      <c r="OO128" s="125"/>
      <c r="OP128" s="125"/>
      <c r="OQ128" s="125"/>
      <c r="OR128" s="125"/>
      <c r="OS128" s="125"/>
      <c r="OT128" s="125"/>
      <c r="OU128" s="125"/>
      <c r="OV128" s="125"/>
      <c r="OW128" s="125"/>
      <c r="OX128" s="125"/>
      <c r="OY128" s="125"/>
      <c r="OZ128" s="125"/>
      <c r="PA128" s="125"/>
      <c r="PB128" s="125"/>
      <c r="PC128" s="125"/>
      <c r="PD128" s="125"/>
      <c r="PE128" s="125"/>
      <c r="PF128" s="125"/>
      <c r="PG128" s="125"/>
      <c r="PH128" s="125"/>
      <c r="PI128" s="125"/>
      <c r="PJ128" s="125"/>
      <c r="PK128" s="125"/>
      <c r="PL128" s="125"/>
      <c r="PM128" s="125"/>
      <c r="PN128" s="125"/>
      <c r="PO128" s="125"/>
      <c r="PP128" s="125"/>
      <c r="PQ128" s="125"/>
      <c r="PR128" s="125"/>
      <c r="PS128" s="125"/>
      <c r="PT128" s="125"/>
      <c r="PU128" s="125"/>
      <c r="PV128" s="125"/>
      <c r="PW128" s="125"/>
      <c r="PX128" s="125"/>
      <c r="PY128" s="125"/>
      <c r="PZ128" s="125"/>
      <c r="QA128" s="125"/>
      <c r="QB128" s="125"/>
      <c r="QC128" s="125"/>
      <c r="QD128" s="125"/>
      <c r="QE128" s="125"/>
      <c r="QF128" s="125"/>
      <c r="QG128" s="125"/>
      <c r="QH128" s="125"/>
      <c r="QI128" s="125"/>
      <c r="QJ128" s="125"/>
      <c r="QK128" s="125"/>
      <c r="QL128" s="125"/>
      <c r="QM128" s="125"/>
      <c r="QN128" s="125"/>
      <c r="QO128" s="125"/>
      <c r="QP128" s="125"/>
      <c r="QQ128" s="125"/>
      <c r="QR128" s="125"/>
      <c r="QS128" s="125"/>
      <c r="QT128" s="125"/>
      <c r="QU128" s="125"/>
      <c r="QV128" s="125"/>
      <c r="QW128" s="125"/>
      <c r="QX128" s="125"/>
      <c r="QY128" s="125"/>
      <c r="QZ128" s="125"/>
      <c r="RA128" s="125"/>
      <c r="RB128" s="125"/>
      <c r="RC128" s="125"/>
      <c r="RD128" s="125"/>
      <c r="RE128" s="125"/>
      <c r="RF128" s="125"/>
      <c r="RG128" s="125"/>
      <c r="RH128" s="125"/>
      <c r="RI128" s="125"/>
      <c r="RJ128" s="125"/>
      <c r="RK128" s="125"/>
      <c r="RL128" s="125"/>
      <c r="RM128" s="125"/>
      <c r="RN128" s="125"/>
      <c r="RO128" s="125"/>
      <c r="RP128" s="125"/>
      <c r="RQ128" s="125"/>
      <c r="RR128" s="125"/>
      <c r="RS128" s="125"/>
      <c r="RT128" s="125"/>
      <c r="RU128" s="125"/>
      <c r="RV128" s="125"/>
      <c r="RW128" s="125"/>
      <c r="RX128" s="125"/>
      <c r="RY128" s="125"/>
      <c r="RZ128" s="125"/>
      <c r="SA128" s="125"/>
      <c r="SB128" s="125"/>
      <c r="SC128" s="125"/>
      <c r="SD128" s="125"/>
      <c r="SE128" s="125"/>
      <c r="SF128" s="125"/>
      <c r="SG128" s="125"/>
      <c r="SH128" s="125"/>
      <c r="SI128" s="125"/>
      <c r="SJ128" s="125"/>
      <c r="SK128" s="125"/>
      <c r="SL128" s="125"/>
      <c r="SM128" s="125"/>
      <c r="SN128" s="125"/>
      <c r="SO128" s="125"/>
      <c r="SP128" s="125"/>
      <c r="SQ128" s="125"/>
      <c r="SR128" s="125"/>
      <c r="SS128" s="125"/>
      <c r="ST128" s="125"/>
      <c r="SU128" s="125"/>
      <c r="SV128" s="125"/>
      <c r="SW128" s="125"/>
      <c r="SX128" s="125"/>
      <c r="SY128" s="125"/>
      <c r="SZ128" s="125"/>
      <c r="TA128" s="125"/>
      <c r="TB128" s="125"/>
      <c r="TC128" s="125"/>
      <c r="TD128" s="125"/>
      <c r="TE128" s="125"/>
      <c r="TF128" s="125"/>
      <c r="TG128" s="125"/>
      <c r="TH128" s="125"/>
      <c r="TI128" s="125"/>
      <c r="TJ128" s="125"/>
      <c r="TK128" s="125"/>
      <c r="TL128" s="125"/>
      <c r="TM128" s="125"/>
      <c r="TN128" s="125"/>
      <c r="TO128" s="125"/>
      <c r="TP128" s="125"/>
      <c r="TQ128" s="125"/>
      <c r="TR128" s="125"/>
      <c r="TS128" s="125"/>
      <c r="TT128" s="125"/>
      <c r="TU128" s="125"/>
      <c r="TV128" s="125"/>
      <c r="TW128" s="125"/>
      <c r="TX128" s="125"/>
      <c r="TY128" s="125"/>
      <c r="TZ128" s="125"/>
      <c r="UA128" s="125"/>
      <c r="UB128" s="125"/>
      <c r="UC128" s="125"/>
      <c r="UD128" s="125"/>
      <c r="UE128" s="125"/>
      <c r="UF128" s="125"/>
      <c r="UG128" s="125"/>
      <c r="UH128" s="125"/>
      <c r="UI128" s="125"/>
      <c r="UJ128" s="125"/>
      <c r="UK128" s="125"/>
      <c r="UL128" s="125"/>
      <c r="UM128" s="125"/>
      <c r="UN128" s="125"/>
      <c r="UO128" s="125"/>
      <c r="UP128" s="125"/>
      <c r="UQ128" s="125"/>
      <c r="UR128" s="125"/>
      <c r="US128" s="125"/>
      <c r="UT128" s="125"/>
      <c r="UU128" s="125"/>
      <c r="UV128" s="125"/>
      <c r="UW128" s="125"/>
      <c r="UX128" s="125"/>
      <c r="UY128" s="125"/>
      <c r="UZ128" s="125"/>
      <c r="VA128" s="125"/>
      <c r="VB128" s="125"/>
      <c r="VC128" s="125"/>
      <c r="VD128" s="125"/>
      <c r="VE128" s="125"/>
      <c r="VF128" s="125"/>
      <c r="VG128" s="125"/>
      <c r="VH128" s="125"/>
      <c r="VI128" s="125"/>
      <c r="VJ128" s="125"/>
      <c r="VK128" s="125"/>
      <c r="VL128" s="125"/>
      <c r="VM128" s="125"/>
      <c r="VN128" s="125"/>
      <c r="VO128" s="125"/>
      <c r="VP128" s="125"/>
      <c r="VQ128" s="125"/>
      <c r="VR128" s="125"/>
      <c r="VS128" s="125"/>
      <c r="VT128" s="125"/>
      <c r="VU128" s="125"/>
      <c r="VV128" s="125"/>
      <c r="VW128" s="125"/>
      <c r="VX128" s="125"/>
      <c r="VY128" s="125"/>
      <c r="VZ128" s="125"/>
      <c r="WA128" s="125"/>
      <c r="WB128" s="125"/>
      <c r="WC128" s="125"/>
      <c r="WD128" s="125"/>
      <c r="WE128" s="125"/>
      <c r="WF128" s="125"/>
      <c r="WG128" s="125"/>
      <c r="WH128" s="125"/>
      <c r="WI128" s="125"/>
      <c r="WJ128" s="125"/>
      <c r="WK128" s="125"/>
      <c r="WL128" s="125"/>
      <c r="WM128" s="125"/>
      <c r="WN128" s="125"/>
      <c r="WO128" s="125"/>
      <c r="WP128" s="125"/>
      <c r="WQ128" s="125"/>
      <c r="WR128" s="125"/>
      <c r="WS128" s="125"/>
      <c r="WT128" s="125"/>
      <c r="WU128" s="125"/>
      <c r="WV128" s="125"/>
      <c r="WW128" s="125"/>
      <c r="WX128" s="125"/>
      <c r="WY128" s="125"/>
      <c r="WZ128" s="125"/>
      <c r="XA128" s="125"/>
      <c r="XB128" s="125"/>
      <c r="XC128" s="125"/>
      <c r="XD128" s="125"/>
      <c r="XE128" s="125"/>
      <c r="XF128" s="125"/>
      <c r="XG128" s="125"/>
      <c r="XH128" s="125"/>
      <c r="XI128" s="125"/>
      <c r="XJ128" s="125"/>
      <c r="XK128" s="125"/>
      <c r="XL128" s="125"/>
      <c r="XM128" s="125"/>
      <c r="XN128" s="125"/>
      <c r="XO128" s="125"/>
      <c r="XP128" s="125"/>
      <c r="XQ128" s="125"/>
      <c r="XR128" s="125"/>
      <c r="XS128" s="125"/>
      <c r="XT128" s="125"/>
      <c r="XU128" s="125"/>
      <c r="XV128" s="125"/>
      <c r="XW128" s="125"/>
      <c r="XX128" s="125"/>
      <c r="XY128" s="125"/>
      <c r="XZ128" s="125"/>
      <c r="YA128" s="125"/>
      <c r="YB128" s="125"/>
      <c r="YC128" s="125"/>
      <c r="YD128" s="125"/>
      <c r="YE128" s="125"/>
      <c r="YF128" s="125"/>
      <c r="YG128" s="125"/>
      <c r="YH128" s="125"/>
      <c r="YI128" s="125"/>
      <c r="YJ128" s="125"/>
      <c r="YK128" s="125"/>
      <c r="YL128" s="125"/>
      <c r="YM128" s="125"/>
      <c r="YN128" s="125"/>
      <c r="YO128" s="125"/>
      <c r="YP128" s="125"/>
      <c r="YQ128" s="125"/>
      <c r="YR128" s="125"/>
      <c r="YS128" s="125"/>
      <c r="YT128" s="125"/>
      <c r="YU128" s="125"/>
      <c r="YV128" s="125"/>
      <c r="YW128" s="125"/>
      <c r="YX128" s="125"/>
      <c r="YY128" s="125"/>
      <c r="YZ128" s="125"/>
      <c r="ZA128" s="125"/>
      <c r="ZB128" s="125"/>
      <c r="ZC128" s="125"/>
      <c r="ZD128" s="125"/>
      <c r="ZE128" s="125"/>
      <c r="ZF128" s="125"/>
      <c r="ZG128" s="125"/>
      <c r="ZH128" s="125"/>
      <c r="ZI128" s="125"/>
      <c r="ZJ128" s="125"/>
      <c r="ZK128" s="125"/>
      <c r="ZL128" s="125"/>
      <c r="ZM128" s="125"/>
      <c r="ZN128" s="125"/>
      <c r="ZO128" s="125"/>
      <c r="ZP128" s="125"/>
      <c r="ZQ128" s="125"/>
      <c r="ZR128" s="125"/>
      <c r="ZS128" s="125"/>
      <c r="ZT128" s="125"/>
      <c r="ZU128" s="125"/>
      <c r="ZV128" s="125"/>
      <c r="ZW128" s="125"/>
      <c r="ZX128" s="125"/>
      <c r="ZY128" s="125"/>
      <c r="ZZ128" s="125"/>
      <c r="AAA128" s="125"/>
      <c r="AAB128" s="125"/>
      <c r="AAC128" s="125"/>
      <c r="AAD128" s="125"/>
      <c r="AAE128" s="125"/>
      <c r="AAF128" s="125"/>
      <c r="AAG128" s="125"/>
      <c r="AAH128" s="125"/>
      <c r="AAI128" s="125"/>
      <c r="AAJ128" s="125"/>
      <c r="AAK128" s="125"/>
      <c r="AAL128" s="125"/>
      <c r="AAM128" s="125"/>
      <c r="AAN128" s="125"/>
      <c r="AAO128" s="125"/>
      <c r="AAP128" s="125"/>
      <c r="AAQ128" s="125"/>
      <c r="AAR128" s="125"/>
      <c r="AAS128" s="125"/>
      <c r="AAT128" s="125"/>
      <c r="AAU128" s="125"/>
      <c r="AAV128" s="125"/>
      <c r="AAW128" s="125"/>
      <c r="AAX128" s="125"/>
      <c r="AAY128" s="125"/>
      <c r="AAZ128" s="125"/>
      <c r="ABA128" s="125"/>
      <c r="ABB128" s="125"/>
      <c r="ABC128" s="125"/>
      <c r="ABD128" s="125"/>
      <c r="ABE128" s="125"/>
      <c r="ABF128" s="125"/>
      <c r="ABG128" s="125"/>
      <c r="ABH128" s="125"/>
      <c r="ABI128" s="125"/>
      <c r="ABJ128" s="125"/>
      <c r="ABK128" s="125"/>
      <c r="ABL128" s="125"/>
      <c r="ABM128" s="125"/>
      <c r="ABN128" s="125"/>
      <c r="ABO128" s="125"/>
      <c r="ABP128" s="125"/>
      <c r="ABQ128" s="125"/>
      <c r="ABR128" s="125"/>
      <c r="ABS128" s="125"/>
      <c r="ABT128" s="125"/>
      <c r="ABU128" s="125"/>
      <c r="ABV128" s="125"/>
      <c r="ABW128" s="125"/>
      <c r="ABX128" s="125"/>
      <c r="ABY128" s="125"/>
      <c r="ABZ128" s="125"/>
      <c r="ACA128" s="125"/>
      <c r="ACB128" s="125"/>
      <c r="ACC128" s="125"/>
      <c r="ACD128" s="125"/>
      <c r="ACE128" s="125"/>
      <c r="ACF128" s="125"/>
      <c r="ACG128" s="125"/>
      <c r="ACH128" s="125"/>
      <c r="ACI128" s="125"/>
      <c r="ACJ128" s="125"/>
      <c r="ACK128" s="125"/>
      <c r="ACL128" s="125"/>
      <c r="ACM128" s="125"/>
      <c r="ACN128" s="125"/>
      <c r="ACO128" s="125"/>
      <c r="ACP128" s="125"/>
      <c r="ACQ128" s="125"/>
      <c r="ACR128" s="125"/>
      <c r="ACS128" s="125"/>
      <c r="ACT128" s="125"/>
      <c r="ACU128" s="125"/>
      <c r="ACV128" s="125"/>
      <c r="ACW128" s="125"/>
      <c r="ACX128" s="125"/>
      <c r="ACY128" s="125"/>
      <c r="ACZ128" s="125"/>
      <c r="ADA128" s="125"/>
      <c r="ADB128" s="125"/>
      <c r="ADC128" s="125"/>
      <c r="ADD128" s="125"/>
      <c r="ADE128" s="125"/>
      <c r="ADF128" s="125"/>
      <c r="ADG128" s="125"/>
      <c r="ADH128" s="125"/>
      <c r="ADI128" s="125"/>
      <c r="ADJ128" s="125"/>
      <c r="ADK128" s="125"/>
      <c r="ADL128" s="125"/>
      <c r="ADM128" s="125"/>
      <c r="ADN128" s="125"/>
      <c r="ADO128" s="125"/>
      <c r="ADP128" s="125"/>
      <c r="ADQ128" s="125"/>
      <c r="ADR128" s="125"/>
      <c r="ADS128" s="125"/>
      <c r="ADT128" s="125"/>
      <c r="ADU128" s="125"/>
      <c r="ADV128" s="125"/>
      <c r="ADW128" s="125"/>
      <c r="ADX128" s="125"/>
      <c r="ADY128" s="125"/>
      <c r="ADZ128" s="125"/>
      <c r="AEA128" s="125"/>
      <c r="AEB128" s="125"/>
      <c r="AEC128" s="125"/>
      <c r="AED128" s="125"/>
      <c r="AEE128" s="125"/>
      <c r="AEF128" s="125"/>
      <c r="AEG128" s="125"/>
      <c r="AEH128" s="125"/>
      <c r="AEI128" s="125"/>
      <c r="AEJ128" s="125"/>
      <c r="AEK128" s="125"/>
      <c r="AEL128" s="125"/>
      <c r="AEM128" s="125"/>
      <c r="AEN128" s="125"/>
      <c r="AEO128" s="125"/>
      <c r="AEP128" s="125"/>
      <c r="AEQ128" s="125"/>
      <c r="AER128" s="125"/>
      <c r="AES128" s="125"/>
      <c r="AET128" s="125"/>
      <c r="AEU128" s="125"/>
      <c r="AEV128" s="125"/>
      <c r="AEW128" s="125"/>
      <c r="AEX128" s="125"/>
      <c r="AEY128" s="125"/>
      <c r="AEZ128" s="125"/>
      <c r="AFA128" s="125"/>
      <c r="AFB128" s="125"/>
      <c r="AFC128" s="125"/>
      <c r="AFD128" s="125"/>
      <c r="AFE128" s="125"/>
      <c r="AFF128" s="125"/>
      <c r="AFG128" s="125"/>
      <c r="AFH128" s="125"/>
      <c r="AFI128" s="125"/>
      <c r="AFJ128" s="125"/>
      <c r="AFK128" s="125"/>
      <c r="AFL128" s="125"/>
      <c r="AFM128" s="125"/>
      <c r="AFN128" s="125"/>
      <c r="AFO128" s="125"/>
      <c r="AFP128" s="125"/>
      <c r="AFQ128" s="125"/>
      <c r="AFR128" s="125"/>
      <c r="AFS128" s="125"/>
      <c r="AFT128" s="125"/>
      <c r="AFU128" s="125"/>
      <c r="AFV128" s="125"/>
      <c r="AFW128" s="125"/>
      <c r="AFX128" s="125"/>
      <c r="AFY128" s="125"/>
      <c r="AFZ128" s="125"/>
      <c r="AGA128" s="125"/>
      <c r="AGB128" s="125"/>
      <c r="AGC128" s="125"/>
      <c r="AGD128" s="125"/>
      <c r="AGE128" s="125"/>
      <c r="AGF128" s="125"/>
      <c r="AGG128" s="125"/>
      <c r="AGH128" s="125"/>
      <c r="AGI128" s="125"/>
      <c r="AGJ128" s="125"/>
      <c r="AGK128" s="125"/>
      <c r="AGL128" s="125"/>
      <c r="AGM128" s="125"/>
      <c r="AGN128" s="125"/>
      <c r="AGO128" s="125"/>
      <c r="AGP128" s="125"/>
      <c r="AGQ128" s="125"/>
      <c r="AGR128" s="125"/>
      <c r="AGS128" s="125"/>
      <c r="AGT128" s="125"/>
      <c r="AGU128" s="125"/>
      <c r="AGV128" s="125"/>
      <c r="AGW128" s="125"/>
      <c r="AGX128" s="125"/>
      <c r="AGY128" s="125"/>
      <c r="AGZ128" s="125"/>
      <c r="AHA128" s="125"/>
      <c r="AHB128" s="125"/>
      <c r="AHC128" s="125"/>
      <c r="AHD128" s="125"/>
      <c r="AHE128" s="125"/>
      <c r="AHF128" s="125"/>
      <c r="AHG128" s="125"/>
      <c r="AHH128" s="125"/>
      <c r="AHI128" s="125"/>
      <c r="AHJ128" s="125"/>
      <c r="AHK128" s="125"/>
      <c r="AHL128" s="125"/>
      <c r="AHM128" s="125"/>
      <c r="AHN128" s="125"/>
      <c r="AHO128" s="125"/>
      <c r="AHP128" s="125"/>
      <c r="AHQ128" s="125"/>
      <c r="AHR128" s="125"/>
      <c r="AHS128" s="125"/>
      <c r="AHT128" s="125"/>
      <c r="AHU128" s="125"/>
      <c r="AHV128" s="125"/>
      <c r="AHW128" s="125"/>
      <c r="AHX128" s="125"/>
      <c r="AHY128" s="125"/>
      <c r="AHZ128" s="125"/>
      <c r="AIA128" s="125"/>
      <c r="AIB128" s="125"/>
      <c r="AIC128" s="125"/>
      <c r="AID128" s="125"/>
      <c r="AIE128" s="125"/>
      <c r="AIF128" s="125"/>
      <c r="AIG128" s="125"/>
      <c r="AIH128" s="125"/>
      <c r="AII128" s="125"/>
      <c r="AIJ128" s="125"/>
      <c r="AIK128" s="125"/>
      <c r="AIL128" s="125"/>
      <c r="AIM128" s="125"/>
      <c r="AIN128" s="125"/>
      <c r="AIO128" s="125"/>
      <c r="AIP128" s="125"/>
      <c r="AIQ128" s="125"/>
      <c r="AIR128" s="125"/>
      <c r="AIS128" s="125"/>
      <c r="AIT128" s="125"/>
      <c r="AIU128" s="125"/>
      <c r="AIV128" s="125"/>
      <c r="AIW128" s="125"/>
      <c r="AIX128" s="125"/>
      <c r="AIY128" s="125"/>
      <c r="AIZ128" s="125"/>
      <c r="AJA128" s="125"/>
      <c r="AJB128" s="125"/>
      <c r="AJC128" s="125"/>
      <c r="AJD128" s="125"/>
      <c r="AJE128" s="125"/>
      <c r="AJF128" s="125"/>
      <c r="AJG128" s="125"/>
      <c r="AJH128" s="125"/>
      <c r="AJI128" s="125"/>
      <c r="AJJ128" s="125"/>
      <c r="AJK128" s="125"/>
      <c r="AJL128" s="125"/>
      <c r="AJM128" s="125"/>
      <c r="AJN128" s="125"/>
      <c r="AJO128" s="125"/>
      <c r="AJP128" s="125"/>
      <c r="AJQ128" s="125"/>
      <c r="AJR128" s="125"/>
      <c r="AJS128" s="125"/>
      <c r="AJT128" s="125"/>
      <c r="AJU128" s="125"/>
      <c r="AJV128" s="125"/>
      <c r="AJW128" s="125"/>
      <c r="AJX128" s="125"/>
      <c r="AJY128" s="125"/>
      <c r="AJZ128" s="125"/>
      <c r="AKA128" s="125"/>
      <c r="AKB128" s="125"/>
      <c r="AKC128" s="125"/>
      <c r="AKD128" s="125"/>
      <c r="AKE128" s="125"/>
      <c r="AKF128" s="125"/>
      <c r="AKG128" s="125"/>
      <c r="AKH128" s="125"/>
      <c r="AKI128" s="125"/>
      <c r="AKJ128" s="125"/>
      <c r="AKK128" s="125"/>
      <c r="AKL128" s="125"/>
      <c r="AKM128" s="125"/>
      <c r="AKN128" s="125"/>
      <c r="AKO128" s="125"/>
      <c r="AKP128" s="125"/>
      <c r="AKQ128" s="125"/>
      <c r="AKR128" s="125"/>
      <c r="AKS128" s="125"/>
      <c r="AKT128" s="125"/>
      <c r="AKU128" s="125"/>
      <c r="AKV128" s="125"/>
      <c r="AKW128" s="125"/>
      <c r="AKX128" s="125"/>
      <c r="AKY128" s="125"/>
      <c r="AKZ128" s="125"/>
      <c r="ALA128" s="125"/>
      <c r="ALB128" s="125"/>
      <c r="ALC128" s="125"/>
      <c r="ALD128" s="125"/>
      <c r="ALE128" s="125"/>
      <c r="ALF128" s="125"/>
      <c r="ALG128" s="125"/>
      <c r="ALH128" s="125"/>
      <c r="ALI128" s="125"/>
      <c r="ALJ128" s="125"/>
      <c r="ALK128" s="125"/>
      <c r="ALL128" s="125"/>
      <c r="ALM128" s="125"/>
      <c r="ALN128" s="125"/>
      <c r="ALO128" s="125"/>
      <c r="ALP128" s="125"/>
      <c r="ALQ128" s="125"/>
      <c r="ALR128" s="125"/>
      <c r="ALS128" s="125"/>
      <c r="ALT128" s="125"/>
      <c r="ALU128" s="125"/>
      <c r="ALV128" s="125"/>
      <c r="ALW128" s="125"/>
      <c r="ALX128" s="125"/>
      <c r="ALY128" s="125"/>
      <c r="ALZ128" s="125"/>
      <c r="AMA128" s="125"/>
      <c r="AMB128" s="125"/>
      <c r="AMC128" s="125"/>
      <c r="AMD128" s="125"/>
      <c r="AME128" s="125"/>
      <c r="AMF128" s="125"/>
      <c r="AMG128" s="125"/>
      <c r="AMH128" s="125"/>
      <c r="AMI128" s="125"/>
      <c r="AMJ128" s="125"/>
      <c r="AMK128" s="125"/>
      <c r="AML128" s="125"/>
      <c r="AMM128" s="125"/>
      <c r="AMN128" s="125"/>
      <c r="AMO128" s="125"/>
      <c r="AMP128" s="125"/>
      <c r="AMQ128" s="125"/>
      <c r="AMR128" s="125"/>
      <c r="AMS128" s="125"/>
      <c r="AMT128" s="125"/>
      <c r="AMU128" s="125"/>
      <c r="AMV128" s="125"/>
      <c r="AMW128" s="125"/>
      <c r="AMX128" s="125"/>
      <c r="AMY128" s="125"/>
      <c r="AMZ128" s="125"/>
      <c r="ANA128" s="125"/>
      <c r="ANB128" s="125"/>
      <c r="ANC128" s="125"/>
      <c r="AND128" s="125"/>
      <c r="ANE128" s="125"/>
      <c r="ANF128" s="125"/>
      <c r="ANG128" s="125"/>
      <c r="ANH128" s="125"/>
      <c r="ANI128" s="125"/>
      <c r="ANJ128" s="125"/>
      <c r="ANK128" s="125"/>
      <c r="ANL128" s="125"/>
      <c r="ANM128" s="125"/>
      <c r="ANN128" s="125"/>
      <c r="ANO128" s="125"/>
      <c r="ANP128" s="125"/>
      <c r="ANQ128" s="125"/>
      <c r="ANR128" s="125"/>
      <c r="ANS128" s="125"/>
      <c r="ANT128" s="125"/>
      <c r="ANU128" s="125"/>
      <c r="ANV128" s="125"/>
      <c r="ANW128" s="125"/>
      <c r="ANX128" s="125"/>
      <c r="ANY128" s="125"/>
      <c r="ANZ128" s="125"/>
      <c r="AOA128" s="125"/>
      <c r="AOB128" s="125"/>
      <c r="AOC128" s="125"/>
      <c r="AOD128" s="125"/>
      <c r="AOE128" s="125"/>
      <c r="AOF128" s="125"/>
      <c r="AOG128" s="125"/>
      <c r="AOH128" s="125"/>
      <c r="AOI128" s="125"/>
      <c r="AOJ128" s="125"/>
      <c r="AOK128" s="125"/>
      <c r="AOL128" s="125"/>
      <c r="AOM128" s="125"/>
      <c r="AON128" s="125"/>
      <c r="AOO128" s="125"/>
      <c r="AOP128" s="125"/>
      <c r="AOQ128" s="125"/>
      <c r="AOR128" s="125"/>
      <c r="AOS128" s="125"/>
      <c r="AOT128" s="125"/>
      <c r="AOU128" s="125"/>
      <c r="AOV128" s="125"/>
      <c r="AOW128" s="125"/>
      <c r="AOX128" s="125"/>
      <c r="AOY128" s="125"/>
      <c r="AOZ128" s="125"/>
      <c r="APA128" s="125"/>
      <c r="APB128" s="125"/>
      <c r="APC128" s="125"/>
      <c r="APD128" s="125"/>
      <c r="APE128" s="125"/>
      <c r="APF128" s="125"/>
      <c r="APG128" s="125"/>
      <c r="APH128" s="125"/>
      <c r="API128" s="125"/>
      <c r="APJ128" s="125"/>
      <c r="APK128" s="125"/>
      <c r="APL128" s="125"/>
      <c r="APM128" s="125"/>
      <c r="APN128" s="125"/>
      <c r="APO128" s="125"/>
      <c r="APP128" s="125"/>
      <c r="APQ128" s="125"/>
      <c r="APR128" s="125"/>
      <c r="APS128" s="125"/>
      <c r="APT128" s="125"/>
      <c r="APU128" s="125"/>
      <c r="APV128" s="125"/>
      <c r="APW128" s="125"/>
      <c r="APX128" s="125"/>
      <c r="APY128" s="125"/>
      <c r="APZ128" s="125"/>
      <c r="AQA128" s="125"/>
      <c r="AQB128" s="125"/>
      <c r="AQC128" s="125"/>
      <c r="AQD128" s="125"/>
      <c r="AQE128" s="125"/>
      <c r="AQF128" s="125"/>
      <c r="AQG128" s="125"/>
      <c r="AQH128" s="125"/>
      <c r="AQI128" s="125"/>
      <c r="AQJ128" s="125"/>
      <c r="AQK128" s="125"/>
      <c r="AQL128" s="125"/>
      <c r="AQM128" s="125"/>
      <c r="AQN128" s="125"/>
      <c r="AQO128" s="125"/>
      <c r="AQP128" s="125"/>
      <c r="AQQ128" s="125"/>
      <c r="AQR128" s="125"/>
      <c r="AQS128" s="125"/>
      <c r="AQT128" s="125"/>
      <c r="AQU128" s="125"/>
      <c r="AQV128" s="125"/>
      <c r="AQW128" s="125"/>
      <c r="AQX128" s="125"/>
      <c r="AQY128" s="125"/>
      <c r="AQZ128" s="125"/>
      <c r="ARA128" s="125"/>
      <c r="ARB128" s="125"/>
      <c r="ARC128" s="125"/>
      <c r="ARD128" s="125"/>
      <c r="ARE128" s="125"/>
      <c r="ARF128" s="125"/>
      <c r="ARG128" s="125"/>
      <c r="ARH128" s="125"/>
      <c r="ARI128" s="125"/>
      <c r="ARJ128" s="125"/>
      <c r="ARK128" s="125"/>
      <c r="ARL128" s="125"/>
      <c r="ARM128" s="125"/>
      <c r="ARN128" s="125"/>
      <c r="ARO128" s="125"/>
      <c r="ARP128" s="125"/>
      <c r="ARQ128" s="125"/>
      <c r="ARR128" s="125"/>
      <c r="ARS128" s="125"/>
      <c r="ART128" s="125"/>
      <c r="ARU128" s="125"/>
      <c r="ARV128" s="125"/>
      <c r="ARW128" s="125"/>
      <c r="ARX128" s="125"/>
      <c r="ARY128" s="125"/>
      <c r="ARZ128" s="125"/>
      <c r="ASA128" s="125"/>
      <c r="ASB128" s="125"/>
      <c r="ASC128" s="125"/>
      <c r="ASD128" s="125"/>
      <c r="ASE128" s="125"/>
      <c r="ASF128" s="125"/>
      <c r="ASG128" s="125"/>
      <c r="ASH128" s="125"/>
      <c r="ASI128" s="125"/>
      <c r="ASJ128" s="125"/>
      <c r="ASK128" s="125"/>
      <c r="ASL128" s="125"/>
      <c r="ASM128" s="125"/>
      <c r="ASN128" s="125"/>
      <c r="ASO128" s="125"/>
      <c r="ASP128" s="125"/>
      <c r="ASQ128" s="125"/>
      <c r="ASR128" s="125"/>
      <c r="ASS128" s="125"/>
      <c r="AST128" s="125"/>
      <c r="ASU128" s="125"/>
      <c r="ASV128" s="125"/>
      <c r="ASW128" s="125"/>
      <c r="ASX128" s="125"/>
      <c r="ASY128" s="125"/>
      <c r="ASZ128" s="125"/>
      <c r="ATA128" s="125"/>
      <c r="ATB128" s="125"/>
      <c r="ATC128" s="125"/>
      <c r="ATD128" s="125"/>
      <c r="ATE128" s="125"/>
      <c r="ATF128" s="125"/>
      <c r="ATG128" s="125"/>
      <c r="ATH128" s="125"/>
      <c r="ATI128" s="125"/>
      <c r="ATJ128" s="125"/>
      <c r="ATK128" s="125"/>
      <c r="ATL128" s="125"/>
      <c r="ATM128" s="125"/>
      <c r="ATN128" s="125"/>
      <c r="ATO128" s="125"/>
      <c r="ATP128" s="125"/>
      <c r="ATQ128" s="125"/>
      <c r="ATR128" s="125"/>
      <c r="ATS128" s="125"/>
      <c r="ATT128" s="125"/>
      <c r="ATU128" s="125"/>
      <c r="ATV128" s="125"/>
      <c r="ATW128" s="125"/>
      <c r="ATX128" s="125"/>
      <c r="ATY128" s="125"/>
      <c r="ATZ128" s="125"/>
      <c r="AUA128" s="125"/>
      <c r="AUB128" s="125"/>
      <c r="AUC128" s="125"/>
      <c r="AUD128" s="125"/>
      <c r="AUE128" s="125"/>
      <c r="AUF128" s="125"/>
      <c r="AUG128" s="125"/>
      <c r="AUH128" s="125"/>
      <c r="AUI128" s="125"/>
      <c r="AUJ128" s="125"/>
      <c r="AUK128" s="125"/>
      <c r="AUL128" s="125"/>
      <c r="AUM128" s="125"/>
      <c r="AUN128" s="125"/>
      <c r="AUO128" s="125"/>
      <c r="AUP128" s="125"/>
      <c r="AUQ128" s="125"/>
      <c r="AUR128" s="125"/>
      <c r="AUS128" s="125"/>
      <c r="AUT128" s="125"/>
      <c r="AUU128" s="125"/>
      <c r="AUV128" s="125"/>
      <c r="AUW128" s="125"/>
      <c r="AUX128" s="125"/>
      <c r="AUY128" s="125"/>
      <c r="AUZ128" s="125"/>
      <c r="AVA128" s="125"/>
      <c r="AVB128" s="125"/>
      <c r="AVC128" s="125"/>
      <c r="AVD128" s="125"/>
      <c r="AVE128" s="125"/>
      <c r="AVF128" s="125"/>
      <c r="AVG128" s="125"/>
      <c r="AVH128" s="125"/>
      <c r="AVI128" s="125"/>
      <c r="AVJ128" s="125"/>
      <c r="AVK128" s="125"/>
      <c r="AVL128" s="125"/>
      <c r="AVM128" s="125"/>
      <c r="AVN128" s="125"/>
      <c r="AVO128" s="125"/>
      <c r="AVP128" s="125"/>
      <c r="AVQ128" s="125"/>
      <c r="AVR128" s="125"/>
      <c r="AVS128" s="125"/>
      <c r="AVT128" s="125"/>
      <c r="AVU128" s="125"/>
    </row>
    <row r="142" spans="1:1269" s="332" customFormat="1" ht="13.5" customHeight="1" x14ac:dyDescent="0.2">
      <c r="A142" s="115"/>
      <c r="B142" s="44"/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4"/>
      <c r="AA142" s="44"/>
      <c r="AB142" s="44"/>
      <c r="AC142" s="44"/>
      <c r="AD142" s="44"/>
      <c r="AE142" s="44"/>
      <c r="AF142" s="44"/>
      <c r="AG142" s="44"/>
      <c r="AH142" s="44"/>
      <c r="AI142" s="44"/>
      <c r="AJ142" s="44"/>
      <c r="AK142" s="44"/>
      <c r="AL142" s="44"/>
      <c r="AM142" s="44"/>
      <c r="AN142" s="44"/>
      <c r="AO142" s="44"/>
      <c r="AP142" s="44"/>
      <c r="AQ142" s="44"/>
      <c r="AR142" s="44"/>
      <c r="AS142" s="44"/>
      <c r="AT142" s="44"/>
      <c r="AU142" s="44"/>
      <c r="AV142" s="44"/>
      <c r="AW142" s="44"/>
      <c r="AX142" s="44"/>
      <c r="AY142" s="44"/>
      <c r="AZ142" s="44"/>
      <c r="BA142" s="44"/>
      <c r="BB142" s="44"/>
      <c r="BC142" s="44"/>
      <c r="BD142" s="44"/>
      <c r="BE142" s="44"/>
      <c r="BF142" s="44"/>
      <c r="BG142" s="44"/>
      <c r="BH142" s="44"/>
      <c r="BI142" s="44"/>
      <c r="BJ142" s="44"/>
      <c r="BK142" s="44"/>
      <c r="BL142" s="44"/>
      <c r="BM142" s="44"/>
      <c r="BN142" s="44"/>
      <c r="BO142" s="44"/>
      <c r="BP142" s="44"/>
      <c r="BQ142" s="44"/>
      <c r="BR142" s="44"/>
      <c r="BS142" s="44"/>
      <c r="BT142" s="44"/>
      <c r="BU142" s="44"/>
      <c r="BV142" s="44"/>
      <c r="BW142" s="44"/>
      <c r="BX142" s="44"/>
      <c r="BY142" s="44"/>
      <c r="BZ142" s="44"/>
      <c r="CA142" s="44"/>
      <c r="CB142" s="44"/>
      <c r="CC142" s="44"/>
      <c r="CD142" s="44"/>
      <c r="CE142" s="44"/>
      <c r="CF142" s="44"/>
      <c r="CG142" s="44"/>
      <c r="CH142" s="44"/>
      <c r="CI142" s="44"/>
      <c r="CJ142" s="44"/>
      <c r="CK142" s="44"/>
      <c r="CL142" s="44"/>
      <c r="CM142" s="44"/>
      <c r="CN142" s="44"/>
      <c r="CO142" s="44"/>
      <c r="CP142" s="44"/>
      <c r="CQ142" s="44"/>
      <c r="CR142" s="44"/>
      <c r="CS142" s="44"/>
      <c r="CT142" s="44"/>
      <c r="CU142" s="44"/>
      <c r="CV142" s="44"/>
      <c r="CW142" s="44"/>
      <c r="CX142" s="44"/>
      <c r="CY142" s="44"/>
      <c r="CZ142" s="44"/>
      <c r="DA142" s="44"/>
      <c r="DB142" s="44"/>
      <c r="DC142" s="44"/>
      <c r="DD142" s="44"/>
      <c r="DE142" s="44"/>
      <c r="DF142" s="44"/>
      <c r="DG142" s="44"/>
      <c r="DH142" s="44"/>
      <c r="DI142" s="44"/>
      <c r="DJ142" s="44"/>
      <c r="DK142" s="44"/>
      <c r="DL142" s="44"/>
      <c r="DM142" s="44"/>
      <c r="DN142" s="44"/>
      <c r="DO142" s="44"/>
      <c r="DP142" s="44"/>
      <c r="DQ142" s="44"/>
      <c r="DR142" s="44"/>
      <c r="DS142" s="44"/>
      <c r="DT142" s="44"/>
      <c r="DU142" s="44"/>
      <c r="DV142" s="44"/>
      <c r="DW142" s="44"/>
      <c r="DX142" s="44"/>
      <c r="DY142" s="44"/>
      <c r="DZ142" s="44"/>
      <c r="EA142" s="44"/>
      <c r="EB142" s="44"/>
      <c r="EC142" s="44"/>
      <c r="ED142" s="44"/>
      <c r="EE142" s="44"/>
      <c r="EF142" s="44"/>
      <c r="EG142" s="44"/>
      <c r="EH142" s="44"/>
      <c r="EI142" s="44"/>
      <c r="EJ142" s="44"/>
      <c r="EK142" s="44"/>
      <c r="EL142" s="44"/>
      <c r="EM142" s="44"/>
      <c r="EN142" s="44"/>
      <c r="EO142" s="44"/>
      <c r="EP142" s="44"/>
      <c r="EQ142" s="44"/>
      <c r="ER142" s="44"/>
      <c r="ES142" s="44"/>
      <c r="ET142" s="44"/>
      <c r="EU142" s="44"/>
      <c r="EV142" s="44"/>
      <c r="EW142" s="44"/>
      <c r="EX142" s="44"/>
      <c r="EY142" s="44"/>
      <c r="EZ142" s="44"/>
      <c r="FA142" s="44"/>
      <c r="FB142" s="44"/>
      <c r="FC142" s="44"/>
      <c r="FD142" s="44"/>
      <c r="FE142" s="44"/>
      <c r="FF142" s="44"/>
      <c r="FG142" s="44"/>
      <c r="FH142" s="44"/>
      <c r="FI142" s="44"/>
      <c r="FJ142" s="44"/>
      <c r="FK142" s="44"/>
      <c r="FL142" s="44"/>
      <c r="FM142" s="44"/>
      <c r="FN142" s="44"/>
      <c r="FO142" s="44"/>
      <c r="FP142" s="44"/>
      <c r="FQ142" s="44"/>
      <c r="FR142" s="44"/>
      <c r="FS142" s="44"/>
      <c r="FT142" s="44"/>
      <c r="FU142" s="44"/>
      <c r="FV142" s="44"/>
      <c r="FW142" s="44"/>
      <c r="FX142" s="44"/>
      <c r="FY142" s="44"/>
      <c r="FZ142" s="44"/>
      <c r="GA142" s="44"/>
      <c r="GB142" s="44"/>
      <c r="GC142" s="44"/>
      <c r="GD142" s="44"/>
      <c r="GE142" s="44"/>
      <c r="GF142" s="115"/>
      <c r="GG142" s="115"/>
      <c r="GH142" s="115"/>
      <c r="GI142" s="115"/>
      <c r="GJ142" s="115"/>
      <c r="GK142" s="115"/>
      <c r="GL142" s="115"/>
      <c r="GM142" s="115"/>
      <c r="GN142" s="115"/>
      <c r="GO142" s="115"/>
      <c r="GP142" s="115"/>
      <c r="GQ142" s="115"/>
      <c r="GR142" s="115"/>
      <c r="GS142" s="115"/>
      <c r="GT142" s="115"/>
      <c r="GU142" s="115"/>
      <c r="GV142" s="115"/>
      <c r="GW142" s="115"/>
      <c r="GX142" s="115"/>
      <c r="GY142" s="115"/>
      <c r="GZ142" s="115"/>
      <c r="HA142" s="115"/>
      <c r="HB142" s="115"/>
      <c r="HC142" s="115"/>
      <c r="HD142" s="115"/>
      <c r="HE142" s="115"/>
      <c r="HF142" s="115"/>
      <c r="HG142" s="115"/>
      <c r="HH142" s="115"/>
      <c r="HI142" s="115"/>
      <c r="HJ142" s="115"/>
      <c r="HK142" s="115"/>
      <c r="HL142" s="115"/>
      <c r="HM142" s="115"/>
      <c r="HN142" s="115"/>
      <c r="HO142" s="115"/>
      <c r="HP142" s="115"/>
      <c r="HQ142" s="115"/>
      <c r="HR142" s="115"/>
      <c r="HS142" s="115"/>
      <c r="HT142" s="115"/>
      <c r="HU142" s="115"/>
      <c r="HV142" s="115"/>
      <c r="HW142" s="115"/>
      <c r="HX142" s="115"/>
      <c r="HY142" s="115"/>
      <c r="HZ142" s="115"/>
      <c r="IA142" s="115"/>
      <c r="IB142" s="115"/>
      <c r="IC142" s="115"/>
      <c r="ID142" s="115"/>
      <c r="IE142" s="115"/>
      <c r="IF142" s="115"/>
      <c r="IG142" s="115"/>
      <c r="IH142" s="115"/>
      <c r="II142" s="115"/>
      <c r="IJ142" s="115"/>
      <c r="IK142" s="115"/>
      <c r="IL142" s="115"/>
      <c r="IM142" s="115"/>
      <c r="IN142" s="115"/>
      <c r="IO142" s="115"/>
      <c r="IP142" s="115"/>
      <c r="IQ142" s="115"/>
      <c r="IR142" s="115"/>
      <c r="IS142" s="115"/>
      <c r="IT142" s="115"/>
      <c r="IU142" s="115"/>
      <c r="IV142" s="115"/>
      <c r="IW142" s="115"/>
      <c r="IX142" s="115"/>
      <c r="IY142" s="115"/>
      <c r="IZ142" s="115"/>
      <c r="JA142" s="115"/>
      <c r="JB142" s="115"/>
      <c r="JC142" s="115"/>
      <c r="JD142" s="115"/>
      <c r="JE142" s="115"/>
      <c r="JF142" s="115"/>
      <c r="JG142" s="115"/>
      <c r="JH142" s="115"/>
      <c r="JI142" s="115"/>
      <c r="JJ142" s="115"/>
      <c r="JK142" s="115"/>
      <c r="JL142" s="115"/>
      <c r="JM142" s="115"/>
      <c r="JN142" s="115"/>
      <c r="JO142" s="115"/>
      <c r="JP142" s="115"/>
      <c r="JQ142" s="115"/>
      <c r="JR142" s="115"/>
      <c r="JS142" s="115"/>
      <c r="JT142" s="115"/>
      <c r="JU142" s="115"/>
      <c r="JV142" s="115"/>
      <c r="JW142" s="115"/>
      <c r="JX142" s="115"/>
      <c r="JY142" s="115"/>
      <c r="JZ142" s="115"/>
      <c r="KA142" s="115"/>
      <c r="KB142" s="115"/>
      <c r="KC142" s="115"/>
      <c r="KD142" s="115"/>
      <c r="KE142" s="115"/>
      <c r="KF142" s="115"/>
      <c r="KG142" s="115"/>
      <c r="KH142" s="115"/>
      <c r="KI142" s="115"/>
      <c r="KJ142" s="115"/>
      <c r="KK142" s="115"/>
      <c r="KL142" s="115"/>
      <c r="KM142" s="115"/>
      <c r="KN142" s="115"/>
      <c r="KO142" s="115"/>
      <c r="KP142" s="115"/>
      <c r="KQ142" s="115"/>
      <c r="KR142" s="115"/>
      <c r="KS142" s="115"/>
      <c r="KT142" s="115"/>
      <c r="KU142" s="115"/>
      <c r="KV142" s="115"/>
      <c r="KW142" s="115"/>
      <c r="KX142" s="115"/>
      <c r="KY142" s="115"/>
      <c r="KZ142" s="115"/>
      <c r="LA142" s="115"/>
      <c r="LB142" s="115"/>
      <c r="LC142" s="115"/>
      <c r="LD142" s="115"/>
      <c r="LE142" s="115"/>
      <c r="LF142" s="115"/>
      <c r="LG142" s="115"/>
      <c r="LH142" s="115"/>
      <c r="LI142" s="115"/>
      <c r="LJ142" s="115"/>
      <c r="LK142" s="115"/>
      <c r="LL142" s="115"/>
      <c r="LM142" s="115"/>
      <c r="LN142" s="115"/>
      <c r="LO142" s="115"/>
      <c r="LP142" s="115"/>
      <c r="LQ142" s="115"/>
      <c r="LR142" s="115"/>
      <c r="LS142" s="115"/>
      <c r="LT142" s="115"/>
      <c r="LU142" s="115"/>
      <c r="LV142" s="115"/>
      <c r="LW142" s="115"/>
      <c r="LX142" s="115"/>
      <c r="LY142" s="115"/>
      <c r="LZ142" s="115"/>
      <c r="MA142" s="115"/>
      <c r="MB142" s="115"/>
      <c r="MC142" s="115"/>
      <c r="MD142" s="115"/>
      <c r="ME142" s="115"/>
      <c r="MF142" s="115"/>
      <c r="MG142" s="115"/>
      <c r="MH142" s="115"/>
      <c r="MI142" s="115"/>
      <c r="MJ142" s="115"/>
      <c r="MK142" s="115"/>
      <c r="ML142" s="115"/>
      <c r="MM142" s="115"/>
      <c r="MN142" s="115"/>
      <c r="MO142" s="115"/>
      <c r="MP142" s="115"/>
      <c r="MQ142" s="115"/>
      <c r="MR142" s="115"/>
      <c r="MS142" s="115"/>
      <c r="MT142" s="115"/>
      <c r="MU142" s="115"/>
      <c r="MV142" s="115"/>
      <c r="MW142" s="115"/>
      <c r="MX142" s="115"/>
      <c r="MY142" s="115"/>
      <c r="MZ142" s="115"/>
      <c r="NA142" s="115"/>
      <c r="NB142" s="115"/>
      <c r="NC142" s="115"/>
      <c r="ND142" s="115"/>
      <c r="NE142" s="115"/>
      <c r="NF142" s="115"/>
      <c r="NG142" s="115"/>
      <c r="NH142" s="115"/>
      <c r="NI142" s="115"/>
      <c r="NJ142" s="115"/>
      <c r="NK142" s="115"/>
      <c r="NL142" s="115"/>
      <c r="NM142" s="115"/>
      <c r="NN142" s="115"/>
      <c r="NO142" s="115"/>
      <c r="NP142" s="115"/>
      <c r="NQ142" s="115"/>
      <c r="NR142" s="115"/>
      <c r="NS142" s="115"/>
      <c r="NT142" s="115"/>
      <c r="NU142" s="115"/>
      <c r="NV142" s="115"/>
      <c r="NW142" s="115"/>
      <c r="NX142" s="115"/>
      <c r="NY142" s="115"/>
      <c r="NZ142" s="115"/>
      <c r="OA142" s="115"/>
      <c r="OB142" s="115"/>
      <c r="OC142" s="115"/>
      <c r="OD142" s="115"/>
      <c r="OE142" s="115"/>
      <c r="OF142" s="115"/>
      <c r="OG142" s="115"/>
      <c r="OH142" s="115"/>
      <c r="OI142" s="115"/>
      <c r="OJ142" s="115"/>
      <c r="OK142" s="115"/>
      <c r="OL142" s="115"/>
      <c r="OM142" s="115"/>
      <c r="ON142" s="115"/>
      <c r="OO142" s="115"/>
      <c r="OP142" s="115"/>
      <c r="OQ142" s="115"/>
      <c r="OR142" s="115"/>
      <c r="OS142" s="115"/>
      <c r="OT142" s="115"/>
      <c r="OU142" s="115"/>
      <c r="OV142" s="115"/>
      <c r="OW142" s="115"/>
      <c r="OX142" s="115"/>
      <c r="OY142" s="115"/>
      <c r="OZ142" s="115"/>
      <c r="PA142" s="115"/>
      <c r="PB142" s="115"/>
      <c r="PC142" s="115"/>
      <c r="PD142" s="115"/>
      <c r="PE142" s="115"/>
      <c r="PF142" s="115"/>
      <c r="PG142" s="115"/>
      <c r="PH142" s="115"/>
      <c r="PI142" s="115"/>
      <c r="PJ142" s="115"/>
      <c r="PK142" s="115"/>
      <c r="PL142" s="115"/>
      <c r="PM142" s="115"/>
      <c r="PN142" s="115"/>
      <c r="PO142" s="115"/>
      <c r="PP142" s="115"/>
      <c r="PQ142" s="115"/>
      <c r="PR142" s="115"/>
      <c r="PS142" s="115"/>
      <c r="PT142" s="115"/>
      <c r="PU142" s="115"/>
      <c r="PV142" s="115"/>
      <c r="PW142" s="115"/>
      <c r="PX142" s="115"/>
      <c r="PY142" s="115"/>
      <c r="PZ142" s="115"/>
      <c r="QA142" s="115"/>
      <c r="QB142" s="115"/>
      <c r="QC142" s="115"/>
      <c r="QD142" s="115"/>
      <c r="QE142" s="115"/>
      <c r="QF142" s="115"/>
      <c r="QG142" s="115"/>
      <c r="QH142" s="115"/>
      <c r="QI142" s="115"/>
      <c r="QJ142" s="115"/>
      <c r="QK142" s="115"/>
      <c r="QL142" s="115"/>
      <c r="QM142" s="115"/>
      <c r="QN142" s="115"/>
      <c r="QO142" s="115"/>
      <c r="QP142" s="115"/>
      <c r="QQ142" s="115"/>
      <c r="QR142" s="115"/>
      <c r="QS142" s="115"/>
      <c r="QT142" s="115"/>
      <c r="QU142" s="115"/>
      <c r="QV142" s="115"/>
      <c r="QW142" s="115"/>
      <c r="QX142" s="115"/>
      <c r="QY142" s="115"/>
      <c r="QZ142" s="115"/>
      <c r="RA142" s="115"/>
      <c r="RB142" s="115"/>
      <c r="RC142" s="115"/>
      <c r="RD142" s="115"/>
      <c r="RE142" s="115"/>
      <c r="RF142" s="115"/>
      <c r="RG142" s="115"/>
      <c r="RH142" s="115"/>
      <c r="RI142" s="115"/>
      <c r="RJ142" s="115"/>
      <c r="RK142" s="115"/>
      <c r="RL142" s="115"/>
      <c r="RM142" s="115"/>
      <c r="RN142" s="115"/>
      <c r="RO142" s="115"/>
      <c r="RP142" s="115"/>
      <c r="RQ142" s="115"/>
      <c r="RR142" s="115"/>
      <c r="RS142" s="115"/>
      <c r="RT142" s="115"/>
      <c r="RU142" s="115"/>
      <c r="RV142" s="115"/>
      <c r="RW142" s="115"/>
      <c r="RX142" s="115"/>
      <c r="RY142" s="115"/>
      <c r="RZ142" s="115"/>
      <c r="SA142" s="115"/>
      <c r="SB142" s="115"/>
      <c r="SC142" s="115"/>
      <c r="SD142" s="115"/>
      <c r="SE142" s="115"/>
      <c r="SF142" s="115"/>
      <c r="SG142" s="115"/>
      <c r="SH142" s="115"/>
      <c r="SI142" s="115"/>
      <c r="SJ142" s="115"/>
      <c r="SK142" s="115"/>
      <c r="SL142" s="115"/>
      <c r="SM142" s="115"/>
      <c r="SN142" s="115"/>
      <c r="SO142" s="115"/>
      <c r="SP142" s="115"/>
      <c r="SQ142" s="115"/>
      <c r="SR142" s="115"/>
      <c r="SS142" s="115"/>
      <c r="ST142" s="115"/>
      <c r="SU142" s="115"/>
      <c r="SV142" s="115"/>
      <c r="SW142" s="115"/>
      <c r="SX142" s="115"/>
      <c r="SY142" s="115"/>
      <c r="SZ142" s="115"/>
      <c r="TA142" s="115"/>
      <c r="TB142" s="115"/>
      <c r="TC142" s="115"/>
      <c r="TD142" s="115"/>
      <c r="TE142" s="115"/>
      <c r="TF142" s="115"/>
      <c r="TG142" s="115"/>
      <c r="TH142" s="115"/>
      <c r="TI142" s="115"/>
      <c r="TJ142" s="115"/>
      <c r="TK142" s="115"/>
      <c r="TL142" s="115"/>
      <c r="TM142" s="115"/>
      <c r="TN142" s="115"/>
      <c r="TO142" s="115"/>
      <c r="TP142" s="115"/>
      <c r="TQ142" s="115"/>
      <c r="TR142" s="115"/>
      <c r="TS142" s="115"/>
      <c r="TT142" s="115"/>
      <c r="TU142" s="115"/>
      <c r="TV142" s="115"/>
      <c r="TW142" s="115"/>
      <c r="TX142" s="115"/>
      <c r="TY142" s="115"/>
      <c r="TZ142" s="115"/>
      <c r="UA142" s="115"/>
      <c r="UB142" s="115"/>
      <c r="UC142" s="115"/>
      <c r="UD142" s="115"/>
      <c r="UE142" s="115"/>
      <c r="UF142" s="115"/>
      <c r="UG142" s="115"/>
      <c r="UH142" s="115"/>
      <c r="UI142" s="115"/>
      <c r="UJ142" s="115"/>
      <c r="UK142" s="115"/>
      <c r="UL142" s="115"/>
      <c r="UM142" s="115"/>
      <c r="UN142" s="115"/>
      <c r="UO142" s="115"/>
      <c r="UP142" s="115"/>
      <c r="UQ142" s="115"/>
      <c r="UR142" s="115"/>
      <c r="US142" s="115"/>
      <c r="UT142" s="115"/>
      <c r="UU142" s="115"/>
      <c r="UV142" s="115"/>
      <c r="UW142" s="115"/>
      <c r="UX142" s="115"/>
      <c r="UY142" s="115"/>
      <c r="UZ142" s="115"/>
      <c r="VA142" s="115"/>
      <c r="VB142" s="115"/>
      <c r="VC142" s="115"/>
      <c r="VD142" s="115"/>
      <c r="VE142" s="115"/>
      <c r="VF142" s="115"/>
      <c r="VG142" s="115"/>
      <c r="VH142" s="115"/>
      <c r="VI142" s="115"/>
      <c r="VJ142" s="115"/>
      <c r="VK142" s="115"/>
      <c r="VL142" s="115"/>
      <c r="VM142" s="115"/>
      <c r="VN142" s="115"/>
      <c r="VO142" s="115"/>
      <c r="VP142" s="115"/>
      <c r="VQ142" s="115"/>
      <c r="VR142" s="115"/>
      <c r="VS142" s="115"/>
      <c r="VT142" s="115"/>
      <c r="VU142" s="115"/>
      <c r="VV142" s="115"/>
      <c r="VW142" s="115"/>
      <c r="VX142" s="115"/>
      <c r="VY142" s="115"/>
      <c r="VZ142" s="115"/>
      <c r="WA142" s="115"/>
      <c r="WB142" s="115"/>
      <c r="WC142" s="115"/>
      <c r="WD142" s="115"/>
      <c r="WE142" s="115"/>
      <c r="WF142" s="115"/>
      <c r="WG142" s="115"/>
      <c r="WH142" s="115"/>
      <c r="WI142" s="115"/>
      <c r="WJ142" s="115"/>
      <c r="WK142" s="115"/>
      <c r="WL142" s="115"/>
      <c r="WM142" s="115"/>
      <c r="WN142" s="115"/>
      <c r="WO142" s="115"/>
      <c r="WP142" s="115"/>
      <c r="WQ142" s="115"/>
      <c r="WR142" s="115"/>
      <c r="WS142" s="115"/>
      <c r="WT142" s="115"/>
      <c r="WU142" s="115"/>
      <c r="WV142" s="115"/>
      <c r="WW142" s="115"/>
      <c r="WX142" s="115"/>
      <c r="WY142" s="115"/>
      <c r="WZ142" s="115"/>
      <c r="XA142" s="115"/>
      <c r="XB142" s="115"/>
      <c r="XC142" s="115"/>
      <c r="XD142" s="115"/>
      <c r="XE142" s="115"/>
      <c r="XF142" s="115"/>
      <c r="XG142" s="115"/>
      <c r="XH142" s="115"/>
      <c r="XI142" s="115"/>
      <c r="XJ142" s="115"/>
      <c r="XK142" s="115"/>
      <c r="XL142" s="115"/>
      <c r="XM142" s="115"/>
      <c r="XN142" s="115"/>
      <c r="XO142" s="115"/>
      <c r="XP142" s="115"/>
      <c r="XQ142" s="115"/>
      <c r="XR142" s="115"/>
      <c r="XS142" s="115"/>
      <c r="XT142" s="115"/>
      <c r="XU142" s="115"/>
      <c r="XV142" s="115"/>
      <c r="XW142" s="115"/>
      <c r="XX142" s="115"/>
      <c r="XY142" s="115"/>
      <c r="XZ142" s="115"/>
      <c r="YA142" s="115"/>
      <c r="YB142" s="115"/>
      <c r="YC142" s="115"/>
      <c r="YD142" s="115"/>
      <c r="YE142" s="115"/>
      <c r="YF142" s="115"/>
      <c r="YG142" s="115"/>
      <c r="YH142" s="115"/>
      <c r="YI142" s="115"/>
      <c r="YJ142" s="115"/>
      <c r="YK142" s="115"/>
      <c r="YL142" s="115"/>
      <c r="YM142" s="115"/>
      <c r="YN142" s="115"/>
      <c r="YO142" s="115"/>
      <c r="YP142" s="115"/>
      <c r="YQ142" s="115"/>
      <c r="YR142" s="115"/>
      <c r="YS142" s="115"/>
      <c r="YT142" s="115"/>
      <c r="YU142" s="115"/>
      <c r="YV142" s="115"/>
      <c r="YW142" s="115"/>
      <c r="YX142" s="115"/>
      <c r="YY142" s="115"/>
      <c r="YZ142" s="115"/>
      <c r="ZA142" s="115"/>
      <c r="ZB142" s="115"/>
      <c r="ZC142" s="115"/>
      <c r="ZD142" s="115"/>
      <c r="ZE142" s="115"/>
      <c r="ZF142" s="115"/>
      <c r="ZG142" s="115"/>
      <c r="ZH142" s="115"/>
      <c r="ZI142" s="115"/>
      <c r="ZJ142" s="115"/>
      <c r="ZK142" s="115"/>
      <c r="ZL142" s="115"/>
      <c r="ZM142" s="115"/>
      <c r="ZN142" s="115"/>
      <c r="ZO142" s="115"/>
      <c r="ZP142" s="115"/>
      <c r="ZQ142" s="115"/>
      <c r="ZR142" s="115"/>
      <c r="ZS142" s="115"/>
      <c r="ZT142" s="115"/>
      <c r="ZU142" s="115"/>
      <c r="ZV142" s="115"/>
      <c r="ZW142" s="115"/>
      <c r="ZX142" s="115"/>
      <c r="ZY142" s="115"/>
      <c r="ZZ142" s="115"/>
      <c r="AAA142" s="115"/>
      <c r="AAB142" s="115"/>
      <c r="AAC142" s="115"/>
      <c r="AAD142" s="115"/>
      <c r="AAE142" s="115"/>
      <c r="AAF142" s="115"/>
      <c r="AAG142" s="115"/>
      <c r="AAH142" s="115"/>
      <c r="AAI142" s="115"/>
      <c r="AAJ142" s="115"/>
      <c r="AAK142" s="115"/>
      <c r="AAL142" s="115"/>
      <c r="AAM142" s="115"/>
      <c r="AAN142" s="115"/>
      <c r="AAO142" s="115"/>
      <c r="AAP142" s="115"/>
      <c r="AAQ142" s="115"/>
      <c r="AAR142" s="115"/>
      <c r="AAS142" s="115"/>
      <c r="AAT142" s="115"/>
      <c r="AAU142" s="115"/>
      <c r="AAV142" s="115"/>
      <c r="AAW142" s="115"/>
      <c r="AAX142" s="115"/>
      <c r="AAY142" s="115"/>
      <c r="AAZ142" s="115"/>
      <c r="ABA142" s="115"/>
      <c r="ABB142" s="115"/>
      <c r="ABC142" s="115"/>
      <c r="ABD142" s="115"/>
      <c r="ABE142" s="115"/>
      <c r="ABF142" s="115"/>
      <c r="ABG142" s="115"/>
      <c r="ABH142" s="115"/>
      <c r="ABI142" s="115"/>
      <c r="ABJ142" s="115"/>
      <c r="ABK142" s="115"/>
      <c r="ABL142" s="115"/>
      <c r="ABM142" s="115"/>
      <c r="ABN142" s="115"/>
      <c r="ABO142" s="115"/>
      <c r="ABP142" s="115"/>
      <c r="ABQ142" s="115"/>
      <c r="ABR142" s="115"/>
      <c r="ABS142" s="115"/>
      <c r="ABT142" s="115"/>
      <c r="ABU142" s="115"/>
      <c r="ABV142" s="115"/>
      <c r="ABW142" s="115"/>
      <c r="ABX142" s="115"/>
      <c r="ABY142" s="115"/>
      <c r="ABZ142" s="115"/>
      <c r="ACA142" s="115"/>
      <c r="ACB142" s="115"/>
      <c r="ACC142" s="115"/>
      <c r="ACD142" s="115"/>
      <c r="ACE142" s="115"/>
      <c r="ACF142" s="115"/>
      <c r="ACG142" s="115"/>
      <c r="ACH142" s="115"/>
      <c r="ACI142" s="115"/>
      <c r="ACJ142" s="115"/>
      <c r="ACK142" s="115"/>
      <c r="ACL142" s="115"/>
      <c r="ACM142" s="115"/>
      <c r="ACN142" s="115"/>
      <c r="ACO142" s="115"/>
      <c r="ACP142" s="115"/>
      <c r="ACQ142" s="115"/>
      <c r="ACR142" s="115"/>
      <c r="ACS142" s="115"/>
      <c r="ACT142" s="115"/>
      <c r="ACU142" s="115"/>
      <c r="ACV142" s="115"/>
      <c r="ACW142" s="115"/>
      <c r="ACX142" s="115"/>
      <c r="ACY142" s="115"/>
      <c r="ACZ142" s="115"/>
      <c r="ADA142" s="115"/>
      <c r="ADB142" s="115"/>
      <c r="ADC142" s="115"/>
      <c r="ADD142" s="115"/>
      <c r="ADE142" s="115"/>
      <c r="ADF142" s="115"/>
      <c r="ADG142" s="115"/>
      <c r="ADH142" s="115"/>
      <c r="ADI142" s="115"/>
      <c r="ADJ142" s="115"/>
      <c r="ADK142" s="115"/>
      <c r="ADL142" s="115"/>
      <c r="ADM142" s="115"/>
      <c r="ADN142" s="115"/>
      <c r="ADO142" s="115"/>
      <c r="ADP142" s="115"/>
      <c r="ADQ142" s="115"/>
      <c r="ADR142" s="115"/>
      <c r="ADS142" s="115"/>
      <c r="ADT142" s="115"/>
      <c r="ADU142" s="115"/>
      <c r="ADV142" s="115"/>
      <c r="ADW142" s="115"/>
      <c r="ADX142" s="115"/>
      <c r="ADY142" s="115"/>
      <c r="ADZ142" s="115"/>
      <c r="AEA142" s="115"/>
      <c r="AEB142" s="115"/>
      <c r="AEC142" s="115"/>
      <c r="AED142" s="115"/>
      <c r="AEE142" s="115"/>
      <c r="AEF142" s="115"/>
      <c r="AEG142" s="115"/>
      <c r="AEH142" s="115"/>
      <c r="AEI142" s="115"/>
      <c r="AEJ142" s="115"/>
      <c r="AEK142" s="115"/>
      <c r="AEL142" s="115"/>
      <c r="AEM142" s="115"/>
      <c r="AEN142" s="115"/>
      <c r="AEO142" s="115"/>
      <c r="AEP142" s="115"/>
      <c r="AEQ142" s="115"/>
      <c r="AER142" s="115"/>
      <c r="AES142" s="115"/>
      <c r="AET142" s="115"/>
      <c r="AEU142" s="115"/>
      <c r="AEV142" s="115"/>
      <c r="AEW142" s="115"/>
      <c r="AEX142" s="115"/>
      <c r="AEY142" s="115"/>
      <c r="AEZ142" s="115"/>
      <c r="AFA142" s="115"/>
      <c r="AFB142" s="115"/>
      <c r="AFC142" s="115"/>
      <c r="AFD142" s="115"/>
      <c r="AFE142" s="115"/>
      <c r="AFF142" s="115"/>
      <c r="AFG142" s="115"/>
      <c r="AFH142" s="115"/>
      <c r="AFI142" s="115"/>
      <c r="AFJ142" s="115"/>
      <c r="AFK142" s="115"/>
      <c r="AFL142" s="115"/>
      <c r="AFM142" s="115"/>
      <c r="AFN142" s="115"/>
      <c r="AFO142" s="115"/>
      <c r="AFP142" s="115"/>
      <c r="AFQ142" s="115"/>
      <c r="AFR142" s="115"/>
      <c r="AFS142" s="115"/>
      <c r="AFT142" s="115"/>
      <c r="AFU142" s="115"/>
      <c r="AFV142" s="115"/>
      <c r="AFW142" s="115"/>
      <c r="AFX142" s="115"/>
      <c r="AFY142" s="115"/>
      <c r="AFZ142" s="115"/>
      <c r="AGA142" s="115"/>
      <c r="AGB142" s="115"/>
      <c r="AGC142" s="115"/>
      <c r="AGD142" s="115"/>
      <c r="AGE142" s="115"/>
      <c r="AGF142" s="115"/>
      <c r="AGG142" s="115"/>
      <c r="AGH142" s="115"/>
      <c r="AGI142" s="115"/>
      <c r="AGJ142" s="115"/>
      <c r="AGK142" s="115"/>
      <c r="AGL142" s="115"/>
      <c r="AGM142" s="115"/>
      <c r="AGN142" s="115"/>
      <c r="AGO142" s="115"/>
      <c r="AGP142" s="115"/>
      <c r="AGQ142" s="115"/>
      <c r="AGR142" s="115"/>
      <c r="AGS142" s="115"/>
      <c r="AGT142" s="115"/>
      <c r="AGU142" s="115"/>
      <c r="AGV142" s="115"/>
      <c r="AGW142" s="115"/>
      <c r="AGX142" s="115"/>
      <c r="AGY142" s="115"/>
      <c r="AGZ142" s="115"/>
      <c r="AHA142" s="115"/>
      <c r="AHB142" s="115"/>
      <c r="AHC142" s="115"/>
      <c r="AHD142" s="115"/>
      <c r="AHE142" s="115"/>
      <c r="AHF142" s="115"/>
      <c r="AHG142" s="115"/>
      <c r="AHH142" s="115"/>
      <c r="AHI142" s="115"/>
      <c r="AHJ142" s="115"/>
      <c r="AHK142" s="115"/>
      <c r="AHL142" s="115"/>
      <c r="AHM142" s="115"/>
      <c r="AHN142" s="115"/>
      <c r="AHO142" s="115"/>
      <c r="AHP142" s="115"/>
      <c r="AHQ142" s="115"/>
      <c r="AHR142" s="115"/>
      <c r="AHS142" s="115"/>
      <c r="AHT142" s="115"/>
      <c r="AHU142" s="115"/>
      <c r="AHV142" s="115"/>
      <c r="AHW142" s="115"/>
      <c r="AHX142" s="115"/>
      <c r="AHY142" s="115"/>
      <c r="AHZ142" s="115"/>
      <c r="AIA142" s="115"/>
      <c r="AIB142" s="115"/>
      <c r="AIC142" s="115"/>
      <c r="AID142" s="115"/>
      <c r="AIE142" s="115"/>
      <c r="AIF142" s="115"/>
      <c r="AIG142" s="115"/>
      <c r="AIH142" s="115"/>
      <c r="AII142" s="115"/>
      <c r="AIJ142" s="115"/>
      <c r="AIK142" s="115"/>
      <c r="AIL142" s="115"/>
      <c r="AIM142" s="115"/>
      <c r="AIN142" s="115"/>
      <c r="AIO142" s="115"/>
      <c r="AIP142" s="115"/>
      <c r="AIQ142" s="115"/>
      <c r="AIR142" s="115"/>
      <c r="AIS142" s="115"/>
      <c r="AIT142" s="115"/>
      <c r="AIU142" s="115"/>
      <c r="AIV142" s="115"/>
      <c r="AIW142" s="115"/>
      <c r="AIX142" s="115"/>
      <c r="AIY142" s="115"/>
      <c r="AIZ142" s="115"/>
      <c r="AJA142" s="115"/>
      <c r="AJB142" s="115"/>
      <c r="AJC142" s="115"/>
      <c r="AJD142" s="115"/>
      <c r="AJE142" s="115"/>
      <c r="AJF142" s="115"/>
      <c r="AJG142" s="115"/>
      <c r="AJH142" s="115"/>
      <c r="AJI142" s="115"/>
      <c r="AJJ142" s="115"/>
      <c r="AJK142" s="115"/>
      <c r="AJL142" s="115"/>
      <c r="AJM142" s="115"/>
      <c r="AJN142" s="115"/>
      <c r="AJO142" s="115"/>
      <c r="AJP142" s="115"/>
      <c r="AJQ142" s="115"/>
      <c r="AJR142" s="115"/>
      <c r="AJS142" s="115"/>
      <c r="AJT142" s="115"/>
      <c r="AJU142" s="115"/>
      <c r="AJV142" s="115"/>
      <c r="AJW142" s="115"/>
      <c r="AJX142" s="115"/>
      <c r="AJY142" s="115"/>
      <c r="AJZ142" s="115"/>
      <c r="AKA142" s="115"/>
      <c r="AKB142" s="115"/>
      <c r="AKC142" s="115"/>
      <c r="AKD142" s="115"/>
      <c r="AKE142" s="115"/>
      <c r="AKF142" s="115"/>
      <c r="AKG142" s="115"/>
      <c r="AKH142" s="115"/>
      <c r="AKI142" s="115"/>
      <c r="AKJ142" s="115"/>
      <c r="AKK142" s="115"/>
      <c r="AKL142" s="115"/>
      <c r="AKM142" s="115"/>
      <c r="AKN142" s="115"/>
      <c r="AKO142" s="115"/>
      <c r="AKP142" s="115"/>
      <c r="AKQ142" s="115"/>
      <c r="AKR142" s="115"/>
      <c r="AKS142" s="115"/>
      <c r="AKT142" s="115"/>
      <c r="AKU142" s="115"/>
      <c r="AKV142" s="115"/>
      <c r="AKW142" s="115"/>
      <c r="AKX142" s="115"/>
      <c r="AKY142" s="115"/>
      <c r="AKZ142" s="115"/>
      <c r="ALA142" s="115"/>
      <c r="ALB142" s="115"/>
      <c r="ALC142" s="115"/>
      <c r="ALD142" s="115"/>
      <c r="ALE142" s="115"/>
      <c r="ALF142" s="115"/>
      <c r="ALG142" s="115"/>
      <c r="ALH142" s="115"/>
      <c r="ALI142" s="115"/>
      <c r="ALJ142" s="115"/>
      <c r="ALK142" s="115"/>
      <c r="ALL142" s="115"/>
      <c r="ALM142" s="115"/>
      <c r="ALN142" s="115"/>
      <c r="ALO142" s="115"/>
      <c r="ALP142" s="115"/>
      <c r="ALQ142" s="115"/>
      <c r="ALR142" s="115"/>
      <c r="ALS142" s="115"/>
      <c r="ALT142" s="115"/>
      <c r="ALU142" s="115"/>
      <c r="ALV142" s="115"/>
      <c r="ALW142" s="115"/>
      <c r="ALX142" s="115"/>
      <c r="ALY142" s="115"/>
      <c r="ALZ142" s="115"/>
      <c r="AMA142" s="115"/>
      <c r="AMB142" s="115"/>
      <c r="AMC142" s="115"/>
      <c r="AMD142" s="115"/>
      <c r="AME142" s="115"/>
      <c r="AMF142" s="115"/>
      <c r="AMG142" s="115"/>
      <c r="AMH142" s="115"/>
      <c r="AMI142" s="115"/>
      <c r="AMJ142" s="115"/>
      <c r="AMK142" s="115"/>
      <c r="AML142" s="115"/>
      <c r="AMM142" s="115"/>
      <c r="AMN142" s="115"/>
      <c r="AMO142" s="115"/>
      <c r="AMP142" s="115"/>
      <c r="AMQ142" s="115"/>
      <c r="AMR142" s="115"/>
      <c r="AMS142" s="115"/>
      <c r="AMT142" s="115"/>
      <c r="AMU142" s="115"/>
      <c r="AMV142" s="115"/>
      <c r="AMW142" s="115"/>
      <c r="AMX142" s="115"/>
      <c r="AMY142" s="115"/>
      <c r="AMZ142" s="115"/>
      <c r="ANA142" s="115"/>
      <c r="ANB142" s="115"/>
      <c r="ANC142" s="115"/>
      <c r="AND142" s="115"/>
      <c r="ANE142" s="115"/>
      <c r="ANF142" s="115"/>
      <c r="ANG142" s="115"/>
      <c r="ANH142" s="115"/>
      <c r="ANI142" s="115"/>
      <c r="ANJ142" s="115"/>
      <c r="ANK142" s="115"/>
      <c r="ANL142" s="115"/>
      <c r="ANM142" s="115"/>
      <c r="ANN142" s="115"/>
      <c r="ANO142" s="115"/>
      <c r="ANP142" s="115"/>
      <c r="ANQ142" s="115"/>
      <c r="ANR142" s="115"/>
      <c r="ANS142" s="115"/>
      <c r="ANT142" s="115"/>
      <c r="ANU142" s="115"/>
      <c r="ANV142" s="115"/>
      <c r="ANW142" s="115"/>
      <c r="ANX142" s="115"/>
      <c r="ANY142" s="115"/>
      <c r="ANZ142" s="115"/>
      <c r="AOA142" s="115"/>
      <c r="AOB142" s="115"/>
      <c r="AOC142" s="115"/>
      <c r="AOD142" s="115"/>
      <c r="AOE142" s="115"/>
      <c r="AOF142" s="115"/>
      <c r="AOG142" s="115"/>
      <c r="AOH142" s="115"/>
      <c r="AOI142" s="115"/>
      <c r="AOJ142" s="115"/>
      <c r="AOK142" s="115"/>
      <c r="AOL142" s="115"/>
      <c r="AOM142" s="115"/>
      <c r="AON142" s="115"/>
      <c r="AOO142" s="115"/>
      <c r="AOP142" s="115"/>
      <c r="AOQ142" s="115"/>
      <c r="AOR142" s="115"/>
      <c r="AOS142" s="115"/>
      <c r="AOT142" s="115"/>
      <c r="AOU142" s="115"/>
      <c r="AOV142" s="115"/>
      <c r="AOW142" s="115"/>
      <c r="AOX142" s="115"/>
      <c r="AOY142" s="115"/>
      <c r="AOZ142" s="115"/>
      <c r="APA142" s="115"/>
      <c r="APB142" s="115"/>
      <c r="APC142" s="115"/>
      <c r="APD142" s="115"/>
      <c r="APE142" s="115"/>
      <c r="APF142" s="115"/>
      <c r="APG142" s="115"/>
      <c r="APH142" s="115"/>
      <c r="API142" s="115"/>
      <c r="APJ142" s="115"/>
      <c r="APK142" s="115"/>
      <c r="APL142" s="115"/>
      <c r="APM142" s="115"/>
      <c r="APN142" s="115"/>
      <c r="APO142" s="115"/>
      <c r="APP142" s="115"/>
      <c r="APQ142" s="115"/>
      <c r="APR142" s="115"/>
      <c r="APS142" s="115"/>
      <c r="APT142" s="115"/>
      <c r="APU142" s="115"/>
      <c r="APV142" s="115"/>
      <c r="APW142" s="115"/>
      <c r="APX142" s="115"/>
      <c r="APY142" s="115"/>
      <c r="APZ142" s="115"/>
      <c r="AQA142" s="115"/>
      <c r="AQB142" s="115"/>
      <c r="AQC142" s="115"/>
      <c r="AQD142" s="115"/>
      <c r="AQE142" s="115"/>
      <c r="AQF142" s="115"/>
      <c r="AQG142" s="115"/>
      <c r="AQH142" s="115"/>
      <c r="AQI142" s="115"/>
      <c r="AQJ142" s="115"/>
      <c r="AQK142" s="115"/>
      <c r="AQL142" s="115"/>
      <c r="AQM142" s="115"/>
      <c r="AQN142" s="115"/>
      <c r="AQO142" s="115"/>
      <c r="AQP142" s="115"/>
      <c r="AQQ142" s="115"/>
      <c r="AQR142" s="115"/>
      <c r="AQS142" s="115"/>
      <c r="AQT142" s="115"/>
      <c r="AQU142" s="115"/>
      <c r="AQV142" s="115"/>
      <c r="AQW142" s="115"/>
      <c r="AQX142" s="115"/>
      <c r="AQY142" s="115"/>
      <c r="AQZ142" s="115"/>
      <c r="ARA142" s="115"/>
      <c r="ARB142" s="115"/>
      <c r="ARC142" s="115"/>
      <c r="ARD142" s="115"/>
      <c r="ARE142" s="115"/>
      <c r="ARF142" s="115"/>
      <c r="ARG142" s="115"/>
      <c r="ARH142" s="115"/>
      <c r="ARI142" s="115"/>
      <c r="ARJ142" s="115"/>
      <c r="ARK142" s="115"/>
      <c r="ARL142" s="115"/>
      <c r="ARM142" s="115"/>
      <c r="ARN142" s="115"/>
      <c r="ARO142" s="115"/>
      <c r="ARP142" s="115"/>
      <c r="ARQ142" s="115"/>
      <c r="ARR142" s="115"/>
      <c r="ARS142" s="115"/>
      <c r="ART142" s="115"/>
      <c r="ARU142" s="115"/>
      <c r="ARV142" s="115"/>
      <c r="ARW142" s="115"/>
      <c r="ARX142" s="115"/>
      <c r="ARY142" s="115"/>
      <c r="ARZ142" s="115"/>
      <c r="ASA142" s="115"/>
      <c r="ASB142" s="115"/>
      <c r="ASC142" s="115"/>
      <c r="ASD142" s="115"/>
      <c r="ASE142" s="115"/>
      <c r="ASF142" s="115"/>
      <c r="ASG142" s="115"/>
      <c r="ASH142" s="115"/>
      <c r="ASI142" s="115"/>
      <c r="ASJ142" s="115"/>
      <c r="ASK142" s="115"/>
      <c r="ASL142" s="115"/>
      <c r="ASM142" s="115"/>
      <c r="ASN142" s="115"/>
      <c r="ASO142" s="115"/>
      <c r="ASP142" s="115"/>
      <c r="ASQ142" s="115"/>
      <c r="ASR142" s="115"/>
      <c r="ASS142" s="115"/>
      <c r="AST142" s="115"/>
      <c r="ASU142" s="115"/>
      <c r="ASV142" s="115"/>
      <c r="ASW142" s="115"/>
      <c r="ASX142" s="115"/>
      <c r="ASY142" s="115"/>
      <c r="ASZ142" s="115"/>
      <c r="ATA142" s="115"/>
      <c r="ATB142" s="115"/>
      <c r="ATC142" s="115"/>
      <c r="ATD142" s="115"/>
      <c r="ATE142" s="115"/>
      <c r="ATF142" s="115"/>
      <c r="ATG142" s="115"/>
      <c r="ATH142" s="115"/>
      <c r="ATI142" s="115"/>
      <c r="ATJ142" s="115"/>
      <c r="ATK142" s="115"/>
      <c r="ATL142" s="115"/>
      <c r="ATM142" s="115"/>
      <c r="ATN142" s="115"/>
      <c r="ATO142" s="115"/>
      <c r="ATP142" s="115"/>
      <c r="ATQ142" s="115"/>
      <c r="ATR142" s="115"/>
      <c r="ATS142" s="115"/>
      <c r="ATT142" s="115"/>
      <c r="ATU142" s="115"/>
      <c r="ATV142" s="115"/>
      <c r="ATW142" s="115"/>
      <c r="ATX142" s="115"/>
      <c r="ATY142" s="115"/>
      <c r="ATZ142" s="115"/>
      <c r="AUA142" s="115"/>
      <c r="AUB142" s="115"/>
      <c r="AUC142" s="115"/>
      <c r="AUD142" s="115"/>
      <c r="AUE142" s="115"/>
      <c r="AUF142" s="115"/>
      <c r="AUG142" s="115"/>
      <c r="AUH142" s="115"/>
      <c r="AUI142" s="115"/>
      <c r="AUJ142" s="115"/>
      <c r="AUK142" s="115"/>
      <c r="AUL142" s="115"/>
      <c r="AUM142" s="115"/>
      <c r="AUN142" s="115"/>
      <c r="AUO142" s="115"/>
      <c r="AUP142" s="115"/>
      <c r="AUQ142" s="115"/>
      <c r="AUR142" s="115"/>
      <c r="AUS142" s="115"/>
      <c r="AUT142" s="115"/>
      <c r="AUU142" s="115"/>
      <c r="AUV142" s="115"/>
      <c r="AUW142" s="115"/>
      <c r="AUX142" s="115"/>
      <c r="AUY142" s="115"/>
      <c r="AUZ142" s="115"/>
      <c r="AVA142" s="115"/>
      <c r="AVB142" s="115"/>
      <c r="AVC142" s="115"/>
      <c r="AVD142" s="115"/>
      <c r="AVE142" s="115"/>
      <c r="AVF142" s="115"/>
      <c r="AVG142" s="115"/>
      <c r="AVH142" s="115"/>
      <c r="AVI142" s="115"/>
      <c r="AVJ142" s="115"/>
      <c r="AVK142" s="115"/>
      <c r="AVL142" s="115"/>
      <c r="AVM142" s="115"/>
      <c r="AVN142" s="115"/>
      <c r="AVO142" s="115"/>
      <c r="AVP142" s="115"/>
      <c r="AVQ142" s="115"/>
      <c r="AVR142" s="115"/>
      <c r="AVS142" s="115"/>
      <c r="AVT142" s="115"/>
      <c r="AVU142" s="115"/>
    </row>
    <row r="143" spans="1:1269" s="332" customFormat="1" ht="13.5" customHeight="1" x14ac:dyDescent="0.2">
      <c r="A143" s="115"/>
      <c r="B143" s="105"/>
      <c r="C143" s="105"/>
      <c r="D143" s="105"/>
      <c r="E143" s="348"/>
      <c r="F143" s="99"/>
      <c r="G143" s="99"/>
      <c r="H143" s="99"/>
      <c r="I143" s="99"/>
      <c r="J143" s="99"/>
      <c r="K143" s="99"/>
      <c r="L143" s="99"/>
      <c r="M143" s="99"/>
      <c r="N143" s="99"/>
      <c r="O143" s="99"/>
      <c r="P143" s="99"/>
      <c r="Q143" s="99"/>
      <c r="R143" s="99"/>
      <c r="S143" s="99"/>
      <c r="T143" s="99"/>
      <c r="U143" s="448" t="s">
        <v>64</v>
      </c>
      <c r="V143" s="455"/>
      <c r="W143" s="456"/>
      <c r="X143" s="102"/>
      <c r="Y143" s="99"/>
      <c r="Z143" s="99"/>
      <c r="AA143" s="99"/>
      <c r="AB143" s="99"/>
      <c r="AC143" s="99"/>
      <c r="AD143" s="99"/>
      <c r="AE143" s="99"/>
      <c r="AF143" s="99"/>
      <c r="AG143" s="99"/>
      <c r="AH143" s="99"/>
      <c r="AI143" s="99"/>
      <c r="AJ143" s="99"/>
      <c r="AK143" s="99"/>
      <c r="AL143" s="99"/>
      <c r="AM143" s="99"/>
      <c r="AN143" s="99"/>
      <c r="AO143" s="99"/>
      <c r="AP143" s="99"/>
      <c r="AQ143" s="99"/>
      <c r="AR143" s="99"/>
      <c r="AS143" s="99"/>
      <c r="AT143" s="99"/>
      <c r="AU143" s="99"/>
      <c r="AV143" s="99"/>
      <c r="AW143" s="91"/>
      <c r="AX143" s="99"/>
      <c r="AY143" s="99"/>
      <c r="AZ143" s="99"/>
      <c r="BA143" s="99"/>
      <c r="BB143" s="102"/>
      <c r="BC143" s="99"/>
      <c r="BD143" s="99"/>
      <c r="BE143" s="99"/>
      <c r="BF143" s="99"/>
      <c r="BG143" s="102"/>
      <c r="BH143" s="99"/>
      <c r="BI143" s="99"/>
      <c r="BJ143" s="99"/>
      <c r="BK143" s="99"/>
      <c r="BL143" s="102"/>
      <c r="BM143" s="99"/>
      <c r="BN143" s="99"/>
      <c r="BO143" s="99"/>
      <c r="BP143" s="99"/>
      <c r="BQ143" s="102"/>
      <c r="BR143" s="282"/>
      <c r="BS143" s="99"/>
      <c r="BT143" s="99"/>
      <c r="BU143" s="99"/>
      <c r="BV143" s="102"/>
      <c r="BW143" s="99"/>
      <c r="BX143" s="99"/>
      <c r="BY143" s="99"/>
      <c r="BZ143" s="99"/>
      <c r="CA143" s="102"/>
      <c r="CB143" s="99"/>
      <c r="CC143" s="99"/>
      <c r="CD143" s="99"/>
      <c r="CE143" s="99"/>
      <c r="CF143" s="102"/>
      <c r="CG143" s="99"/>
      <c r="CH143" s="99"/>
      <c r="CI143" s="99"/>
      <c r="CJ143" s="99"/>
      <c r="CK143" s="102"/>
      <c r="CL143" s="99"/>
      <c r="CM143" s="99"/>
      <c r="CN143" s="99"/>
      <c r="CO143" s="99"/>
      <c r="CP143" s="102"/>
      <c r="CQ143" s="99"/>
      <c r="CR143" s="99"/>
      <c r="CS143" s="99"/>
      <c r="CT143" s="99"/>
      <c r="CU143" s="99"/>
      <c r="CV143" s="99"/>
      <c r="CW143" s="99"/>
      <c r="CX143" s="99"/>
      <c r="CY143" s="99"/>
      <c r="CZ143" s="102"/>
      <c r="DA143" s="99"/>
      <c r="DB143" s="99"/>
      <c r="DC143" s="99"/>
      <c r="DD143" s="99"/>
      <c r="DE143" s="102"/>
      <c r="DF143" s="99"/>
      <c r="DG143" s="99"/>
      <c r="DH143" s="99"/>
      <c r="DI143" s="99"/>
      <c r="DJ143" s="102"/>
      <c r="DK143" s="99"/>
      <c r="DL143" s="99"/>
      <c r="DM143" s="99"/>
      <c r="DN143" s="99"/>
      <c r="DO143" s="102"/>
      <c r="DP143" s="99"/>
      <c r="DQ143" s="99"/>
      <c r="DR143" s="99"/>
      <c r="DS143" s="99"/>
      <c r="DT143" s="102"/>
      <c r="DU143" s="99"/>
      <c r="DV143" s="99"/>
      <c r="DW143" s="99"/>
      <c r="DX143" s="99"/>
      <c r="DY143" s="116"/>
      <c r="DZ143" s="99"/>
      <c r="EA143" s="99"/>
      <c r="EB143" s="99"/>
      <c r="EC143" s="99"/>
      <c r="ED143" s="115"/>
      <c r="EE143" s="115"/>
      <c r="EF143" s="115"/>
      <c r="EG143" s="115"/>
      <c r="EH143" s="115"/>
      <c r="EI143" s="115"/>
      <c r="EJ143" s="115"/>
      <c r="EK143" s="115"/>
      <c r="EL143" s="115"/>
      <c r="EM143" s="115"/>
      <c r="EN143" s="115"/>
      <c r="EO143" s="115"/>
      <c r="EP143" s="115"/>
      <c r="EQ143" s="115"/>
      <c r="ER143" s="115"/>
      <c r="ES143" s="115"/>
      <c r="ET143" s="115"/>
      <c r="EU143" s="115"/>
      <c r="EV143" s="115"/>
      <c r="EW143" s="115"/>
      <c r="EX143" s="115"/>
      <c r="EY143" s="115"/>
      <c r="EZ143" s="115"/>
      <c r="FA143" s="115"/>
      <c r="FB143" s="264"/>
      <c r="FC143" s="264"/>
      <c r="FD143" s="264"/>
      <c r="FE143" s="264"/>
      <c r="FF143" s="264"/>
      <c r="FG143" s="264"/>
      <c r="FH143" s="264"/>
      <c r="FI143" s="264"/>
      <c r="FJ143" s="264"/>
      <c r="FK143" s="264"/>
      <c r="FL143" s="115"/>
      <c r="FM143" s="264"/>
      <c r="FN143" s="264"/>
      <c r="FO143" s="264"/>
      <c r="FP143" s="264"/>
      <c r="FQ143" s="264"/>
      <c r="FR143" s="264"/>
      <c r="FS143" s="264"/>
      <c r="FT143" s="264"/>
      <c r="FU143" s="44"/>
      <c r="FV143" s="44"/>
      <c r="FW143" s="44"/>
      <c r="FX143" s="44"/>
      <c r="FY143" s="44"/>
      <c r="FZ143" s="44"/>
      <c r="GA143" s="44"/>
      <c r="GB143" s="44"/>
      <c r="GC143" s="44"/>
      <c r="GD143" s="44"/>
      <c r="GE143" s="115"/>
      <c r="GF143" s="115"/>
      <c r="GG143" s="115"/>
      <c r="GH143" s="115"/>
      <c r="GI143" s="115"/>
      <c r="GJ143" s="115"/>
      <c r="GK143" s="115"/>
      <c r="GL143" s="115"/>
      <c r="GM143" s="115"/>
      <c r="GN143" s="115"/>
      <c r="GO143" s="115"/>
      <c r="GP143" s="115"/>
      <c r="GQ143" s="115"/>
      <c r="GR143" s="115"/>
      <c r="GS143" s="115"/>
      <c r="GT143" s="115"/>
      <c r="GU143" s="115"/>
      <c r="GV143" s="115"/>
      <c r="GW143" s="115"/>
      <c r="GX143" s="115"/>
      <c r="GY143" s="115"/>
      <c r="GZ143" s="115"/>
      <c r="HA143" s="115"/>
      <c r="HB143" s="115"/>
      <c r="HC143" s="115"/>
      <c r="HD143" s="115"/>
      <c r="HE143" s="115"/>
      <c r="HF143" s="115"/>
      <c r="HG143" s="115"/>
      <c r="HH143" s="115"/>
      <c r="HI143" s="115"/>
      <c r="HJ143" s="115"/>
      <c r="HK143" s="115"/>
      <c r="HL143" s="115"/>
      <c r="HM143" s="115"/>
      <c r="HN143" s="115"/>
      <c r="HO143" s="115"/>
      <c r="HP143" s="115"/>
      <c r="HQ143" s="115"/>
      <c r="HR143" s="115"/>
      <c r="HS143" s="115"/>
      <c r="HT143" s="115"/>
      <c r="HU143" s="115"/>
      <c r="HV143" s="115"/>
      <c r="HW143" s="115"/>
      <c r="HX143" s="115"/>
      <c r="HY143" s="115"/>
      <c r="HZ143" s="115"/>
      <c r="IA143" s="115"/>
      <c r="IB143" s="115"/>
      <c r="IC143" s="115"/>
      <c r="ID143" s="115"/>
      <c r="IE143" s="115"/>
      <c r="IF143" s="115"/>
      <c r="IG143" s="115"/>
      <c r="IH143" s="115"/>
      <c r="II143" s="115"/>
      <c r="IJ143" s="115"/>
      <c r="IK143" s="115"/>
      <c r="IL143" s="115"/>
      <c r="IM143" s="115"/>
      <c r="IN143" s="115"/>
      <c r="IO143" s="115"/>
      <c r="IP143" s="115"/>
      <c r="IQ143" s="115"/>
      <c r="IR143" s="115"/>
      <c r="IS143" s="115"/>
      <c r="IT143" s="115"/>
      <c r="IU143" s="115"/>
      <c r="IV143" s="115"/>
      <c r="IW143" s="115"/>
      <c r="IX143" s="115"/>
      <c r="IY143" s="115"/>
      <c r="IZ143" s="115"/>
      <c r="JA143" s="115"/>
      <c r="JB143" s="115"/>
      <c r="JC143" s="115"/>
      <c r="JD143" s="115"/>
      <c r="JE143" s="115"/>
      <c r="JF143" s="115"/>
      <c r="JG143" s="115"/>
      <c r="JH143" s="115"/>
      <c r="JI143" s="115"/>
      <c r="JJ143" s="115"/>
      <c r="JK143" s="115"/>
      <c r="JL143" s="115"/>
      <c r="JM143" s="115"/>
      <c r="JN143" s="115"/>
      <c r="JO143" s="115"/>
      <c r="JP143" s="115"/>
      <c r="JQ143" s="115"/>
      <c r="JR143" s="115"/>
      <c r="JS143" s="115"/>
      <c r="JT143" s="115"/>
      <c r="JU143" s="115"/>
      <c r="JV143" s="115"/>
      <c r="JW143" s="115"/>
      <c r="JX143" s="115"/>
      <c r="JY143" s="115"/>
      <c r="JZ143" s="115"/>
      <c r="KA143" s="115"/>
      <c r="KB143" s="115"/>
      <c r="KC143" s="115"/>
      <c r="KD143" s="115"/>
      <c r="KE143" s="115"/>
      <c r="KF143" s="115"/>
      <c r="KG143" s="115"/>
      <c r="KH143" s="115"/>
      <c r="KI143" s="115"/>
      <c r="KJ143" s="115"/>
      <c r="KK143" s="115"/>
      <c r="KL143" s="115"/>
      <c r="KM143" s="115"/>
      <c r="KN143" s="115"/>
      <c r="KO143" s="115"/>
      <c r="KP143" s="115"/>
      <c r="KQ143" s="115"/>
      <c r="KR143" s="115"/>
      <c r="KS143" s="115"/>
      <c r="KT143" s="115"/>
      <c r="KU143" s="115"/>
      <c r="KV143" s="115"/>
      <c r="KW143" s="115"/>
      <c r="KX143" s="115"/>
      <c r="KY143" s="115"/>
      <c r="KZ143" s="115"/>
      <c r="LA143" s="115"/>
      <c r="LB143" s="115"/>
      <c r="LC143" s="115"/>
      <c r="LD143" s="115"/>
      <c r="LE143" s="115"/>
      <c r="LF143" s="115"/>
      <c r="LG143" s="115"/>
      <c r="LH143" s="115"/>
      <c r="LI143" s="115"/>
      <c r="LJ143" s="115"/>
      <c r="LK143" s="115"/>
      <c r="LL143" s="115"/>
      <c r="LM143" s="115"/>
      <c r="LN143" s="115"/>
      <c r="LO143" s="115"/>
      <c r="LP143" s="115"/>
      <c r="LQ143" s="115"/>
      <c r="LR143" s="115"/>
      <c r="LS143" s="115"/>
      <c r="LT143" s="115"/>
      <c r="LU143" s="115"/>
      <c r="LV143" s="115"/>
      <c r="LW143" s="115"/>
      <c r="LX143" s="115"/>
      <c r="LY143" s="115"/>
      <c r="LZ143" s="115"/>
      <c r="MA143" s="115"/>
      <c r="MB143" s="115"/>
      <c r="MC143" s="115"/>
      <c r="MD143" s="115"/>
      <c r="ME143" s="115"/>
      <c r="MF143" s="115"/>
      <c r="MG143" s="115"/>
      <c r="MH143" s="115"/>
      <c r="MI143" s="115"/>
      <c r="MJ143" s="115"/>
      <c r="MK143" s="115"/>
      <c r="ML143" s="115"/>
      <c r="MM143" s="115"/>
      <c r="MN143" s="115"/>
      <c r="MO143" s="115"/>
      <c r="MP143" s="115"/>
      <c r="MQ143" s="115"/>
      <c r="MR143" s="115"/>
      <c r="MS143" s="115"/>
      <c r="MT143" s="115"/>
      <c r="MU143" s="115"/>
      <c r="MV143" s="115"/>
      <c r="MW143" s="115"/>
      <c r="MX143" s="115"/>
      <c r="MY143" s="115"/>
      <c r="MZ143" s="115"/>
      <c r="NA143" s="115"/>
      <c r="NB143" s="115"/>
      <c r="NC143" s="115"/>
      <c r="ND143" s="115"/>
      <c r="NE143" s="115"/>
      <c r="NF143" s="115"/>
      <c r="NG143" s="115"/>
      <c r="NH143" s="115"/>
      <c r="NI143" s="115"/>
      <c r="NJ143" s="115"/>
      <c r="NK143" s="115"/>
      <c r="NL143" s="115"/>
      <c r="NM143" s="115"/>
      <c r="NN143" s="115"/>
      <c r="NO143" s="115"/>
      <c r="NP143" s="115"/>
      <c r="NQ143" s="115"/>
      <c r="NR143" s="115"/>
      <c r="NS143" s="115"/>
      <c r="NT143" s="115"/>
      <c r="NU143" s="115"/>
      <c r="NV143" s="115"/>
      <c r="NW143" s="115"/>
      <c r="NX143" s="115"/>
      <c r="NY143" s="115"/>
      <c r="NZ143" s="115"/>
      <c r="OA143" s="115"/>
      <c r="OB143" s="115"/>
      <c r="OC143" s="115"/>
      <c r="OD143" s="115"/>
      <c r="OE143" s="115"/>
      <c r="OF143" s="115"/>
      <c r="OG143" s="115"/>
      <c r="OH143" s="115"/>
      <c r="OI143" s="115"/>
      <c r="OJ143" s="115"/>
      <c r="OK143" s="115"/>
      <c r="OL143" s="115"/>
      <c r="OM143" s="115"/>
      <c r="ON143" s="115"/>
      <c r="OO143" s="115"/>
      <c r="OP143" s="115"/>
      <c r="OQ143" s="115"/>
      <c r="OR143" s="115"/>
      <c r="OS143" s="115"/>
      <c r="OT143" s="115"/>
      <c r="OU143" s="115"/>
      <c r="OV143" s="115"/>
      <c r="OW143" s="115"/>
      <c r="OX143" s="115"/>
      <c r="OY143" s="115"/>
      <c r="OZ143" s="115"/>
      <c r="PA143" s="115"/>
      <c r="PB143" s="115"/>
      <c r="PC143" s="115"/>
      <c r="PD143" s="115"/>
      <c r="PE143" s="115"/>
      <c r="PF143" s="115"/>
      <c r="PG143" s="115"/>
      <c r="PH143" s="115"/>
      <c r="PI143" s="115"/>
      <c r="PJ143" s="115"/>
      <c r="PK143" s="115"/>
      <c r="PL143" s="115"/>
      <c r="PM143" s="115"/>
      <c r="PN143" s="115"/>
      <c r="PO143" s="115"/>
      <c r="PP143" s="115"/>
      <c r="PQ143" s="115"/>
      <c r="PR143" s="115"/>
      <c r="PS143" s="115"/>
      <c r="PT143" s="115"/>
      <c r="PU143" s="115"/>
      <c r="PV143" s="115"/>
      <c r="PW143" s="115"/>
      <c r="PX143" s="115"/>
      <c r="PY143" s="115"/>
      <c r="PZ143" s="115"/>
      <c r="QA143" s="115"/>
      <c r="QB143" s="115"/>
      <c r="QC143" s="115"/>
      <c r="QD143" s="115"/>
      <c r="QE143" s="115"/>
      <c r="QF143" s="115"/>
      <c r="QG143" s="115"/>
      <c r="QH143" s="115"/>
      <c r="QI143" s="115"/>
      <c r="QJ143" s="115"/>
      <c r="QK143" s="115"/>
      <c r="QL143" s="115"/>
      <c r="QM143" s="115"/>
      <c r="QN143" s="115"/>
      <c r="QO143" s="115"/>
      <c r="QP143" s="115"/>
      <c r="QQ143" s="115"/>
      <c r="QR143" s="115"/>
      <c r="QS143" s="115"/>
      <c r="QT143" s="115"/>
      <c r="QU143" s="115"/>
      <c r="QV143" s="115"/>
      <c r="QW143" s="115"/>
      <c r="QX143" s="115"/>
      <c r="QY143" s="115"/>
      <c r="QZ143" s="115"/>
      <c r="RA143" s="115"/>
      <c r="RB143" s="115"/>
      <c r="RC143" s="115"/>
      <c r="RD143" s="115"/>
      <c r="RE143" s="115"/>
      <c r="RF143" s="115"/>
      <c r="RG143" s="115"/>
      <c r="RH143" s="115"/>
      <c r="RI143" s="115"/>
      <c r="RJ143" s="115"/>
      <c r="RK143" s="115"/>
      <c r="RL143" s="115"/>
      <c r="RM143" s="115"/>
      <c r="RN143" s="115"/>
      <c r="RO143" s="115"/>
      <c r="RP143" s="115"/>
      <c r="RQ143" s="115"/>
      <c r="RR143" s="115"/>
      <c r="RS143" s="115"/>
      <c r="RT143" s="115"/>
      <c r="RU143" s="115"/>
      <c r="RV143" s="115"/>
      <c r="RW143" s="115"/>
      <c r="RX143" s="115"/>
      <c r="RY143" s="115"/>
      <c r="RZ143" s="115"/>
      <c r="SA143" s="115"/>
      <c r="SB143" s="115"/>
      <c r="SC143" s="115"/>
      <c r="SD143" s="115"/>
      <c r="SE143" s="115"/>
      <c r="SF143" s="115"/>
      <c r="SG143" s="115"/>
      <c r="SH143" s="115"/>
      <c r="SI143" s="115"/>
      <c r="SJ143" s="115"/>
      <c r="SK143" s="115"/>
      <c r="SL143" s="115"/>
      <c r="SM143" s="115"/>
      <c r="SN143" s="115"/>
      <c r="SO143" s="115"/>
      <c r="SP143" s="115"/>
      <c r="SQ143" s="115"/>
      <c r="SR143" s="115"/>
      <c r="SS143" s="115"/>
      <c r="ST143" s="115"/>
      <c r="SU143" s="115"/>
      <c r="SV143" s="115"/>
      <c r="SW143" s="115"/>
      <c r="SX143" s="115"/>
      <c r="SY143" s="115"/>
      <c r="SZ143" s="115"/>
      <c r="TA143" s="115"/>
      <c r="TB143" s="115"/>
      <c r="TC143" s="115"/>
      <c r="TD143" s="115"/>
      <c r="TE143" s="115"/>
      <c r="TF143" s="115"/>
      <c r="TG143" s="115"/>
      <c r="TH143" s="115"/>
      <c r="TI143" s="115"/>
      <c r="TJ143" s="115"/>
      <c r="TK143" s="115"/>
      <c r="TL143" s="115"/>
      <c r="TM143" s="115"/>
      <c r="TN143" s="115"/>
      <c r="TO143" s="115"/>
      <c r="TP143" s="115"/>
      <c r="TQ143" s="115"/>
      <c r="TR143" s="115"/>
      <c r="TS143" s="115"/>
      <c r="TT143" s="115"/>
      <c r="TU143" s="115"/>
      <c r="TV143" s="115"/>
      <c r="TW143" s="115"/>
      <c r="TX143" s="115"/>
      <c r="TY143" s="115"/>
      <c r="TZ143" s="115"/>
      <c r="UA143" s="115"/>
      <c r="UB143" s="115"/>
      <c r="UC143" s="115"/>
      <c r="UD143" s="115"/>
      <c r="UE143" s="115"/>
      <c r="UF143" s="115"/>
      <c r="UG143" s="115"/>
      <c r="UH143" s="115"/>
      <c r="UI143" s="115"/>
      <c r="UJ143" s="115"/>
      <c r="UK143" s="115"/>
      <c r="UL143" s="115"/>
      <c r="UM143" s="115"/>
      <c r="UN143" s="115"/>
      <c r="UO143" s="115"/>
      <c r="UP143" s="115"/>
      <c r="UQ143" s="115"/>
      <c r="UR143" s="115"/>
      <c r="US143" s="115"/>
      <c r="UT143" s="115"/>
      <c r="UU143" s="115"/>
      <c r="UV143" s="115"/>
      <c r="UW143" s="115"/>
      <c r="UX143" s="115"/>
      <c r="UY143" s="115"/>
      <c r="UZ143" s="115"/>
      <c r="VA143" s="115"/>
      <c r="VB143" s="115"/>
      <c r="VC143" s="115"/>
      <c r="VD143" s="115"/>
      <c r="VE143" s="115"/>
      <c r="VF143" s="115"/>
      <c r="VG143" s="115"/>
      <c r="VH143" s="115"/>
      <c r="VI143" s="115"/>
      <c r="VJ143" s="115"/>
      <c r="VK143" s="115"/>
      <c r="VL143" s="115"/>
      <c r="VM143" s="115"/>
      <c r="VN143" s="115"/>
      <c r="VO143" s="115"/>
      <c r="VP143" s="115"/>
      <c r="VQ143" s="115"/>
      <c r="VR143" s="115"/>
      <c r="VS143" s="115"/>
      <c r="VT143" s="115"/>
      <c r="VU143" s="115"/>
      <c r="VV143" s="115"/>
      <c r="VW143" s="115"/>
      <c r="VX143" s="115"/>
      <c r="VY143" s="115"/>
      <c r="VZ143" s="115"/>
      <c r="WA143" s="115"/>
      <c r="WB143" s="115"/>
      <c r="WC143" s="115"/>
      <c r="WD143" s="115"/>
      <c r="WE143" s="115"/>
      <c r="WF143" s="115"/>
      <c r="WG143" s="115"/>
      <c r="WH143" s="115"/>
      <c r="WI143" s="115"/>
      <c r="WJ143" s="115"/>
      <c r="WK143" s="115"/>
      <c r="WL143" s="115"/>
      <c r="WM143" s="115"/>
      <c r="WN143" s="115"/>
      <c r="WO143" s="115"/>
      <c r="WP143" s="115"/>
      <c r="WQ143" s="115"/>
      <c r="WR143" s="115"/>
      <c r="WS143" s="115"/>
      <c r="WT143" s="115"/>
      <c r="WU143" s="115"/>
      <c r="WV143" s="115"/>
      <c r="WW143" s="115"/>
      <c r="WX143" s="115"/>
      <c r="WY143" s="115"/>
      <c r="WZ143" s="115"/>
      <c r="XA143" s="115"/>
      <c r="XB143" s="115"/>
      <c r="XC143" s="115"/>
      <c r="XD143" s="115"/>
      <c r="XE143" s="115"/>
      <c r="XF143" s="115"/>
      <c r="XG143" s="115"/>
      <c r="XH143" s="115"/>
      <c r="XI143" s="115"/>
      <c r="XJ143" s="115"/>
      <c r="XK143" s="115"/>
      <c r="XL143" s="115"/>
      <c r="XM143" s="115"/>
      <c r="XN143" s="115"/>
      <c r="XO143" s="115"/>
      <c r="XP143" s="115"/>
      <c r="XQ143" s="115"/>
      <c r="XR143" s="115"/>
      <c r="XS143" s="115"/>
      <c r="XT143" s="115"/>
      <c r="XU143" s="115"/>
      <c r="XV143" s="115"/>
      <c r="XW143" s="115"/>
      <c r="XX143" s="115"/>
      <c r="XY143" s="115"/>
      <c r="XZ143" s="115"/>
      <c r="YA143" s="115"/>
      <c r="YB143" s="115"/>
      <c r="YC143" s="115"/>
      <c r="YD143" s="115"/>
      <c r="YE143" s="115"/>
      <c r="YF143" s="115"/>
      <c r="YG143" s="115"/>
      <c r="YH143" s="115"/>
      <c r="YI143" s="115"/>
      <c r="YJ143" s="115"/>
      <c r="YK143" s="115"/>
      <c r="YL143" s="115"/>
      <c r="YM143" s="115"/>
      <c r="YN143" s="115"/>
      <c r="YO143" s="115"/>
      <c r="YP143" s="115"/>
      <c r="YQ143" s="115"/>
      <c r="YR143" s="115"/>
      <c r="YS143" s="115"/>
      <c r="YT143" s="115"/>
      <c r="YU143" s="115"/>
      <c r="YV143" s="115"/>
      <c r="YW143" s="115"/>
      <c r="YX143" s="115"/>
      <c r="YY143" s="115"/>
      <c r="YZ143" s="115"/>
      <c r="ZA143" s="115"/>
      <c r="ZB143" s="115"/>
      <c r="ZC143" s="115"/>
      <c r="ZD143" s="115"/>
      <c r="ZE143" s="115"/>
      <c r="ZF143" s="115"/>
      <c r="ZG143" s="115"/>
      <c r="ZH143" s="115"/>
      <c r="ZI143" s="115"/>
      <c r="ZJ143" s="115"/>
      <c r="ZK143" s="115"/>
      <c r="ZL143" s="115"/>
      <c r="ZM143" s="115"/>
      <c r="ZN143" s="115"/>
      <c r="ZO143" s="115"/>
      <c r="ZP143" s="115"/>
      <c r="ZQ143" s="115"/>
      <c r="ZR143" s="115"/>
      <c r="ZS143" s="115"/>
      <c r="ZT143" s="115"/>
      <c r="ZU143" s="115"/>
      <c r="ZV143" s="115"/>
      <c r="ZW143" s="115"/>
      <c r="ZX143" s="115"/>
      <c r="ZY143" s="115"/>
      <c r="ZZ143" s="115"/>
      <c r="AAA143" s="115"/>
      <c r="AAB143" s="115"/>
      <c r="AAC143" s="115"/>
      <c r="AAD143" s="115"/>
      <c r="AAE143" s="115"/>
      <c r="AAF143" s="115"/>
      <c r="AAG143" s="115"/>
      <c r="AAH143" s="115"/>
      <c r="AAI143" s="115"/>
      <c r="AAJ143" s="115"/>
      <c r="AAK143" s="115"/>
      <c r="AAL143" s="115"/>
      <c r="AAM143" s="115"/>
      <c r="AAN143" s="115"/>
      <c r="AAO143" s="115"/>
      <c r="AAP143" s="115"/>
      <c r="AAQ143" s="115"/>
      <c r="AAR143" s="115"/>
      <c r="AAS143" s="115"/>
      <c r="AAT143" s="115"/>
      <c r="AAU143" s="115"/>
      <c r="AAV143" s="115"/>
      <c r="AAW143" s="115"/>
      <c r="AAX143" s="115"/>
      <c r="AAY143" s="115"/>
      <c r="AAZ143" s="115"/>
      <c r="ABA143" s="115"/>
      <c r="ABB143" s="115"/>
      <c r="ABC143" s="115"/>
      <c r="ABD143" s="115"/>
      <c r="ABE143" s="115"/>
      <c r="ABF143" s="115"/>
      <c r="ABG143" s="115"/>
      <c r="ABH143" s="115"/>
      <c r="ABI143" s="115"/>
      <c r="ABJ143" s="115"/>
      <c r="ABK143" s="115"/>
      <c r="ABL143" s="115"/>
      <c r="ABM143" s="115"/>
      <c r="ABN143" s="115"/>
      <c r="ABO143" s="115"/>
      <c r="ABP143" s="115"/>
      <c r="ABQ143" s="115"/>
      <c r="ABR143" s="115"/>
      <c r="ABS143" s="115"/>
      <c r="ABT143" s="115"/>
      <c r="ABU143" s="115"/>
      <c r="ABV143" s="115"/>
      <c r="ABW143" s="115"/>
      <c r="ABX143" s="115"/>
      <c r="ABY143" s="115"/>
      <c r="ABZ143" s="115"/>
      <c r="ACA143" s="115"/>
      <c r="ACB143" s="115"/>
      <c r="ACC143" s="115"/>
      <c r="ACD143" s="115"/>
      <c r="ACE143" s="115"/>
      <c r="ACF143" s="115"/>
      <c r="ACG143" s="115"/>
      <c r="ACH143" s="115"/>
      <c r="ACI143" s="115"/>
      <c r="ACJ143" s="115"/>
      <c r="ACK143" s="115"/>
      <c r="ACL143" s="115"/>
      <c r="ACM143" s="115"/>
      <c r="ACN143" s="115"/>
      <c r="ACO143" s="115"/>
      <c r="ACP143" s="115"/>
      <c r="ACQ143" s="115"/>
      <c r="ACR143" s="115"/>
      <c r="ACS143" s="115"/>
      <c r="ACT143" s="115"/>
      <c r="ACU143" s="115"/>
      <c r="ACV143" s="115"/>
      <c r="ACW143" s="115"/>
      <c r="ACX143" s="115"/>
      <c r="ACY143" s="115"/>
      <c r="ACZ143" s="115"/>
      <c r="ADA143" s="115"/>
      <c r="ADB143" s="115"/>
      <c r="ADC143" s="115"/>
      <c r="ADD143" s="115"/>
      <c r="ADE143" s="115"/>
      <c r="ADF143" s="115"/>
      <c r="ADG143" s="115"/>
      <c r="ADH143" s="115"/>
      <c r="ADI143" s="115"/>
      <c r="ADJ143" s="115"/>
      <c r="ADK143" s="115"/>
      <c r="ADL143" s="115"/>
      <c r="ADM143" s="115"/>
      <c r="ADN143" s="115"/>
      <c r="ADO143" s="115"/>
      <c r="ADP143" s="115"/>
      <c r="ADQ143" s="115"/>
      <c r="ADR143" s="115"/>
      <c r="ADS143" s="115"/>
      <c r="ADT143" s="115"/>
      <c r="ADU143" s="115"/>
      <c r="ADV143" s="115"/>
      <c r="ADW143" s="115"/>
      <c r="ADX143" s="115"/>
      <c r="ADY143" s="115"/>
      <c r="ADZ143" s="115"/>
      <c r="AEA143" s="115"/>
      <c r="AEB143" s="115"/>
      <c r="AEC143" s="115"/>
      <c r="AED143" s="115"/>
      <c r="AEE143" s="115"/>
      <c r="AEF143" s="115"/>
      <c r="AEG143" s="115"/>
      <c r="AEH143" s="115"/>
      <c r="AEI143" s="115"/>
      <c r="AEJ143" s="115"/>
      <c r="AEK143" s="115"/>
      <c r="AEL143" s="115"/>
      <c r="AEM143" s="115"/>
      <c r="AEN143" s="115"/>
      <c r="AEO143" s="115"/>
      <c r="AEP143" s="115"/>
      <c r="AEQ143" s="115"/>
      <c r="AER143" s="115"/>
      <c r="AES143" s="115"/>
      <c r="AET143" s="115"/>
      <c r="AEU143" s="115"/>
      <c r="AEV143" s="115"/>
      <c r="AEW143" s="115"/>
      <c r="AEX143" s="115"/>
      <c r="AEY143" s="115"/>
      <c r="AEZ143" s="115"/>
      <c r="AFA143" s="115"/>
      <c r="AFB143" s="115"/>
      <c r="AFC143" s="115"/>
      <c r="AFD143" s="115"/>
      <c r="AFE143" s="115"/>
      <c r="AFF143" s="115"/>
      <c r="AFG143" s="115"/>
      <c r="AFH143" s="115"/>
      <c r="AFI143" s="115"/>
      <c r="AFJ143" s="115"/>
      <c r="AFK143" s="115"/>
      <c r="AFL143" s="115"/>
      <c r="AFM143" s="115"/>
      <c r="AFN143" s="115"/>
      <c r="AFO143" s="115"/>
      <c r="AFP143" s="115"/>
      <c r="AFQ143" s="115"/>
      <c r="AFR143" s="115"/>
      <c r="AFS143" s="115"/>
      <c r="AFT143" s="115"/>
      <c r="AFU143" s="115"/>
      <c r="AFV143" s="115"/>
      <c r="AFW143" s="115"/>
      <c r="AFX143" s="115"/>
      <c r="AFY143" s="115"/>
      <c r="AFZ143" s="115"/>
      <c r="AGA143" s="115"/>
      <c r="AGB143" s="115"/>
      <c r="AGC143" s="115"/>
      <c r="AGD143" s="115"/>
      <c r="AGE143" s="115"/>
      <c r="AGF143" s="115"/>
      <c r="AGG143" s="115"/>
      <c r="AGH143" s="115"/>
      <c r="AGI143" s="115"/>
      <c r="AGJ143" s="115"/>
      <c r="AGK143" s="115"/>
      <c r="AGL143" s="115"/>
      <c r="AGM143" s="115"/>
      <c r="AGN143" s="115"/>
      <c r="AGO143" s="115"/>
      <c r="AGP143" s="115"/>
      <c r="AGQ143" s="115"/>
      <c r="AGR143" s="115"/>
      <c r="AGS143" s="115"/>
      <c r="AGT143" s="115"/>
      <c r="AGU143" s="115"/>
      <c r="AGV143" s="115"/>
      <c r="AGW143" s="115"/>
      <c r="AGX143" s="115"/>
      <c r="AGY143" s="115"/>
      <c r="AGZ143" s="115"/>
      <c r="AHA143" s="115"/>
      <c r="AHB143" s="115"/>
      <c r="AHC143" s="115"/>
      <c r="AHD143" s="115"/>
      <c r="AHE143" s="115"/>
      <c r="AHF143" s="115"/>
      <c r="AHG143" s="115"/>
      <c r="AHH143" s="115"/>
      <c r="AHI143" s="115"/>
      <c r="AHJ143" s="115"/>
      <c r="AHK143" s="115"/>
      <c r="AHL143" s="115"/>
      <c r="AHM143" s="115"/>
      <c r="AHN143" s="115"/>
      <c r="AHO143" s="115"/>
      <c r="AHP143" s="115"/>
      <c r="AHQ143" s="115"/>
      <c r="AHR143" s="115"/>
      <c r="AHS143" s="115"/>
      <c r="AHT143" s="115"/>
      <c r="AHU143" s="115"/>
      <c r="AHV143" s="115"/>
      <c r="AHW143" s="115"/>
      <c r="AHX143" s="115"/>
      <c r="AHY143" s="115"/>
      <c r="AHZ143" s="115"/>
      <c r="AIA143" s="115"/>
      <c r="AIB143" s="115"/>
      <c r="AIC143" s="115"/>
      <c r="AID143" s="115"/>
      <c r="AIE143" s="115"/>
      <c r="AIF143" s="115"/>
      <c r="AIG143" s="115"/>
      <c r="AIH143" s="115"/>
      <c r="AII143" s="115"/>
      <c r="AIJ143" s="115"/>
      <c r="AIK143" s="115"/>
      <c r="AIL143" s="115"/>
      <c r="AIM143" s="115"/>
      <c r="AIN143" s="115"/>
      <c r="AIO143" s="115"/>
      <c r="AIP143" s="115"/>
      <c r="AIQ143" s="115"/>
      <c r="AIR143" s="115"/>
      <c r="AIS143" s="115"/>
      <c r="AIT143" s="115"/>
      <c r="AIU143" s="115"/>
      <c r="AIV143" s="115"/>
      <c r="AIW143" s="115"/>
      <c r="AIX143" s="115"/>
      <c r="AIY143" s="115"/>
      <c r="AIZ143" s="115"/>
      <c r="AJA143" s="115"/>
      <c r="AJB143" s="115"/>
      <c r="AJC143" s="115"/>
      <c r="AJD143" s="115"/>
      <c r="AJE143" s="115"/>
      <c r="AJF143" s="115"/>
      <c r="AJG143" s="115"/>
      <c r="AJH143" s="115"/>
      <c r="AJI143" s="115"/>
      <c r="AJJ143" s="115"/>
      <c r="AJK143" s="115"/>
      <c r="AJL143" s="115"/>
      <c r="AJM143" s="115"/>
      <c r="AJN143" s="115"/>
      <c r="AJO143" s="115"/>
      <c r="AJP143" s="115"/>
      <c r="AJQ143" s="115"/>
      <c r="AJR143" s="115"/>
      <c r="AJS143" s="115"/>
      <c r="AJT143" s="115"/>
      <c r="AJU143" s="115"/>
      <c r="AJV143" s="115"/>
      <c r="AJW143" s="115"/>
      <c r="AJX143" s="115"/>
      <c r="AJY143" s="115"/>
      <c r="AJZ143" s="115"/>
      <c r="AKA143" s="115"/>
      <c r="AKB143" s="115"/>
      <c r="AKC143" s="115"/>
      <c r="AKD143" s="115"/>
      <c r="AKE143" s="115"/>
      <c r="AKF143" s="115"/>
      <c r="AKG143" s="115"/>
      <c r="AKH143" s="115"/>
      <c r="AKI143" s="115"/>
      <c r="AKJ143" s="115"/>
      <c r="AKK143" s="115"/>
      <c r="AKL143" s="115"/>
      <c r="AKM143" s="115"/>
      <c r="AKN143" s="115"/>
      <c r="AKO143" s="115"/>
      <c r="AKP143" s="115"/>
      <c r="AKQ143" s="115"/>
      <c r="AKR143" s="115"/>
      <c r="AKS143" s="115"/>
      <c r="AKT143" s="115"/>
      <c r="AKU143" s="115"/>
      <c r="AKV143" s="115"/>
      <c r="AKW143" s="115"/>
      <c r="AKX143" s="115"/>
      <c r="AKY143" s="115"/>
      <c r="AKZ143" s="115"/>
      <c r="ALA143" s="115"/>
      <c r="ALB143" s="115"/>
      <c r="ALC143" s="115"/>
      <c r="ALD143" s="115"/>
      <c r="ALE143" s="115"/>
      <c r="ALF143" s="115"/>
      <c r="ALG143" s="115"/>
      <c r="ALH143" s="115"/>
      <c r="ALI143" s="115"/>
      <c r="ALJ143" s="115"/>
      <c r="ALK143" s="115"/>
      <c r="ALL143" s="115"/>
      <c r="ALM143" s="115"/>
      <c r="ALN143" s="115"/>
      <c r="ALO143" s="115"/>
      <c r="ALP143" s="115"/>
      <c r="ALQ143" s="115"/>
      <c r="ALR143" s="115"/>
      <c r="ALS143" s="115"/>
      <c r="ALT143" s="115"/>
      <c r="ALU143" s="115"/>
      <c r="ALV143" s="115"/>
      <c r="ALW143" s="115"/>
      <c r="ALX143" s="115"/>
      <c r="ALY143" s="115"/>
      <c r="ALZ143" s="115"/>
      <c r="AMA143" s="115"/>
      <c r="AMB143" s="115"/>
      <c r="AMC143" s="115"/>
      <c r="AMD143" s="115"/>
      <c r="AME143" s="115"/>
      <c r="AMF143" s="115"/>
      <c r="AMG143" s="115"/>
      <c r="AMH143" s="115"/>
      <c r="AMI143" s="115"/>
      <c r="AMJ143" s="115"/>
      <c r="AMK143" s="115"/>
      <c r="AML143" s="115"/>
      <c r="AMM143" s="115"/>
      <c r="AMN143" s="115"/>
      <c r="AMO143" s="115"/>
      <c r="AMP143" s="115"/>
      <c r="AMQ143" s="115"/>
      <c r="AMR143" s="115"/>
      <c r="AMS143" s="115"/>
      <c r="AMT143" s="115"/>
      <c r="AMU143" s="115"/>
      <c r="AMV143" s="115"/>
      <c r="AMW143" s="115"/>
      <c r="AMX143" s="115"/>
      <c r="AMY143" s="115"/>
      <c r="AMZ143" s="115"/>
      <c r="ANA143" s="115"/>
      <c r="ANB143" s="115"/>
      <c r="ANC143" s="115"/>
      <c r="AND143" s="115"/>
      <c r="ANE143" s="115"/>
      <c r="ANF143" s="115"/>
      <c r="ANG143" s="115"/>
      <c r="ANH143" s="115"/>
      <c r="ANI143" s="115"/>
      <c r="ANJ143" s="115"/>
      <c r="ANK143" s="115"/>
      <c r="ANL143" s="115"/>
      <c r="ANM143" s="115"/>
      <c r="ANN143" s="115"/>
      <c r="ANO143" s="115"/>
      <c r="ANP143" s="115"/>
      <c r="ANQ143" s="115"/>
      <c r="ANR143" s="115"/>
      <c r="ANS143" s="115"/>
      <c r="ANT143" s="115"/>
      <c r="ANU143" s="115"/>
      <c r="ANV143" s="115"/>
      <c r="ANW143" s="115"/>
      <c r="ANX143" s="115"/>
      <c r="ANY143" s="115"/>
      <c r="ANZ143" s="115"/>
      <c r="AOA143" s="115"/>
      <c r="AOB143" s="115"/>
      <c r="AOC143" s="115"/>
      <c r="AOD143" s="115"/>
      <c r="AOE143" s="115"/>
      <c r="AOF143" s="115"/>
      <c r="AOG143" s="115"/>
      <c r="AOH143" s="115"/>
      <c r="AOI143" s="115"/>
      <c r="AOJ143" s="115"/>
      <c r="AOK143" s="115"/>
      <c r="AOL143" s="115"/>
      <c r="AOM143" s="115"/>
      <c r="AON143" s="115"/>
      <c r="AOO143" s="115"/>
      <c r="AOP143" s="115"/>
      <c r="AOQ143" s="115"/>
      <c r="AOR143" s="115"/>
      <c r="AOS143" s="115"/>
      <c r="AOT143" s="115"/>
      <c r="AOU143" s="115"/>
      <c r="AOV143" s="115"/>
      <c r="AOW143" s="115"/>
      <c r="AOX143" s="115"/>
      <c r="AOY143" s="115"/>
      <c r="AOZ143" s="115"/>
      <c r="APA143" s="115"/>
      <c r="APB143" s="115"/>
      <c r="APC143" s="115"/>
      <c r="APD143" s="115"/>
      <c r="APE143" s="115"/>
      <c r="APF143" s="115"/>
      <c r="APG143" s="115"/>
      <c r="APH143" s="115"/>
      <c r="API143" s="115"/>
      <c r="APJ143" s="115"/>
      <c r="APK143" s="115"/>
      <c r="APL143" s="115"/>
      <c r="APM143" s="115"/>
      <c r="APN143" s="115"/>
      <c r="APO143" s="115"/>
      <c r="APP143" s="115"/>
      <c r="APQ143" s="115"/>
      <c r="APR143" s="115"/>
      <c r="APS143" s="115"/>
      <c r="APT143" s="115"/>
      <c r="APU143" s="115"/>
      <c r="APV143" s="115"/>
      <c r="APW143" s="115"/>
      <c r="APX143" s="115"/>
      <c r="APY143" s="115"/>
      <c r="APZ143" s="115"/>
      <c r="AQA143" s="115"/>
      <c r="AQB143" s="115"/>
      <c r="AQC143" s="115"/>
      <c r="AQD143" s="115"/>
      <c r="AQE143" s="115"/>
      <c r="AQF143" s="115"/>
      <c r="AQG143" s="115"/>
      <c r="AQH143" s="115"/>
      <c r="AQI143" s="115"/>
      <c r="AQJ143" s="115"/>
      <c r="AQK143" s="115"/>
      <c r="AQL143" s="115"/>
      <c r="AQM143" s="115"/>
      <c r="AQN143" s="115"/>
      <c r="AQO143" s="115"/>
      <c r="AQP143" s="115"/>
      <c r="AQQ143" s="115"/>
      <c r="AQR143" s="115"/>
      <c r="AQS143" s="115"/>
      <c r="AQT143" s="115"/>
      <c r="AQU143" s="115"/>
      <c r="AQV143" s="115"/>
      <c r="AQW143" s="115"/>
      <c r="AQX143" s="115"/>
      <c r="AQY143" s="115"/>
      <c r="AQZ143" s="115"/>
      <c r="ARA143" s="115"/>
      <c r="ARB143" s="115"/>
      <c r="ARC143" s="115"/>
      <c r="ARD143" s="115"/>
      <c r="ARE143" s="115"/>
      <c r="ARF143" s="115"/>
      <c r="ARG143" s="115"/>
      <c r="ARH143" s="115"/>
      <c r="ARI143" s="115"/>
      <c r="ARJ143" s="115"/>
      <c r="ARK143" s="115"/>
      <c r="ARL143" s="115"/>
      <c r="ARM143" s="115"/>
      <c r="ARN143" s="115"/>
      <c r="ARO143" s="115"/>
      <c r="ARP143" s="115"/>
      <c r="ARQ143" s="115"/>
      <c r="ARR143" s="115"/>
      <c r="ARS143" s="115"/>
      <c r="ART143" s="115"/>
      <c r="ARU143" s="115"/>
      <c r="ARV143" s="115"/>
      <c r="ARW143" s="115"/>
      <c r="ARX143" s="115"/>
      <c r="ARY143" s="115"/>
      <c r="ARZ143" s="115"/>
      <c r="ASA143" s="115"/>
      <c r="ASB143" s="115"/>
      <c r="ASC143" s="115"/>
      <c r="ASD143" s="115"/>
      <c r="ASE143" s="115"/>
      <c r="ASF143" s="115"/>
      <c r="ASG143" s="115"/>
      <c r="ASH143" s="115"/>
      <c r="ASI143" s="115"/>
      <c r="ASJ143" s="115"/>
      <c r="ASK143" s="115"/>
      <c r="ASL143" s="115"/>
      <c r="ASM143" s="115"/>
      <c r="ASN143" s="115"/>
      <c r="ASO143" s="115"/>
      <c r="ASP143" s="115"/>
      <c r="ASQ143" s="115"/>
      <c r="ASR143" s="115"/>
      <c r="ASS143" s="115"/>
      <c r="AST143" s="115"/>
      <c r="ASU143" s="115"/>
      <c r="ASV143" s="115"/>
      <c r="ASW143" s="115"/>
      <c r="ASX143" s="115"/>
      <c r="ASY143" s="115"/>
      <c r="ASZ143" s="115"/>
      <c r="ATA143" s="115"/>
      <c r="ATB143" s="115"/>
      <c r="ATC143" s="115"/>
      <c r="ATD143" s="115"/>
      <c r="ATE143" s="115"/>
      <c r="ATF143" s="115"/>
      <c r="ATG143" s="115"/>
      <c r="ATH143" s="115"/>
      <c r="ATI143" s="115"/>
      <c r="ATJ143" s="115"/>
      <c r="ATK143" s="115"/>
      <c r="ATL143" s="115"/>
      <c r="ATM143" s="115"/>
      <c r="ATN143" s="115"/>
      <c r="ATO143" s="115"/>
      <c r="ATP143" s="115"/>
      <c r="ATQ143" s="115"/>
      <c r="ATR143" s="115"/>
      <c r="ATS143" s="115"/>
      <c r="ATT143" s="115"/>
      <c r="ATU143" s="115"/>
      <c r="ATV143" s="115"/>
      <c r="ATW143" s="115"/>
      <c r="ATX143" s="115"/>
      <c r="ATY143" s="115"/>
      <c r="ATZ143" s="115"/>
      <c r="AUA143" s="115"/>
      <c r="AUB143" s="115"/>
      <c r="AUC143" s="115"/>
      <c r="AUD143" s="115"/>
      <c r="AUE143" s="115"/>
      <c r="AUF143" s="115"/>
      <c r="AUG143" s="115"/>
      <c r="AUH143" s="115"/>
      <c r="AUI143" s="115"/>
      <c r="AUJ143" s="115"/>
      <c r="AUK143" s="115"/>
      <c r="AUL143" s="115"/>
      <c r="AUM143" s="115"/>
      <c r="AUN143" s="115"/>
      <c r="AUO143" s="115"/>
      <c r="AUP143" s="115"/>
      <c r="AUQ143" s="115"/>
      <c r="AUR143" s="115"/>
      <c r="AUS143" s="115"/>
      <c r="AUT143" s="115"/>
      <c r="AUU143" s="115"/>
      <c r="AUV143" s="115"/>
      <c r="AUW143" s="115"/>
      <c r="AUX143" s="115"/>
      <c r="AUY143" s="115"/>
      <c r="AUZ143" s="115"/>
      <c r="AVA143" s="115"/>
      <c r="AVB143" s="115"/>
      <c r="AVC143" s="115"/>
      <c r="AVD143" s="115"/>
      <c r="AVE143" s="115"/>
      <c r="AVF143" s="115"/>
      <c r="AVG143" s="115"/>
      <c r="AVH143" s="115"/>
      <c r="AVI143" s="115"/>
      <c r="AVJ143" s="115"/>
      <c r="AVK143" s="115"/>
      <c r="AVL143" s="115"/>
      <c r="AVM143" s="115"/>
      <c r="AVN143" s="115"/>
      <c r="AVO143" s="115"/>
      <c r="AVP143" s="115"/>
      <c r="AVQ143" s="115"/>
      <c r="AVR143" s="115"/>
      <c r="AVS143" s="115"/>
      <c r="AVT143" s="115"/>
      <c r="AVU143" s="115"/>
    </row>
    <row r="144" spans="1:1269" s="332" customFormat="1" ht="13.5" customHeight="1" x14ac:dyDescent="0.2">
      <c r="A144" s="115"/>
      <c r="B144" s="264" t="s">
        <v>190</v>
      </c>
      <c r="C144" s="102"/>
      <c r="D144" s="102"/>
      <c r="E144" s="102"/>
      <c r="F144" s="101"/>
      <c r="G144" s="101"/>
      <c r="H144" s="101"/>
      <c r="I144" s="101"/>
      <c r="J144" s="59" t="s">
        <v>65</v>
      </c>
      <c r="K144" s="59" t="s">
        <v>66</v>
      </c>
      <c r="L144" s="59" t="s">
        <v>67</v>
      </c>
      <c r="M144" s="101"/>
      <c r="N144" s="117" t="s">
        <v>68</v>
      </c>
      <c r="O144" s="118"/>
      <c r="P144" s="118"/>
      <c r="Q144" s="119"/>
      <c r="R144" s="91"/>
      <c r="S144" s="54" t="s">
        <v>22</v>
      </c>
      <c r="T144" s="101"/>
      <c r="U144" s="443" t="s">
        <v>69</v>
      </c>
      <c r="V144" s="457"/>
      <c r="W144" s="458"/>
      <c r="X144" s="102"/>
      <c r="Y144" s="153"/>
      <c r="Z144" s="154"/>
      <c r="AA144" s="154"/>
      <c r="AB144" s="154"/>
      <c r="AC144" s="91"/>
      <c r="AD144" s="153"/>
      <c r="AE144" s="154"/>
      <c r="AF144" s="154"/>
      <c r="AG144" s="154"/>
      <c r="AH144" s="91"/>
      <c r="AI144" s="153"/>
      <c r="AJ144" s="154"/>
      <c r="AK144" s="154"/>
      <c r="AL144" s="154"/>
      <c r="AM144" s="123"/>
      <c r="AN144" s="153"/>
      <c r="AO144" s="154"/>
      <c r="AP144" s="154"/>
      <c r="AQ144" s="154"/>
      <c r="AR144" s="81"/>
      <c r="AS144" s="153"/>
      <c r="AT144" s="154"/>
      <c r="AU144" s="154"/>
      <c r="AV144" s="154"/>
      <c r="AW144" s="81"/>
      <c r="AX144" s="153"/>
      <c r="AY144" s="154"/>
      <c r="AZ144" s="154"/>
      <c r="BA144" s="154"/>
      <c r="BB144" s="80"/>
      <c r="BC144" s="153"/>
      <c r="BD144" s="154"/>
      <c r="BE144" s="154"/>
      <c r="BF144" s="154"/>
      <c r="BG144" s="80"/>
      <c r="BH144" s="153"/>
      <c r="BI144" s="154"/>
      <c r="BJ144" s="154"/>
      <c r="BK144" s="154"/>
      <c r="BL144" s="116"/>
      <c r="BM144" s="153"/>
      <c r="BN144" s="154"/>
      <c r="BO144" s="154"/>
      <c r="BP144" s="154"/>
      <c r="BQ144" s="124"/>
      <c r="BR144" s="155"/>
      <c r="BS144" s="154"/>
      <c r="BT144" s="154"/>
      <c r="BU144" s="154"/>
      <c r="BV144" s="80"/>
      <c r="BW144" s="153"/>
      <c r="BX144" s="154"/>
      <c r="BY144" s="154"/>
      <c r="BZ144" s="154"/>
      <c r="CA144" s="80"/>
      <c r="CB144" s="153"/>
      <c r="CC144" s="154"/>
      <c r="CD144" s="154"/>
      <c r="CE144" s="154"/>
      <c r="CF144" s="87"/>
      <c r="CG144" s="153"/>
      <c r="CH144" s="154"/>
      <c r="CI144" s="154"/>
      <c r="CJ144" s="154"/>
      <c r="CK144" s="116"/>
      <c r="CL144" s="153"/>
      <c r="CM144" s="154"/>
      <c r="CN144" s="154"/>
      <c r="CO144" s="154"/>
      <c r="CP144" s="87"/>
      <c r="CQ144" s="153"/>
      <c r="CR144" s="154"/>
      <c r="CS144" s="154"/>
      <c r="CT144" s="154"/>
      <c r="CU144" s="91"/>
      <c r="CV144" s="91"/>
      <c r="CW144" s="91"/>
      <c r="CX144" s="91"/>
      <c r="CY144" s="91"/>
      <c r="CZ144" s="87"/>
      <c r="DA144" s="153"/>
      <c r="DB144" s="154"/>
      <c r="DC144" s="154"/>
      <c r="DD144" s="154"/>
      <c r="DE144" s="87" t="s">
        <v>24</v>
      </c>
      <c r="DF144" s="153"/>
      <c r="DG144" s="154"/>
      <c r="DH144" s="154"/>
      <c r="DI144" s="154"/>
      <c r="DJ144" s="87" t="s">
        <v>24</v>
      </c>
      <c r="DK144" s="153"/>
      <c r="DL144" s="154"/>
      <c r="DM144" s="154"/>
      <c r="DN144" s="154"/>
      <c r="DO144" s="87" t="s">
        <v>24</v>
      </c>
      <c r="DP144" s="153"/>
      <c r="DQ144" s="154"/>
      <c r="DR144" s="154"/>
      <c r="DS144" s="154"/>
      <c r="DT144" s="87" t="s">
        <v>24</v>
      </c>
      <c r="DU144" s="280"/>
      <c r="DV144" s="91"/>
      <c r="DW144" s="91"/>
      <c r="DX144" s="91"/>
      <c r="DY144" s="125"/>
      <c r="DZ144" s="126"/>
      <c r="EA144" s="125"/>
      <c r="EB144" s="125"/>
      <c r="EC144" s="125"/>
      <c r="ED144" s="125"/>
      <c r="EE144" s="126"/>
      <c r="EF144" s="125"/>
      <c r="EG144" s="125"/>
      <c r="EH144" s="125"/>
      <c r="EI144" s="125"/>
      <c r="EJ144" s="126"/>
      <c r="EK144" s="125"/>
      <c r="EL144" s="125"/>
      <c r="EM144" s="125"/>
      <c r="EN144" s="125"/>
      <c r="EO144" s="126"/>
      <c r="EP144" s="125"/>
      <c r="EQ144" s="125"/>
      <c r="ER144" s="125"/>
      <c r="ES144" s="125"/>
      <c r="ET144" s="126"/>
      <c r="EU144" s="125"/>
      <c r="EV144" s="125"/>
      <c r="EW144" s="125"/>
      <c r="EX144" s="115"/>
      <c r="EY144" s="115"/>
      <c r="EZ144" s="115"/>
      <c r="FA144" s="115"/>
      <c r="FB144" s="452" t="s">
        <v>155</v>
      </c>
      <c r="FC144" s="453"/>
      <c r="FD144" s="453"/>
      <c r="FE144" s="453"/>
      <c r="FF144" s="453"/>
      <c r="FG144" s="453"/>
      <c r="FH144" s="453"/>
      <c r="FI144" s="454"/>
      <c r="FJ144" s="115" t="s">
        <v>24</v>
      </c>
      <c r="FK144" s="55" t="s">
        <v>25</v>
      </c>
      <c r="FL144" s="115"/>
      <c r="FM144" s="264"/>
      <c r="FN144" s="264"/>
      <c r="FO144" s="264"/>
      <c r="FP144" s="264"/>
      <c r="FQ144" s="264"/>
      <c r="FR144" s="264"/>
      <c r="FS144" s="264"/>
      <c r="FT144" s="264"/>
      <c r="FU144" s="44"/>
      <c r="FV144" s="44"/>
      <c r="FW144" s="44"/>
      <c r="FX144" s="44"/>
      <c r="FY144" s="44"/>
      <c r="FZ144" s="44"/>
      <c r="GA144" s="44"/>
      <c r="GB144" s="44"/>
      <c r="GC144" s="44"/>
      <c r="GD144" s="44"/>
      <c r="GE144" s="115"/>
      <c r="GF144" s="115"/>
      <c r="GG144" s="115"/>
      <c r="GH144" s="115"/>
      <c r="GI144" s="115"/>
      <c r="GJ144" s="115"/>
      <c r="GK144" s="115"/>
      <c r="GL144" s="115"/>
      <c r="GM144" s="115"/>
      <c r="GN144" s="115"/>
      <c r="GO144" s="115"/>
      <c r="GP144" s="115"/>
      <c r="GQ144" s="115"/>
      <c r="GR144" s="115"/>
      <c r="GS144" s="115"/>
      <c r="GT144" s="115"/>
      <c r="GU144" s="115"/>
      <c r="GV144" s="115"/>
      <c r="GW144" s="115"/>
      <c r="GX144" s="115"/>
      <c r="GY144" s="115"/>
      <c r="GZ144" s="115"/>
      <c r="HA144" s="115"/>
      <c r="HB144" s="115"/>
      <c r="HC144" s="115"/>
      <c r="HD144" s="115"/>
      <c r="HE144" s="115"/>
      <c r="HF144" s="115"/>
      <c r="HG144" s="115"/>
      <c r="HH144" s="115"/>
      <c r="HI144" s="115"/>
      <c r="HJ144" s="115"/>
      <c r="HK144" s="115"/>
      <c r="HL144" s="115"/>
      <c r="HM144" s="115"/>
      <c r="HN144" s="115"/>
      <c r="HO144" s="115"/>
      <c r="HP144" s="115"/>
      <c r="HQ144" s="115"/>
      <c r="HR144" s="115"/>
      <c r="HS144" s="115"/>
      <c r="HT144" s="115"/>
      <c r="HU144" s="115"/>
      <c r="HV144" s="115"/>
      <c r="HW144" s="115"/>
      <c r="HX144" s="115"/>
      <c r="HY144" s="115"/>
      <c r="HZ144" s="115"/>
      <c r="IA144" s="115"/>
      <c r="IB144" s="115"/>
      <c r="IC144" s="115"/>
      <c r="ID144" s="115"/>
      <c r="IE144" s="115"/>
      <c r="IF144" s="115"/>
      <c r="IG144" s="115"/>
      <c r="IH144" s="115"/>
      <c r="II144" s="115"/>
      <c r="IJ144" s="115"/>
      <c r="IK144" s="115"/>
      <c r="IL144" s="115"/>
      <c r="IM144" s="115"/>
      <c r="IN144" s="115"/>
      <c r="IO144" s="115"/>
      <c r="IP144" s="115"/>
      <c r="IQ144" s="115"/>
      <c r="IR144" s="115"/>
      <c r="IS144" s="115"/>
      <c r="IT144" s="115"/>
      <c r="IU144" s="115"/>
      <c r="IV144" s="115"/>
      <c r="IW144" s="115"/>
      <c r="IX144" s="115"/>
      <c r="IY144" s="115"/>
      <c r="IZ144" s="115"/>
      <c r="JA144" s="115"/>
      <c r="JB144" s="115"/>
      <c r="JC144" s="115"/>
      <c r="JD144" s="115"/>
      <c r="JE144" s="115"/>
      <c r="JF144" s="115"/>
      <c r="JG144" s="115"/>
      <c r="JH144" s="115"/>
      <c r="JI144" s="115"/>
      <c r="JJ144" s="115"/>
      <c r="JK144" s="115"/>
      <c r="JL144" s="115"/>
      <c r="JM144" s="115"/>
      <c r="JN144" s="115"/>
      <c r="JO144" s="115"/>
      <c r="JP144" s="115"/>
      <c r="JQ144" s="115"/>
      <c r="JR144" s="115"/>
      <c r="JS144" s="115"/>
      <c r="JT144" s="115"/>
      <c r="JU144" s="115"/>
      <c r="JV144" s="115"/>
      <c r="JW144" s="115"/>
      <c r="JX144" s="115"/>
      <c r="JY144" s="115"/>
      <c r="JZ144" s="115"/>
      <c r="KA144" s="115"/>
      <c r="KB144" s="115"/>
      <c r="KC144" s="115"/>
      <c r="KD144" s="115"/>
      <c r="KE144" s="115"/>
      <c r="KF144" s="115"/>
      <c r="KG144" s="115"/>
      <c r="KH144" s="115"/>
      <c r="KI144" s="115"/>
      <c r="KJ144" s="115"/>
      <c r="KK144" s="115"/>
      <c r="KL144" s="115"/>
      <c r="KM144" s="115"/>
      <c r="KN144" s="115"/>
      <c r="KO144" s="115"/>
      <c r="KP144" s="115"/>
      <c r="KQ144" s="115"/>
      <c r="KR144" s="115"/>
      <c r="KS144" s="115"/>
      <c r="KT144" s="115"/>
      <c r="KU144" s="115"/>
      <c r="KV144" s="115"/>
      <c r="KW144" s="115"/>
      <c r="KX144" s="115"/>
      <c r="KY144" s="115"/>
      <c r="KZ144" s="115"/>
      <c r="LA144" s="115"/>
      <c r="LB144" s="115"/>
      <c r="LC144" s="115"/>
      <c r="LD144" s="115"/>
      <c r="LE144" s="115"/>
      <c r="LF144" s="115"/>
      <c r="LG144" s="115"/>
      <c r="LH144" s="115"/>
      <c r="LI144" s="115"/>
      <c r="LJ144" s="115"/>
      <c r="LK144" s="115"/>
      <c r="LL144" s="115"/>
      <c r="LM144" s="115"/>
      <c r="LN144" s="115"/>
      <c r="LO144" s="115"/>
      <c r="LP144" s="115"/>
      <c r="LQ144" s="115"/>
      <c r="LR144" s="115"/>
      <c r="LS144" s="115"/>
      <c r="LT144" s="115"/>
      <c r="LU144" s="115"/>
      <c r="LV144" s="115"/>
      <c r="LW144" s="115"/>
      <c r="LX144" s="115"/>
      <c r="LY144" s="115"/>
      <c r="LZ144" s="115"/>
      <c r="MA144" s="115"/>
      <c r="MB144" s="115"/>
      <c r="MC144" s="115"/>
      <c r="MD144" s="115"/>
      <c r="ME144" s="115"/>
      <c r="MF144" s="115"/>
      <c r="MG144" s="115"/>
      <c r="MH144" s="115"/>
      <c r="MI144" s="115"/>
      <c r="MJ144" s="115"/>
      <c r="MK144" s="115"/>
      <c r="ML144" s="115"/>
      <c r="MM144" s="115"/>
      <c r="MN144" s="115"/>
      <c r="MO144" s="115"/>
      <c r="MP144" s="115"/>
      <c r="MQ144" s="115"/>
      <c r="MR144" s="115"/>
      <c r="MS144" s="115"/>
      <c r="MT144" s="115"/>
      <c r="MU144" s="115"/>
      <c r="MV144" s="115"/>
      <c r="MW144" s="115"/>
      <c r="MX144" s="115"/>
      <c r="MY144" s="115"/>
      <c r="MZ144" s="115"/>
      <c r="NA144" s="115"/>
      <c r="NB144" s="115"/>
      <c r="NC144" s="115"/>
      <c r="ND144" s="115"/>
      <c r="NE144" s="115"/>
      <c r="NF144" s="115"/>
      <c r="NG144" s="115"/>
      <c r="NH144" s="115"/>
      <c r="NI144" s="115"/>
      <c r="NJ144" s="115"/>
      <c r="NK144" s="115"/>
      <c r="NL144" s="115"/>
      <c r="NM144" s="115"/>
      <c r="NN144" s="115"/>
      <c r="NO144" s="115"/>
      <c r="NP144" s="115"/>
      <c r="NQ144" s="115"/>
      <c r="NR144" s="115"/>
      <c r="NS144" s="115"/>
      <c r="NT144" s="115"/>
      <c r="NU144" s="115"/>
      <c r="NV144" s="115"/>
      <c r="NW144" s="115"/>
      <c r="NX144" s="115"/>
      <c r="NY144" s="115"/>
      <c r="NZ144" s="115"/>
      <c r="OA144" s="115"/>
      <c r="OB144" s="115"/>
      <c r="OC144" s="115"/>
      <c r="OD144" s="115"/>
      <c r="OE144" s="115"/>
      <c r="OF144" s="115"/>
      <c r="OG144" s="115"/>
      <c r="OH144" s="115"/>
      <c r="OI144" s="115"/>
      <c r="OJ144" s="115"/>
      <c r="OK144" s="115"/>
      <c r="OL144" s="115"/>
      <c r="OM144" s="115"/>
      <c r="ON144" s="115"/>
      <c r="OO144" s="115"/>
      <c r="OP144" s="115"/>
      <c r="OQ144" s="115"/>
      <c r="OR144" s="115"/>
      <c r="OS144" s="115"/>
      <c r="OT144" s="115"/>
      <c r="OU144" s="115"/>
      <c r="OV144" s="115"/>
      <c r="OW144" s="115"/>
      <c r="OX144" s="115"/>
      <c r="OY144" s="115"/>
      <c r="OZ144" s="115"/>
      <c r="PA144" s="115"/>
      <c r="PB144" s="115"/>
      <c r="PC144" s="115"/>
      <c r="PD144" s="115"/>
      <c r="PE144" s="115"/>
      <c r="PF144" s="115"/>
      <c r="PG144" s="115"/>
      <c r="PH144" s="115"/>
      <c r="PI144" s="115"/>
      <c r="PJ144" s="115"/>
      <c r="PK144" s="115"/>
      <c r="PL144" s="115"/>
      <c r="PM144" s="115"/>
      <c r="PN144" s="115"/>
      <c r="PO144" s="115"/>
      <c r="PP144" s="115"/>
      <c r="PQ144" s="115"/>
      <c r="PR144" s="115"/>
      <c r="PS144" s="115"/>
      <c r="PT144" s="115"/>
      <c r="PU144" s="115"/>
      <c r="PV144" s="115"/>
      <c r="PW144" s="115"/>
      <c r="PX144" s="115"/>
      <c r="PY144" s="115"/>
      <c r="PZ144" s="115"/>
      <c r="QA144" s="115"/>
      <c r="QB144" s="115"/>
      <c r="QC144" s="115"/>
      <c r="QD144" s="115"/>
      <c r="QE144" s="115"/>
      <c r="QF144" s="115"/>
      <c r="QG144" s="115"/>
      <c r="QH144" s="115"/>
      <c r="QI144" s="115"/>
      <c r="QJ144" s="115"/>
      <c r="QK144" s="115"/>
      <c r="QL144" s="115"/>
      <c r="QM144" s="115"/>
      <c r="QN144" s="115"/>
      <c r="QO144" s="115"/>
      <c r="QP144" s="115"/>
      <c r="QQ144" s="115"/>
      <c r="QR144" s="115"/>
      <c r="QS144" s="115"/>
      <c r="QT144" s="115"/>
      <c r="QU144" s="115"/>
      <c r="QV144" s="115"/>
      <c r="QW144" s="115"/>
      <c r="QX144" s="115"/>
      <c r="QY144" s="115"/>
      <c r="QZ144" s="115"/>
      <c r="RA144" s="115"/>
      <c r="RB144" s="115"/>
      <c r="RC144" s="115"/>
      <c r="RD144" s="115"/>
      <c r="RE144" s="115"/>
      <c r="RF144" s="115"/>
      <c r="RG144" s="115"/>
      <c r="RH144" s="115"/>
      <c r="RI144" s="115"/>
      <c r="RJ144" s="115"/>
      <c r="RK144" s="115"/>
      <c r="RL144" s="115"/>
      <c r="RM144" s="115"/>
      <c r="RN144" s="115"/>
      <c r="RO144" s="115"/>
      <c r="RP144" s="115"/>
      <c r="RQ144" s="115"/>
      <c r="RR144" s="115"/>
      <c r="RS144" s="115"/>
      <c r="RT144" s="115"/>
      <c r="RU144" s="115"/>
      <c r="RV144" s="115"/>
      <c r="RW144" s="115"/>
      <c r="RX144" s="115"/>
      <c r="RY144" s="115"/>
      <c r="RZ144" s="115"/>
      <c r="SA144" s="115"/>
      <c r="SB144" s="115"/>
      <c r="SC144" s="115"/>
      <c r="SD144" s="115"/>
      <c r="SE144" s="115"/>
      <c r="SF144" s="115"/>
      <c r="SG144" s="115"/>
      <c r="SH144" s="115"/>
      <c r="SI144" s="115"/>
      <c r="SJ144" s="115"/>
      <c r="SK144" s="115"/>
      <c r="SL144" s="115"/>
      <c r="SM144" s="115"/>
      <c r="SN144" s="115"/>
      <c r="SO144" s="115"/>
      <c r="SP144" s="115"/>
      <c r="SQ144" s="115"/>
      <c r="SR144" s="115"/>
      <c r="SS144" s="115"/>
      <c r="ST144" s="115"/>
      <c r="SU144" s="115"/>
      <c r="SV144" s="115"/>
      <c r="SW144" s="115"/>
      <c r="SX144" s="115"/>
      <c r="SY144" s="115"/>
      <c r="SZ144" s="115"/>
      <c r="TA144" s="115"/>
      <c r="TB144" s="115"/>
      <c r="TC144" s="115"/>
      <c r="TD144" s="115"/>
      <c r="TE144" s="115"/>
      <c r="TF144" s="115"/>
      <c r="TG144" s="115"/>
      <c r="TH144" s="115"/>
      <c r="TI144" s="115"/>
      <c r="TJ144" s="115"/>
      <c r="TK144" s="115"/>
      <c r="TL144" s="115"/>
      <c r="TM144" s="115"/>
      <c r="TN144" s="115"/>
      <c r="TO144" s="115"/>
      <c r="TP144" s="115"/>
      <c r="TQ144" s="115"/>
      <c r="TR144" s="115"/>
      <c r="TS144" s="115"/>
      <c r="TT144" s="115"/>
      <c r="TU144" s="115"/>
      <c r="TV144" s="115"/>
      <c r="TW144" s="115"/>
      <c r="TX144" s="115"/>
      <c r="TY144" s="115"/>
      <c r="TZ144" s="115"/>
      <c r="UA144" s="115"/>
      <c r="UB144" s="115"/>
      <c r="UC144" s="115"/>
      <c r="UD144" s="115"/>
      <c r="UE144" s="115"/>
      <c r="UF144" s="115"/>
      <c r="UG144" s="115"/>
      <c r="UH144" s="115"/>
      <c r="UI144" s="115"/>
      <c r="UJ144" s="115"/>
      <c r="UK144" s="115"/>
      <c r="UL144" s="115"/>
      <c r="UM144" s="115"/>
      <c r="UN144" s="115"/>
      <c r="UO144" s="115"/>
      <c r="UP144" s="115"/>
      <c r="UQ144" s="115"/>
      <c r="UR144" s="115"/>
      <c r="US144" s="115"/>
      <c r="UT144" s="115"/>
      <c r="UU144" s="115"/>
      <c r="UV144" s="115"/>
      <c r="UW144" s="115"/>
      <c r="UX144" s="115"/>
      <c r="UY144" s="115"/>
      <c r="UZ144" s="115"/>
      <c r="VA144" s="115"/>
      <c r="VB144" s="115"/>
      <c r="VC144" s="115"/>
      <c r="VD144" s="115"/>
      <c r="VE144" s="115"/>
      <c r="VF144" s="115"/>
      <c r="VG144" s="115"/>
      <c r="VH144" s="115"/>
      <c r="VI144" s="115"/>
      <c r="VJ144" s="115"/>
      <c r="VK144" s="115"/>
      <c r="VL144" s="115"/>
      <c r="VM144" s="115"/>
      <c r="VN144" s="115"/>
      <c r="VO144" s="115"/>
      <c r="VP144" s="115"/>
      <c r="VQ144" s="115"/>
      <c r="VR144" s="115"/>
      <c r="VS144" s="115"/>
      <c r="VT144" s="115"/>
      <c r="VU144" s="115"/>
      <c r="VV144" s="115"/>
      <c r="VW144" s="115"/>
      <c r="VX144" s="115"/>
      <c r="VY144" s="115"/>
      <c r="VZ144" s="115"/>
      <c r="WA144" s="115"/>
      <c r="WB144" s="115"/>
      <c r="WC144" s="115"/>
      <c r="WD144" s="115"/>
      <c r="WE144" s="115"/>
      <c r="WF144" s="115"/>
      <c r="WG144" s="115"/>
      <c r="WH144" s="115"/>
      <c r="WI144" s="115"/>
      <c r="WJ144" s="115"/>
      <c r="WK144" s="115"/>
      <c r="WL144" s="115"/>
      <c r="WM144" s="115"/>
      <c r="WN144" s="115"/>
      <c r="WO144" s="115"/>
      <c r="WP144" s="115"/>
      <c r="WQ144" s="115"/>
      <c r="WR144" s="115"/>
      <c r="WS144" s="115"/>
      <c r="WT144" s="115"/>
      <c r="WU144" s="115"/>
      <c r="WV144" s="115"/>
      <c r="WW144" s="115"/>
      <c r="WX144" s="115"/>
      <c r="WY144" s="115"/>
      <c r="WZ144" s="115"/>
      <c r="XA144" s="115"/>
      <c r="XB144" s="115"/>
      <c r="XC144" s="115"/>
      <c r="XD144" s="115"/>
      <c r="XE144" s="115"/>
      <c r="XF144" s="115"/>
      <c r="XG144" s="115"/>
      <c r="XH144" s="115"/>
      <c r="XI144" s="115"/>
      <c r="XJ144" s="115"/>
      <c r="XK144" s="115"/>
      <c r="XL144" s="115"/>
      <c r="XM144" s="115"/>
      <c r="XN144" s="115"/>
      <c r="XO144" s="115"/>
      <c r="XP144" s="115"/>
      <c r="XQ144" s="115"/>
      <c r="XR144" s="115"/>
      <c r="XS144" s="115"/>
      <c r="XT144" s="115"/>
      <c r="XU144" s="115"/>
      <c r="XV144" s="115"/>
      <c r="XW144" s="115"/>
      <c r="XX144" s="115"/>
      <c r="XY144" s="115"/>
      <c r="XZ144" s="115"/>
      <c r="YA144" s="115"/>
      <c r="YB144" s="115"/>
      <c r="YC144" s="115"/>
      <c r="YD144" s="115"/>
      <c r="YE144" s="115"/>
      <c r="YF144" s="115"/>
      <c r="YG144" s="115"/>
      <c r="YH144" s="115"/>
      <c r="YI144" s="115"/>
      <c r="YJ144" s="115"/>
      <c r="YK144" s="115"/>
      <c r="YL144" s="115"/>
      <c r="YM144" s="115"/>
      <c r="YN144" s="115"/>
      <c r="YO144" s="115"/>
      <c r="YP144" s="115"/>
      <c r="YQ144" s="115"/>
      <c r="YR144" s="115"/>
      <c r="YS144" s="115"/>
      <c r="YT144" s="115"/>
      <c r="YU144" s="115"/>
      <c r="YV144" s="115"/>
      <c r="YW144" s="115"/>
      <c r="YX144" s="115"/>
      <c r="YY144" s="115"/>
      <c r="YZ144" s="115"/>
      <c r="ZA144" s="115"/>
      <c r="ZB144" s="115"/>
      <c r="ZC144" s="115"/>
      <c r="ZD144" s="115"/>
      <c r="ZE144" s="115"/>
      <c r="ZF144" s="115"/>
      <c r="ZG144" s="115"/>
      <c r="ZH144" s="115"/>
      <c r="ZI144" s="115"/>
      <c r="ZJ144" s="115"/>
      <c r="ZK144" s="115"/>
      <c r="ZL144" s="115"/>
      <c r="ZM144" s="115"/>
      <c r="ZN144" s="115"/>
      <c r="ZO144" s="115"/>
      <c r="ZP144" s="115"/>
      <c r="ZQ144" s="115"/>
      <c r="ZR144" s="115"/>
      <c r="ZS144" s="115"/>
      <c r="ZT144" s="115"/>
      <c r="ZU144" s="115"/>
      <c r="ZV144" s="115"/>
      <c r="ZW144" s="115"/>
      <c r="ZX144" s="115"/>
      <c r="ZY144" s="115"/>
      <c r="ZZ144" s="115"/>
      <c r="AAA144" s="115"/>
      <c r="AAB144" s="115"/>
      <c r="AAC144" s="115"/>
      <c r="AAD144" s="115"/>
      <c r="AAE144" s="115"/>
      <c r="AAF144" s="115"/>
      <c r="AAG144" s="115"/>
      <c r="AAH144" s="115"/>
      <c r="AAI144" s="115"/>
      <c r="AAJ144" s="115"/>
      <c r="AAK144" s="115"/>
      <c r="AAL144" s="115"/>
      <c r="AAM144" s="115"/>
      <c r="AAN144" s="115"/>
      <c r="AAO144" s="115"/>
      <c r="AAP144" s="115"/>
      <c r="AAQ144" s="115"/>
      <c r="AAR144" s="115"/>
      <c r="AAS144" s="115"/>
      <c r="AAT144" s="115"/>
      <c r="AAU144" s="115"/>
      <c r="AAV144" s="115"/>
      <c r="AAW144" s="115"/>
      <c r="AAX144" s="115"/>
      <c r="AAY144" s="115"/>
      <c r="AAZ144" s="115"/>
      <c r="ABA144" s="115"/>
      <c r="ABB144" s="115"/>
      <c r="ABC144" s="115"/>
      <c r="ABD144" s="115"/>
      <c r="ABE144" s="115"/>
      <c r="ABF144" s="115"/>
      <c r="ABG144" s="115"/>
      <c r="ABH144" s="115"/>
      <c r="ABI144" s="115"/>
      <c r="ABJ144" s="115"/>
      <c r="ABK144" s="115"/>
      <c r="ABL144" s="115"/>
      <c r="ABM144" s="115"/>
      <c r="ABN144" s="115"/>
      <c r="ABO144" s="115"/>
      <c r="ABP144" s="115"/>
      <c r="ABQ144" s="115"/>
      <c r="ABR144" s="115"/>
      <c r="ABS144" s="115"/>
      <c r="ABT144" s="115"/>
      <c r="ABU144" s="115"/>
      <c r="ABV144" s="115"/>
      <c r="ABW144" s="115"/>
      <c r="ABX144" s="115"/>
      <c r="ABY144" s="115"/>
      <c r="ABZ144" s="115"/>
      <c r="ACA144" s="115"/>
      <c r="ACB144" s="115"/>
      <c r="ACC144" s="115"/>
      <c r="ACD144" s="115"/>
      <c r="ACE144" s="115"/>
      <c r="ACF144" s="115"/>
      <c r="ACG144" s="115"/>
      <c r="ACH144" s="115"/>
      <c r="ACI144" s="115"/>
      <c r="ACJ144" s="115"/>
      <c r="ACK144" s="115"/>
      <c r="ACL144" s="115"/>
      <c r="ACM144" s="115"/>
      <c r="ACN144" s="115"/>
      <c r="ACO144" s="115"/>
      <c r="ACP144" s="115"/>
      <c r="ACQ144" s="115"/>
      <c r="ACR144" s="115"/>
      <c r="ACS144" s="115"/>
      <c r="ACT144" s="115"/>
      <c r="ACU144" s="115"/>
      <c r="ACV144" s="115"/>
      <c r="ACW144" s="115"/>
      <c r="ACX144" s="115"/>
      <c r="ACY144" s="115"/>
      <c r="ACZ144" s="115"/>
      <c r="ADA144" s="115"/>
      <c r="ADB144" s="115"/>
      <c r="ADC144" s="115"/>
      <c r="ADD144" s="115"/>
      <c r="ADE144" s="115"/>
      <c r="ADF144" s="115"/>
      <c r="ADG144" s="115"/>
      <c r="ADH144" s="115"/>
      <c r="ADI144" s="115"/>
      <c r="ADJ144" s="115"/>
      <c r="ADK144" s="115"/>
      <c r="ADL144" s="115"/>
      <c r="ADM144" s="115"/>
      <c r="ADN144" s="115"/>
      <c r="ADO144" s="115"/>
      <c r="ADP144" s="115"/>
      <c r="ADQ144" s="115"/>
      <c r="ADR144" s="115"/>
      <c r="ADS144" s="115"/>
      <c r="ADT144" s="115"/>
      <c r="ADU144" s="115"/>
      <c r="ADV144" s="115"/>
      <c r="ADW144" s="115"/>
      <c r="ADX144" s="115"/>
      <c r="ADY144" s="115"/>
      <c r="ADZ144" s="115"/>
      <c r="AEA144" s="115"/>
      <c r="AEB144" s="115"/>
      <c r="AEC144" s="115"/>
      <c r="AED144" s="115"/>
      <c r="AEE144" s="115"/>
      <c r="AEF144" s="115"/>
      <c r="AEG144" s="115"/>
      <c r="AEH144" s="115"/>
      <c r="AEI144" s="115"/>
      <c r="AEJ144" s="115"/>
      <c r="AEK144" s="115"/>
      <c r="AEL144" s="115"/>
      <c r="AEM144" s="115"/>
      <c r="AEN144" s="115"/>
      <c r="AEO144" s="115"/>
      <c r="AEP144" s="115"/>
      <c r="AEQ144" s="115"/>
      <c r="AER144" s="115"/>
      <c r="AES144" s="115"/>
      <c r="AET144" s="115"/>
      <c r="AEU144" s="115"/>
      <c r="AEV144" s="115"/>
      <c r="AEW144" s="115"/>
      <c r="AEX144" s="115"/>
      <c r="AEY144" s="115"/>
      <c r="AEZ144" s="115"/>
      <c r="AFA144" s="115"/>
      <c r="AFB144" s="115"/>
      <c r="AFC144" s="115"/>
      <c r="AFD144" s="115"/>
      <c r="AFE144" s="115"/>
      <c r="AFF144" s="115"/>
      <c r="AFG144" s="115"/>
      <c r="AFH144" s="115"/>
      <c r="AFI144" s="115"/>
      <c r="AFJ144" s="115"/>
      <c r="AFK144" s="115"/>
      <c r="AFL144" s="115"/>
      <c r="AFM144" s="115"/>
      <c r="AFN144" s="115"/>
      <c r="AFO144" s="115"/>
      <c r="AFP144" s="115"/>
      <c r="AFQ144" s="115"/>
      <c r="AFR144" s="115"/>
      <c r="AFS144" s="115"/>
      <c r="AFT144" s="115"/>
      <c r="AFU144" s="115"/>
      <c r="AFV144" s="115"/>
      <c r="AFW144" s="115"/>
      <c r="AFX144" s="115"/>
      <c r="AFY144" s="115"/>
      <c r="AFZ144" s="115"/>
      <c r="AGA144" s="115"/>
      <c r="AGB144" s="115"/>
      <c r="AGC144" s="115"/>
      <c r="AGD144" s="115"/>
      <c r="AGE144" s="115"/>
      <c r="AGF144" s="115"/>
      <c r="AGG144" s="115"/>
      <c r="AGH144" s="115"/>
      <c r="AGI144" s="115"/>
      <c r="AGJ144" s="115"/>
      <c r="AGK144" s="115"/>
      <c r="AGL144" s="115"/>
      <c r="AGM144" s="115"/>
      <c r="AGN144" s="115"/>
      <c r="AGO144" s="115"/>
      <c r="AGP144" s="115"/>
      <c r="AGQ144" s="115"/>
      <c r="AGR144" s="115"/>
      <c r="AGS144" s="115"/>
      <c r="AGT144" s="115"/>
      <c r="AGU144" s="115"/>
      <c r="AGV144" s="115"/>
      <c r="AGW144" s="115"/>
      <c r="AGX144" s="115"/>
      <c r="AGY144" s="115"/>
      <c r="AGZ144" s="115"/>
      <c r="AHA144" s="115"/>
      <c r="AHB144" s="115"/>
      <c r="AHC144" s="115"/>
      <c r="AHD144" s="115"/>
      <c r="AHE144" s="115"/>
      <c r="AHF144" s="115"/>
      <c r="AHG144" s="115"/>
      <c r="AHH144" s="115"/>
      <c r="AHI144" s="115"/>
      <c r="AHJ144" s="115"/>
      <c r="AHK144" s="115"/>
      <c r="AHL144" s="115"/>
      <c r="AHM144" s="115"/>
      <c r="AHN144" s="115"/>
      <c r="AHO144" s="115"/>
      <c r="AHP144" s="115"/>
      <c r="AHQ144" s="115"/>
      <c r="AHR144" s="115"/>
      <c r="AHS144" s="115"/>
      <c r="AHT144" s="115"/>
      <c r="AHU144" s="115"/>
      <c r="AHV144" s="115"/>
      <c r="AHW144" s="115"/>
      <c r="AHX144" s="115"/>
      <c r="AHY144" s="115"/>
      <c r="AHZ144" s="115"/>
      <c r="AIA144" s="115"/>
      <c r="AIB144" s="115"/>
      <c r="AIC144" s="115"/>
      <c r="AID144" s="115"/>
      <c r="AIE144" s="115"/>
      <c r="AIF144" s="115"/>
      <c r="AIG144" s="115"/>
      <c r="AIH144" s="115"/>
      <c r="AII144" s="115"/>
      <c r="AIJ144" s="115"/>
      <c r="AIK144" s="115"/>
      <c r="AIL144" s="115"/>
      <c r="AIM144" s="115"/>
      <c r="AIN144" s="115"/>
      <c r="AIO144" s="115"/>
      <c r="AIP144" s="115"/>
      <c r="AIQ144" s="115"/>
      <c r="AIR144" s="115"/>
      <c r="AIS144" s="115"/>
      <c r="AIT144" s="115"/>
      <c r="AIU144" s="115"/>
      <c r="AIV144" s="115"/>
      <c r="AIW144" s="115"/>
      <c r="AIX144" s="115"/>
      <c r="AIY144" s="115"/>
      <c r="AIZ144" s="115"/>
      <c r="AJA144" s="115"/>
      <c r="AJB144" s="115"/>
      <c r="AJC144" s="115"/>
      <c r="AJD144" s="115"/>
      <c r="AJE144" s="115"/>
      <c r="AJF144" s="115"/>
      <c r="AJG144" s="115"/>
      <c r="AJH144" s="115"/>
      <c r="AJI144" s="115"/>
      <c r="AJJ144" s="115"/>
      <c r="AJK144" s="115"/>
      <c r="AJL144" s="115"/>
      <c r="AJM144" s="115"/>
      <c r="AJN144" s="115"/>
      <c r="AJO144" s="115"/>
      <c r="AJP144" s="115"/>
      <c r="AJQ144" s="115"/>
      <c r="AJR144" s="115"/>
      <c r="AJS144" s="115"/>
      <c r="AJT144" s="115"/>
      <c r="AJU144" s="115"/>
      <c r="AJV144" s="115"/>
      <c r="AJW144" s="115"/>
      <c r="AJX144" s="115"/>
      <c r="AJY144" s="115"/>
      <c r="AJZ144" s="115"/>
      <c r="AKA144" s="115"/>
      <c r="AKB144" s="115"/>
      <c r="AKC144" s="115"/>
      <c r="AKD144" s="115"/>
      <c r="AKE144" s="115"/>
      <c r="AKF144" s="115"/>
      <c r="AKG144" s="115"/>
      <c r="AKH144" s="115"/>
      <c r="AKI144" s="115"/>
      <c r="AKJ144" s="115"/>
      <c r="AKK144" s="115"/>
      <c r="AKL144" s="115"/>
      <c r="AKM144" s="115"/>
      <c r="AKN144" s="115"/>
      <c r="AKO144" s="115"/>
      <c r="AKP144" s="115"/>
      <c r="AKQ144" s="115"/>
      <c r="AKR144" s="115"/>
      <c r="AKS144" s="115"/>
      <c r="AKT144" s="115"/>
      <c r="AKU144" s="115"/>
      <c r="AKV144" s="115"/>
      <c r="AKW144" s="115"/>
      <c r="AKX144" s="115"/>
      <c r="AKY144" s="115"/>
      <c r="AKZ144" s="115"/>
      <c r="ALA144" s="115"/>
      <c r="ALB144" s="115"/>
      <c r="ALC144" s="115"/>
      <c r="ALD144" s="115"/>
      <c r="ALE144" s="115"/>
      <c r="ALF144" s="115"/>
      <c r="ALG144" s="115"/>
      <c r="ALH144" s="115"/>
      <c r="ALI144" s="115"/>
      <c r="ALJ144" s="115"/>
      <c r="ALK144" s="115"/>
      <c r="ALL144" s="115"/>
      <c r="ALM144" s="115"/>
      <c r="ALN144" s="115"/>
      <c r="ALO144" s="115"/>
      <c r="ALP144" s="115"/>
      <c r="ALQ144" s="115"/>
      <c r="ALR144" s="115"/>
      <c r="ALS144" s="115"/>
      <c r="ALT144" s="115"/>
      <c r="ALU144" s="115"/>
      <c r="ALV144" s="115"/>
      <c r="ALW144" s="115"/>
      <c r="ALX144" s="115"/>
      <c r="ALY144" s="115"/>
      <c r="ALZ144" s="115"/>
      <c r="AMA144" s="115"/>
      <c r="AMB144" s="115"/>
      <c r="AMC144" s="115"/>
      <c r="AMD144" s="115"/>
      <c r="AME144" s="115"/>
      <c r="AMF144" s="115"/>
      <c r="AMG144" s="115"/>
      <c r="AMH144" s="115"/>
      <c r="AMI144" s="115"/>
      <c r="AMJ144" s="115"/>
      <c r="AMK144" s="115"/>
      <c r="AML144" s="115"/>
      <c r="AMM144" s="115"/>
      <c r="AMN144" s="115"/>
      <c r="AMO144" s="115"/>
      <c r="AMP144" s="115"/>
      <c r="AMQ144" s="115"/>
      <c r="AMR144" s="115"/>
      <c r="AMS144" s="115"/>
      <c r="AMT144" s="115"/>
      <c r="AMU144" s="115"/>
      <c r="AMV144" s="115"/>
      <c r="AMW144" s="115"/>
      <c r="AMX144" s="115"/>
      <c r="AMY144" s="115"/>
      <c r="AMZ144" s="115"/>
      <c r="ANA144" s="115"/>
      <c r="ANB144" s="115"/>
      <c r="ANC144" s="115"/>
      <c r="AND144" s="115"/>
      <c r="ANE144" s="115"/>
      <c r="ANF144" s="115"/>
      <c r="ANG144" s="115"/>
      <c r="ANH144" s="115"/>
      <c r="ANI144" s="115"/>
      <c r="ANJ144" s="115"/>
      <c r="ANK144" s="115"/>
      <c r="ANL144" s="115"/>
      <c r="ANM144" s="115"/>
      <c r="ANN144" s="115"/>
      <c r="ANO144" s="115"/>
      <c r="ANP144" s="115"/>
      <c r="ANQ144" s="115"/>
      <c r="ANR144" s="115"/>
      <c r="ANS144" s="115"/>
      <c r="ANT144" s="115"/>
      <c r="ANU144" s="115"/>
      <c r="ANV144" s="115"/>
      <c r="ANW144" s="115"/>
      <c r="ANX144" s="115"/>
      <c r="ANY144" s="115"/>
      <c r="ANZ144" s="115"/>
      <c r="AOA144" s="115"/>
      <c r="AOB144" s="115"/>
      <c r="AOC144" s="115"/>
      <c r="AOD144" s="115"/>
      <c r="AOE144" s="115"/>
      <c r="AOF144" s="115"/>
      <c r="AOG144" s="115"/>
      <c r="AOH144" s="115"/>
      <c r="AOI144" s="115"/>
      <c r="AOJ144" s="115"/>
      <c r="AOK144" s="115"/>
      <c r="AOL144" s="115"/>
      <c r="AOM144" s="115"/>
      <c r="AON144" s="115"/>
      <c r="AOO144" s="115"/>
      <c r="AOP144" s="115"/>
      <c r="AOQ144" s="115"/>
      <c r="AOR144" s="115"/>
      <c r="AOS144" s="115"/>
      <c r="AOT144" s="115"/>
      <c r="AOU144" s="115"/>
      <c r="AOV144" s="115"/>
      <c r="AOW144" s="115"/>
      <c r="AOX144" s="115"/>
      <c r="AOY144" s="115"/>
      <c r="AOZ144" s="115"/>
      <c r="APA144" s="115"/>
      <c r="APB144" s="115"/>
      <c r="APC144" s="115"/>
      <c r="APD144" s="115"/>
      <c r="APE144" s="115"/>
      <c r="APF144" s="115"/>
      <c r="APG144" s="115"/>
      <c r="APH144" s="115"/>
      <c r="API144" s="115"/>
      <c r="APJ144" s="115"/>
      <c r="APK144" s="115"/>
      <c r="APL144" s="115"/>
      <c r="APM144" s="115"/>
      <c r="APN144" s="115"/>
      <c r="APO144" s="115"/>
      <c r="APP144" s="115"/>
      <c r="APQ144" s="115"/>
      <c r="APR144" s="115"/>
      <c r="APS144" s="115"/>
      <c r="APT144" s="115"/>
      <c r="APU144" s="115"/>
      <c r="APV144" s="115"/>
      <c r="APW144" s="115"/>
      <c r="APX144" s="115"/>
      <c r="APY144" s="115"/>
      <c r="APZ144" s="115"/>
      <c r="AQA144" s="115"/>
      <c r="AQB144" s="115"/>
      <c r="AQC144" s="115"/>
      <c r="AQD144" s="115"/>
      <c r="AQE144" s="115"/>
      <c r="AQF144" s="115"/>
      <c r="AQG144" s="115"/>
      <c r="AQH144" s="115"/>
      <c r="AQI144" s="115"/>
      <c r="AQJ144" s="115"/>
      <c r="AQK144" s="115"/>
      <c r="AQL144" s="115"/>
      <c r="AQM144" s="115"/>
      <c r="AQN144" s="115"/>
      <c r="AQO144" s="115"/>
      <c r="AQP144" s="115"/>
      <c r="AQQ144" s="115"/>
      <c r="AQR144" s="115"/>
      <c r="AQS144" s="115"/>
      <c r="AQT144" s="115"/>
      <c r="AQU144" s="115"/>
      <c r="AQV144" s="115"/>
      <c r="AQW144" s="115"/>
      <c r="AQX144" s="115"/>
      <c r="AQY144" s="115"/>
      <c r="AQZ144" s="115"/>
      <c r="ARA144" s="115"/>
      <c r="ARB144" s="115"/>
      <c r="ARC144" s="115"/>
      <c r="ARD144" s="115"/>
      <c r="ARE144" s="115"/>
      <c r="ARF144" s="115"/>
      <c r="ARG144" s="115"/>
      <c r="ARH144" s="115"/>
      <c r="ARI144" s="115"/>
      <c r="ARJ144" s="115"/>
      <c r="ARK144" s="115"/>
      <c r="ARL144" s="115"/>
      <c r="ARM144" s="115"/>
      <c r="ARN144" s="115"/>
      <c r="ARO144" s="115"/>
      <c r="ARP144" s="115"/>
      <c r="ARQ144" s="115"/>
      <c r="ARR144" s="115"/>
      <c r="ARS144" s="115"/>
      <c r="ART144" s="115"/>
      <c r="ARU144" s="115"/>
      <c r="ARV144" s="115"/>
      <c r="ARW144" s="115"/>
      <c r="ARX144" s="115"/>
      <c r="ARY144" s="115"/>
      <c r="ARZ144" s="115"/>
      <c r="ASA144" s="115"/>
      <c r="ASB144" s="115"/>
      <c r="ASC144" s="115"/>
      <c r="ASD144" s="115"/>
      <c r="ASE144" s="115"/>
      <c r="ASF144" s="115"/>
      <c r="ASG144" s="115"/>
      <c r="ASH144" s="115"/>
      <c r="ASI144" s="115"/>
      <c r="ASJ144" s="115"/>
      <c r="ASK144" s="115"/>
      <c r="ASL144" s="115"/>
      <c r="ASM144" s="115"/>
      <c r="ASN144" s="115"/>
      <c r="ASO144" s="115"/>
      <c r="ASP144" s="115"/>
      <c r="ASQ144" s="115"/>
      <c r="ASR144" s="115"/>
      <c r="ASS144" s="115"/>
      <c r="AST144" s="115"/>
      <c r="ASU144" s="115"/>
      <c r="ASV144" s="115"/>
      <c r="ASW144" s="115"/>
      <c r="ASX144" s="115"/>
      <c r="ASY144" s="115"/>
      <c r="ASZ144" s="115"/>
      <c r="ATA144" s="115"/>
      <c r="ATB144" s="115"/>
      <c r="ATC144" s="115"/>
      <c r="ATD144" s="115"/>
      <c r="ATE144" s="115"/>
      <c r="ATF144" s="115"/>
      <c r="ATG144" s="115"/>
      <c r="ATH144" s="115"/>
      <c r="ATI144" s="115"/>
      <c r="ATJ144" s="115"/>
      <c r="ATK144" s="115"/>
      <c r="ATL144" s="115"/>
      <c r="ATM144" s="115"/>
      <c r="ATN144" s="115"/>
      <c r="ATO144" s="115"/>
      <c r="ATP144" s="115"/>
      <c r="ATQ144" s="115"/>
      <c r="ATR144" s="115"/>
      <c r="ATS144" s="115"/>
      <c r="ATT144" s="115"/>
      <c r="ATU144" s="115"/>
      <c r="ATV144" s="115"/>
      <c r="ATW144" s="115"/>
      <c r="ATX144" s="115"/>
      <c r="ATY144" s="115"/>
      <c r="ATZ144" s="115"/>
      <c r="AUA144" s="115"/>
      <c r="AUB144" s="115"/>
      <c r="AUC144" s="115"/>
      <c r="AUD144" s="115"/>
      <c r="AUE144" s="115"/>
      <c r="AUF144" s="115"/>
      <c r="AUG144" s="115"/>
      <c r="AUH144" s="115"/>
      <c r="AUI144" s="115"/>
      <c r="AUJ144" s="115"/>
      <c r="AUK144" s="115"/>
      <c r="AUL144" s="115"/>
      <c r="AUM144" s="115"/>
      <c r="AUN144" s="115"/>
      <c r="AUO144" s="115"/>
      <c r="AUP144" s="115"/>
      <c r="AUQ144" s="115"/>
      <c r="AUR144" s="115"/>
      <c r="AUS144" s="115"/>
      <c r="AUT144" s="115"/>
      <c r="AUU144" s="115"/>
      <c r="AUV144" s="115"/>
      <c r="AUW144" s="115"/>
      <c r="AUX144" s="115"/>
      <c r="AUY144" s="115"/>
      <c r="AUZ144" s="115"/>
      <c r="AVA144" s="115"/>
      <c r="AVB144" s="115"/>
      <c r="AVC144" s="115"/>
      <c r="AVD144" s="115"/>
      <c r="AVE144" s="115"/>
      <c r="AVF144" s="115"/>
      <c r="AVG144" s="115"/>
      <c r="AVH144" s="115"/>
      <c r="AVI144" s="115"/>
      <c r="AVJ144" s="115"/>
      <c r="AVK144" s="115"/>
      <c r="AVL144" s="115"/>
      <c r="AVM144" s="115"/>
      <c r="AVN144" s="115"/>
      <c r="AVO144" s="115"/>
      <c r="AVP144" s="115"/>
      <c r="AVQ144" s="115"/>
      <c r="AVR144" s="115"/>
      <c r="AVS144" s="115"/>
      <c r="AVT144" s="115"/>
      <c r="AVU144" s="115"/>
    </row>
    <row r="145" spans="1:1269" s="332" customFormat="1" ht="13.5" customHeight="1" x14ac:dyDescent="0.2">
      <c r="A145" s="115"/>
      <c r="B145" s="127" t="s">
        <v>92</v>
      </c>
      <c r="C145" s="58"/>
      <c r="D145" s="58" t="s">
        <v>27</v>
      </c>
      <c r="E145" s="58"/>
      <c r="F145" s="59" t="s">
        <v>71</v>
      </c>
      <c r="G145" s="59" t="s">
        <v>72</v>
      </c>
      <c r="H145" s="59" t="s">
        <v>30</v>
      </c>
      <c r="I145" s="59" t="s">
        <v>73</v>
      </c>
      <c r="J145" s="59" t="s">
        <v>74</v>
      </c>
      <c r="K145" s="59" t="s">
        <v>75</v>
      </c>
      <c r="L145" s="59" t="s">
        <v>32</v>
      </c>
      <c r="M145" s="128"/>
      <c r="N145" s="59" t="s">
        <v>71</v>
      </c>
      <c r="O145" s="59" t="s">
        <v>72</v>
      </c>
      <c r="P145" s="59" t="s">
        <v>76</v>
      </c>
      <c r="Q145" s="59" t="s">
        <v>73</v>
      </c>
      <c r="R145" s="91"/>
      <c r="S145" s="62" t="s">
        <v>33</v>
      </c>
      <c r="T145" s="156"/>
      <c r="U145" s="130" t="s">
        <v>75</v>
      </c>
      <c r="V145" s="157" t="s">
        <v>32</v>
      </c>
      <c r="W145" s="158" t="s">
        <v>34</v>
      </c>
      <c r="X145" s="102"/>
      <c r="Y145" s="59" t="s">
        <v>71</v>
      </c>
      <c r="Z145" s="59" t="s">
        <v>72</v>
      </c>
      <c r="AA145" s="59" t="s">
        <v>76</v>
      </c>
      <c r="AB145" s="59" t="s">
        <v>73</v>
      </c>
      <c r="AC145" s="131"/>
      <c r="AD145" s="59" t="s">
        <v>71</v>
      </c>
      <c r="AE145" s="59" t="s">
        <v>72</v>
      </c>
      <c r="AF145" s="59" t="s">
        <v>76</v>
      </c>
      <c r="AG145" s="59" t="s">
        <v>73</v>
      </c>
      <c r="AH145" s="102"/>
      <c r="AI145" s="59" t="s">
        <v>71</v>
      </c>
      <c r="AJ145" s="59" t="s">
        <v>72</v>
      </c>
      <c r="AK145" s="59" t="s">
        <v>76</v>
      </c>
      <c r="AL145" s="59" t="s">
        <v>73</v>
      </c>
      <c r="AM145" s="91"/>
      <c r="AN145" s="59" t="s">
        <v>71</v>
      </c>
      <c r="AO145" s="59" t="s">
        <v>72</v>
      </c>
      <c r="AP145" s="59" t="s">
        <v>76</v>
      </c>
      <c r="AQ145" s="59" t="s">
        <v>73</v>
      </c>
      <c r="AR145" s="91"/>
      <c r="AS145" s="59" t="s">
        <v>71</v>
      </c>
      <c r="AT145" s="59" t="s">
        <v>72</v>
      </c>
      <c r="AU145" s="59" t="s">
        <v>76</v>
      </c>
      <c r="AV145" s="59" t="s">
        <v>73</v>
      </c>
      <c r="AW145" s="91"/>
      <c r="AX145" s="59" t="s">
        <v>71</v>
      </c>
      <c r="AY145" s="59" t="s">
        <v>72</v>
      </c>
      <c r="AZ145" s="59" t="s">
        <v>76</v>
      </c>
      <c r="BA145" s="59" t="s">
        <v>73</v>
      </c>
      <c r="BB145" s="83"/>
      <c r="BC145" s="59" t="s">
        <v>71</v>
      </c>
      <c r="BD145" s="59" t="s">
        <v>72</v>
      </c>
      <c r="BE145" s="59" t="s">
        <v>76</v>
      </c>
      <c r="BF145" s="59" t="s">
        <v>73</v>
      </c>
      <c r="BG145" s="82"/>
      <c r="BH145" s="59" t="s">
        <v>71</v>
      </c>
      <c r="BI145" s="59" t="s">
        <v>72</v>
      </c>
      <c r="BJ145" s="59" t="s">
        <v>76</v>
      </c>
      <c r="BK145" s="59" t="s">
        <v>73</v>
      </c>
      <c r="BL145" s="132"/>
      <c r="BM145" s="59" t="s">
        <v>71</v>
      </c>
      <c r="BN145" s="59" t="s">
        <v>72</v>
      </c>
      <c r="BO145" s="59" t="s">
        <v>76</v>
      </c>
      <c r="BP145" s="59" t="s">
        <v>73</v>
      </c>
      <c r="BQ145" s="132"/>
      <c r="BR145" s="159" t="s">
        <v>71</v>
      </c>
      <c r="BS145" s="59" t="s">
        <v>72</v>
      </c>
      <c r="BT145" s="59" t="s">
        <v>76</v>
      </c>
      <c r="BU145" s="59" t="s">
        <v>73</v>
      </c>
      <c r="BV145" s="132"/>
      <c r="BW145" s="59" t="s">
        <v>71</v>
      </c>
      <c r="BX145" s="59" t="s">
        <v>72</v>
      </c>
      <c r="BY145" s="59" t="s">
        <v>76</v>
      </c>
      <c r="BZ145" s="59" t="s">
        <v>73</v>
      </c>
      <c r="CA145" s="132"/>
      <c r="CB145" s="59" t="s">
        <v>71</v>
      </c>
      <c r="CC145" s="59" t="s">
        <v>72</v>
      </c>
      <c r="CD145" s="59" t="s">
        <v>76</v>
      </c>
      <c r="CE145" s="59" t="s">
        <v>73</v>
      </c>
      <c r="CF145" s="132"/>
      <c r="CG145" s="59" t="s">
        <v>71</v>
      </c>
      <c r="CH145" s="59" t="s">
        <v>72</v>
      </c>
      <c r="CI145" s="59" t="s">
        <v>76</v>
      </c>
      <c r="CJ145" s="59" t="s">
        <v>73</v>
      </c>
      <c r="CK145" s="87"/>
      <c r="CL145" s="59" t="s">
        <v>71</v>
      </c>
      <c r="CM145" s="59" t="s">
        <v>72</v>
      </c>
      <c r="CN145" s="59" t="s">
        <v>76</v>
      </c>
      <c r="CO145" s="59" t="s">
        <v>73</v>
      </c>
      <c r="CP145" s="87"/>
      <c r="CQ145" s="59" t="s">
        <v>71</v>
      </c>
      <c r="CR145" s="59" t="s">
        <v>72</v>
      </c>
      <c r="CS145" s="59" t="s">
        <v>76</v>
      </c>
      <c r="CT145" s="59" t="s">
        <v>73</v>
      </c>
      <c r="CU145" s="333"/>
      <c r="CV145" s="333"/>
      <c r="CW145" s="333"/>
      <c r="CX145" s="333"/>
      <c r="CY145" s="333"/>
      <c r="CZ145" s="87"/>
      <c r="DA145" s="59" t="s">
        <v>71</v>
      </c>
      <c r="DB145" s="59" t="s">
        <v>72</v>
      </c>
      <c r="DC145" s="59" t="s">
        <v>76</v>
      </c>
      <c r="DD145" s="59" t="s">
        <v>73</v>
      </c>
      <c r="DE145" s="87"/>
      <c r="DF145" s="59" t="s">
        <v>71</v>
      </c>
      <c r="DG145" s="59" t="s">
        <v>72</v>
      </c>
      <c r="DH145" s="59" t="s">
        <v>76</v>
      </c>
      <c r="DI145" s="59" t="s">
        <v>73</v>
      </c>
      <c r="DJ145" s="87"/>
      <c r="DK145" s="59" t="s">
        <v>71</v>
      </c>
      <c r="DL145" s="59" t="s">
        <v>72</v>
      </c>
      <c r="DM145" s="59" t="s">
        <v>76</v>
      </c>
      <c r="DN145" s="59" t="s">
        <v>73</v>
      </c>
      <c r="DO145" s="87"/>
      <c r="DP145" s="59" t="s">
        <v>71</v>
      </c>
      <c r="DQ145" s="59" t="s">
        <v>72</v>
      </c>
      <c r="DR145" s="59" t="s">
        <v>76</v>
      </c>
      <c r="DS145" s="59" t="s">
        <v>73</v>
      </c>
      <c r="DT145" s="87"/>
      <c r="DU145" s="281"/>
      <c r="DV145" s="281"/>
      <c r="DW145" s="281"/>
      <c r="DX145" s="281"/>
      <c r="DY145" s="87"/>
      <c r="DZ145" s="281"/>
      <c r="EA145" s="281"/>
      <c r="EB145" s="281"/>
      <c r="EC145" s="281"/>
      <c r="ED145" s="133"/>
      <c r="EE145" s="134" t="s">
        <v>71</v>
      </c>
      <c r="EF145" s="134" t="s">
        <v>72</v>
      </c>
      <c r="EG145" s="134" t="s">
        <v>76</v>
      </c>
      <c r="EH145" s="134" t="s">
        <v>73</v>
      </c>
      <c r="EI145" s="133"/>
      <c r="EJ145" s="134" t="s">
        <v>71</v>
      </c>
      <c r="EK145" s="134" t="s">
        <v>72</v>
      </c>
      <c r="EL145" s="134" t="s">
        <v>76</v>
      </c>
      <c r="EM145" s="134" t="s">
        <v>73</v>
      </c>
      <c r="EN145" s="133"/>
      <c r="EO145" s="134" t="s">
        <v>71</v>
      </c>
      <c r="EP145" s="134" t="s">
        <v>72</v>
      </c>
      <c r="EQ145" s="134" t="s">
        <v>76</v>
      </c>
      <c r="ER145" s="134" t="s">
        <v>73</v>
      </c>
      <c r="ES145" s="133"/>
      <c r="ET145" s="134" t="s">
        <v>71</v>
      </c>
      <c r="EU145" s="134" t="s">
        <v>72</v>
      </c>
      <c r="EV145" s="134" t="s">
        <v>76</v>
      </c>
      <c r="EW145" s="134" t="s">
        <v>73</v>
      </c>
      <c r="EX145" s="115"/>
      <c r="EY145" s="115"/>
      <c r="EZ145" s="115"/>
      <c r="FA145" s="115"/>
      <c r="FB145" s="63" t="s">
        <v>27</v>
      </c>
      <c r="FC145" s="63" t="s">
        <v>71</v>
      </c>
      <c r="FD145" s="63" t="s">
        <v>72</v>
      </c>
      <c r="FE145" s="63" t="s">
        <v>76</v>
      </c>
      <c r="FF145" s="63" t="s">
        <v>73</v>
      </c>
      <c r="FG145" s="63" t="s">
        <v>74</v>
      </c>
      <c r="FH145" s="63" t="s">
        <v>75</v>
      </c>
      <c r="FI145" s="63" t="s">
        <v>32</v>
      </c>
      <c r="FJ145" s="115" t="s">
        <v>24</v>
      </c>
      <c r="FK145" s="63" t="s">
        <v>35</v>
      </c>
      <c r="FL145" s="115" t="s">
        <v>24</v>
      </c>
      <c r="FM145" s="264"/>
      <c r="FN145" s="264"/>
      <c r="FO145" s="264"/>
      <c r="FP145" s="264"/>
      <c r="FQ145" s="264"/>
      <c r="FR145" s="264"/>
      <c r="FS145" s="264"/>
      <c r="FT145" s="264"/>
      <c r="FU145" s="44"/>
      <c r="FV145" s="44"/>
      <c r="FW145" s="44"/>
      <c r="FX145" s="44"/>
      <c r="FY145" s="44"/>
      <c r="FZ145" s="44"/>
      <c r="GA145" s="44"/>
      <c r="GB145" s="44"/>
      <c r="GC145" s="44"/>
      <c r="GD145" s="44"/>
      <c r="GE145" s="115"/>
      <c r="GF145" s="115"/>
      <c r="GG145" s="115"/>
      <c r="GH145" s="115"/>
      <c r="GI145" s="115"/>
      <c r="GJ145" s="115"/>
      <c r="GK145" s="115"/>
      <c r="GL145" s="115"/>
      <c r="GM145" s="115"/>
      <c r="GN145" s="115"/>
      <c r="GO145" s="115"/>
      <c r="GP145" s="115"/>
      <c r="GQ145" s="115"/>
      <c r="GR145" s="115"/>
      <c r="GS145" s="115"/>
      <c r="GT145" s="115"/>
      <c r="GU145" s="115"/>
      <c r="GV145" s="115"/>
      <c r="GW145" s="115"/>
      <c r="GX145" s="115"/>
      <c r="GY145" s="115"/>
      <c r="GZ145" s="115"/>
      <c r="HA145" s="115"/>
      <c r="HB145" s="115"/>
      <c r="HC145" s="115"/>
      <c r="HD145" s="115"/>
      <c r="HE145" s="115"/>
      <c r="HF145" s="115"/>
      <c r="HG145" s="115"/>
      <c r="HH145" s="115"/>
      <c r="HI145" s="115"/>
      <c r="HJ145" s="115"/>
      <c r="HK145" s="115"/>
      <c r="HL145" s="115"/>
      <c r="HM145" s="115"/>
      <c r="HN145" s="115"/>
      <c r="HO145" s="115"/>
      <c r="HP145" s="115"/>
      <c r="HQ145" s="115"/>
      <c r="HR145" s="115"/>
      <c r="HS145" s="115"/>
      <c r="HT145" s="115"/>
      <c r="HU145" s="115"/>
      <c r="HV145" s="115"/>
      <c r="HW145" s="115"/>
      <c r="HX145" s="115"/>
      <c r="HY145" s="115"/>
      <c r="HZ145" s="115"/>
      <c r="IA145" s="115"/>
      <c r="IB145" s="115"/>
      <c r="IC145" s="115"/>
      <c r="ID145" s="115"/>
      <c r="IE145" s="115"/>
      <c r="IF145" s="115"/>
      <c r="IG145" s="115"/>
      <c r="IH145" s="115"/>
      <c r="II145" s="115"/>
      <c r="IJ145" s="115"/>
      <c r="IK145" s="115"/>
      <c r="IL145" s="115"/>
      <c r="IM145" s="115"/>
      <c r="IN145" s="115"/>
      <c r="IO145" s="115"/>
      <c r="IP145" s="115"/>
      <c r="IQ145" s="115"/>
      <c r="IR145" s="115"/>
      <c r="IS145" s="115"/>
      <c r="IT145" s="115"/>
      <c r="IU145" s="115"/>
      <c r="IV145" s="115"/>
      <c r="IW145" s="115"/>
      <c r="IX145" s="115"/>
      <c r="IY145" s="115"/>
      <c r="IZ145" s="115"/>
      <c r="JA145" s="115"/>
      <c r="JB145" s="115"/>
      <c r="JC145" s="115"/>
      <c r="JD145" s="115"/>
      <c r="JE145" s="115"/>
      <c r="JF145" s="115"/>
      <c r="JG145" s="115"/>
      <c r="JH145" s="115"/>
      <c r="JI145" s="115"/>
      <c r="JJ145" s="115"/>
      <c r="JK145" s="115"/>
      <c r="JL145" s="115"/>
      <c r="JM145" s="115"/>
      <c r="JN145" s="115"/>
      <c r="JO145" s="115"/>
      <c r="JP145" s="115"/>
      <c r="JQ145" s="115"/>
      <c r="JR145" s="115"/>
      <c r="JS145" s="115"/>
      <c r="JT145" s="115"/>
      <c r="JU145" s="115"/>
      <c r="JV145" s="115"/>
      <c r="JW145" s="115"/>
      <c r="JX145" s="115"/>
      <c r="JY145" s="115"/>
      <c r="JZ145" s="115"/>
      <c r="KA145" s="115"/>
      <c r="KB145" s="115"/>
      <c r="KC145" s="115"/>
      <c r="KD145" s="115"/>
      <c r="KE145" s="115"/>
      <c r="KF145" s="115"/>
      <c r="KG145" s="115"/>
      <c r="KH145" s="115"/>
      <c r="KI145" s="115"/>
      <c r="KJ145" s="115"/>
      <c r="KK145" s="115"/>
      <c r="KL145" s="115"/>
      <c r="KM145" s="115"/>
      <c r="KN145" s="115"/>
      <c r="KO145" s="115"/>
      <c r="KP145" s="115"/>
      <c r="KQ145" s="115"/>
      <c r="KR145" s="115"/>
      <c r="KS145" s="115"/>
      <c r="KT145" s="115"/>
      <c r="KU145" s="115"/>
      <c r="KV145" s="115"/>
      <c r="KW145" s="115"/>
      <c r="KX145" s="115"/>
      <c r="KY145" s="115"/>
      <c r="KZ145" s="115"/>
      <c r="LA145" s="115"/>
      <c r="LB145" s="115"/>
      <c r="LC145" s="115"/>
      <c r="LD145" s="115"/>
      <c r="LE145" s="115"/>
      <c r="LF145" s="115"/>
      <c r="LG145" s="115"/>
      <c r="LH145" s="115"/>
      <c r="LI145" s="115"/>
      <c r="LJ145" s="115"/>
      <c r="LK145" s="115"/>
      <c r="LL145" s="115"/>
      <c r="LM145" s="115"/>
      <c r="LN145" s="115"/>
      <c r="LO145" s="115"/>
      <c r="LP145" s="115"/>
      <c r="LQ145" s="115"/>
      <c r="LR145" s="115"/>
      <c r="LS145" s="115"/>
      <c r="LT145" s="115"/>
      <c r="LU145" s="115"/>
      <c r="LV145" s="115"/>
      <c r="LW145" s="115"/>
      <c r="LX145" s="115"/>
      <c r="LY145" s="115"/>
      <c r="LZ145" s="115"/>
      <c r="MA145" s="115"/>
      <c r="MB145" s="115"/>
      <c r="MC145" s="115"/>
      <c r="MD145" s="115"/>
      <c r="ME145" s="115"/>
      <c r="MF145" s="115"/>
      <c r="MG145" s="115"/>
      <c r="MH145" s="115"/>
      <c r="MI145" s="115"/>
      <c r="MJ145" s="115"/>
      <c r="MK145" s="115"/>
      <c r="ML145" s="115"/>
      <c r="MM145" s="115"/>
      <c r="MN145" s="115"/>
      <c r="MO145" s="115"/>
      <c r="MP145" s="115"/>
      <c r="MQ145" s="115"/>
      <c r="MR145" s="115"/>
      <c r="MS145" s="115"/>
      <c r="MT145" s="115"/>
      <c r="MU145" s="115"/>
      <c r="MV145" s="115"/>
      <c r="MW145" s="115"/>
      <c r="MX145" s="115"/>
      <c r="MY145" s="115"/>
      <c r="MZ145" s="115"/>
      <c r="NA145" s="115"/>
      <c r="NB145" s="115"/>
      <c r="NC145" s="115"/>
      <c r="ND145" s="115"/>
      <c r="NE145" s="115"/>
      <c r="NF145" s="115"/>
      <c r="NG145" s="115"/>
      <c r="NH145" s="115"/>
      <c r="NI145" s="115"/>
      <c r="NJ145" s="115"/>
      <c r="NK145" s="115"/>
      <c r="NL145" s="115"/>
      <c r="NM145" s="115"/>
      <c r="NN145" s="115"/>
      <c r="NO145" s="115"/>
      <c r="NP145" s="115"/>
      <c r="NQ145" s="115"/>
      <c r="NR145" s="115"/>
      <c r="NS145" s="115"/>
      <c r="NT145" s="115"/>
      <c r="NU145" s="115"/>
      <c r="NV145" s="115"/>
      <c r="NW145" s="115"/>
      <c r="NX145" s="115"/>
      <c r="NY145" s="115"/>
      <c r="NZ145" s="115"/>
      <c r="OA145" s="115"/>
      <c r="OB145" s="115"/>
      <c r="OC145" s="115"/>
      <c r="OD145" s="115"/>
      <c r="OE145" s="115"/>
      <c r="OF145" s="115"/>
      <c r="OG145" s="115"/>
      <c r="OH145" s="115"/>
      <c r="OI145" s="115"/>
      <c r="OJ145" s="115"/>
      <c r="OK145" s="115"/>
      <c r="OL145" s="115"/>
      <c r="OM145" s="115"/>
      <c r="ON145" s="115"/>
      <c r="OO145" s="115"/>
      <c r="OP145" s="115"/>
      <c r="OQ145" s="115"/>
      <c r="OR145" s="115"/>
      <c r="OS145" s="115"/>
      <c r="OT145" s="115"/>
      <c r="OU145" s="115"/>
      <c r="OV145" s="115"/>
      <c r="OW145" s="115"/>
      <c r="OX145" s="115"/>
      <c r="OY145" s="115"/>
      <c r="OZ145" s="115"/>
      <c r="PA145" s="115"/>
      <c r="PB145" s="115"/>
      <c r="PC145" s="115"/>
      <c r="PD145" s="115"/>
      <c r="PE145" s="115"/>
      <c r="PF145" s="115"/>
      <c r="PG145" s="115"/>
      <c r="PH145" s="115"/>
      <c r="PI145" s="115"/>
      <c r="PJ145" s="115"/>
      <c r="PK145" s="115"/>
      <c r="PL145" s="115"/>
      <c r="PM145" s="115"/>
      <c r="PN145" s="115"/>
      <c r="PO145" s="115"/>
      <c r="PP145" s="115"/>
      <c r="PQ145" s="115"/>
      <c r="PR145" s="115"/>
      <c r="PS145" s="115"/>
      <c r="PT145" s="115"/>
      <c r="PU145" s="115"/>
      <c r="PV145" s="115"/>
      <c r="PW145" s="115"/>
      <c r="PX145" s="115"/>
      <c r="PY145" s="115"/>
      <c r="PZ145" s="115"/>
      <c r="QA145" s="115"/>
      <c r="QB145" s="115"/>
      <c r="QC145" s="115"/>
      <c r="QD145" s="115"/>
      <c r="QE145" s="115"/>
      <c r="QF145" s="115"/>
      <c r="QG145" s="115"/>
      <c r="QH145" s="115"/>
      <c r="QI145" s="115"/>
      <c r="QJ145" s="115"/>
      <c r="QK145" s="115"/>
      <c r="QL145" s="115"/>
      <c r="QM145" s="115"/>
      <c r="QN145" s="115"/>
      <c r="QO145" s="115"/>
      <c r="QP145" s="115"/>
      <c r="QQ145" s="115"/>
      <c r="QR145" s="115"/>
      <c r="QS145" s="115"/>
      <c r="QT145" s="115"/>
      <c r="QU145" s="115"/>
      <c r="QV145" s="115"/>
      <c r="QW145" s="115"/>
      <c r="QX145" s="115"/>
      <c r="QY145" s="115"/>
      <c r="QZ145" s="115"/>
      <c r="RA145" s="115"/>
      <c r="RB145" s="115"/>
      <c r="RC145" s="115"/>
      <c r="RD145" s="115"/>
      <c r="RE145" s="115"/>
      <c r="RF145" s="115"/>
      <c r="RG145" s="115"/>
      <c r="RH145" s="115"/>
      <c r="RI145" s="115"/>
      <c r="RJ145" s="115"/>
      <c r="RK145" s="115"/>
      <c r="RL145" s="115"/>
      <c r="RM145" s="115"/>
      <c r="RN145" s="115"/>
      <c r="RO145" s="115"/>
      <c r="RP145" s="115"/>
      <c r="RQ145" s="115"/>
      <c r="RR145" s="115"/>
      <c r="RS145" s="115"/>
      <c r="RT145" s="115"/>
      <c r="RU145" s="115"/>
      <c r="RV145" s="115"/>
      <c r="RW145" s="115"/>
      <c r="RX145" s="115"/>
      <c r="RY145" s="115"/>
      <c r="RZ145" s="115"/>
      <c r="SA145" s="115"/>
      <c r="SB145" s="115"/>
      <c r="SC145" s="115"/>
      <c r="SD145" s="115"/>
      <c r="SE145" s="115"/>
      <c r="SF145" s="115"/>
      <c r="SG145" s="115"/>
      <c r="SH145" s="115"/>
      <c r="SI145" s="115"/>
      <c r="SJ145" s="115"/>
      <c r="SK145" s="115"/>
      <c r="SL145" s="115"/>
      <c r="SM145" s="115"/>
      <c r="SN145" s="115"/>
      <c r="SO145" s="115"/>
      <c r="SP145" s="115"/>
      <c r="SQ145" s="115"/>
      <c r="SR145" s="115"/>
      <c r="SS145" s="115"/>
      <c r="ST145" s="115"/>
      <c r="SU145" s="115"/>
      <c r="SV145" s="115"/>
      <c r="SW145" s="115"/>
      <c r="SX145" s="115"/>
      <c r="SY145" s="115"/>
      <c r="SZ145" s="115"/>
      <c r="TA145" s="115"/>
      <c r="TB145" s="115"/>
      <c r="TC145" s="115"/>
      <c r="TD145" s="115"/>
      <c r="TE145" s="115"/>
      <c r="TF145" s="115"/>
      <c r="TG145" s="115"/>
      <c r="TH145" s="115"/>
      <c r="TI145" s="115"/>
      <c r="TJ145" s="115"/>
      <c r="TK145" s="115"/>
      <c r="TL145" s="115"/>
      <c r="TM145" s="115"/>
      <c r="TN145" s="115"/>
      <c r="TO145" s="115"/>
      <c r="TP145" s="115"/>
      <c r="TQ145" s="115"/>
      <c r="TR145" s="115"/>
      <c r="TS145" s="115"/>
      <c r="TT145" s="115"/>
      <c r="TU145" s="115"/>
      <c r="TV145" s="115"/>
      <c r="TW145" s="115"/>
      <c r="TX145" s="115"/>
      <c r="TY145" s="115"/>
      <c r="TZ145" s="115"/>
      <c r="UA145" s="115"/>
      <c r="UB145" s="115"/>
      <c r="UC145" s="115"/>
      <c r="UD145" s="115"/>
      <c r="UE145" s="115"/>
      <c r="UF145" s="115"/>
      <c r="UG145" s="115"/>
      <c r="UH145" s="115"/>
      <c r="UI145" s="115"/>
      <c r="UJ145" s="115"/>
      <c r="UK145" s="115"/>
      <c r="UL145" s="115"/>
      <c r="UM145" s="115"/>
      <c r="UN145" s="115"/>
      <c r="UO145" s="115"/>
      <c r="UP145" s="115"/>
      <c r="UQ145" s="115"/>
      <c r="UR145" s="115"/>
      <c r="US145" s="115"/>
      <c r="UT145" s="115"/>
      <c r="UU145" s="115"/>
      <c r="UV145" s="115"/>
      <c r="UW145" s="115"/>
      <c r="UX145" s="115"/>
      <c r="UY145" s="115"/>
      <c r="UZ145" s="115"/>
      <c r="VA145" s="115"/>
      <c r="VB145" s="115"/>
      <c r="VC145" s="115"/>
      <c r="VD145" s="115"/>
      <c r="VE145" s="115"/>
      <c r="VF145" s="115"/>
      <c r="VG145" s="115"/>
      <c r="VH145" s="115"/>
      <c r="VI145" s="115"/>
      <c r="VJ145" s="115"/>
      <c r="VK145" s="115"/>
      <c r="VL145" s="115"/>
      <c r="VM145" s="115"/>
      <c r="VN145" s="115"/>
      <c r="VO145" s="115"/>
      <c r="VP145" s="115"/>
      <c r="VQ145" s="115"/>
      <c r="VR145" s="115"/>
      <c r="VS145" s="115"/>
      <c r="VT145" s="115"/>
      <c r="VU145" s="115"/>
      <c r="VV145" s="115"/>
      <c r="VW145" s="115"/>
      <c r="VX145" s="115"/>
      <c r="VY145" s="115"/>
      <c r="VZ145" s="115"/>
      <c r="WA145" s="115"/>
      <c r="WB145" s="115"/>
      <c r="WC145" s="115"/>
      <c r="WD145" s="115"/>
      <c r="WE145" s="115"/>
      <c r="WF145" s="115"/>
      <c r="WG145" s="115"/>
      <c r="WH145" s="115"/>
      <c r="WI145" s="115"/>
      <c r="WJ145" s="115"/>
      <c r="WK145" s="115"/>
      <c r="WL145" s="115"/>
      <c r="WM145" s="115"/>
      <c r="WN145" s="115"/>
      <c r="WO145" s="115"/>
      <c r="WP145" s="115"/>
      <c r="WQ145" s="115"/>
      <c r="WR145" s="115"/>
      <c r="WS145" s="115"/>
      <c r="WT145" s="115"/>
      <c r="WU145" s="115"/>
      <c r="WV145" s="115"/>
      <c r="WW145" s="115"/>
      <c r="WX145" s="115"/>
      <c r="WY145" s="115"/>
      <c r="WZ145" s="115"/>
      <c r="XA145" s="115"/>
      <c r="XB145" s="115"/>
      <c r="XC145" s="115"/>
      <c r="XD145" s="115"/>
      <c r="XE145" s="115"/>
      <c r="XF145" s="115"/>
      <c r="XG145" s="115"/>
      <c r="XH145" s="115"/>
      <c r="XI145" s="115"/>
      <c r="XJ145" s="115"/>
      <c r="XK145" s="115"/>
      <c r="XL145" s="115"/>
      <c r="XM145" s="115"/>
      <c r="XN145" s="115"/>
      <c r="XO145" s="115"/>
      <c r="XP145" s="115"/>
      <c r="XQ145" s="115"/>
      <c r="XR145" s="115"/>
      <c r="XS145" s="115"/>
      <c r="XT145" s="115"/>
      <c r="XU145" s="115"/>
      <c r="XV145" s="115"/>
      <c r="XW145" s="115"/>
      <c r="XX145" s="115"/>
      <c r="XY145" s="115"/>
      <c r="XZ145" s="115"/>
      <c r="YA145" s="115"/>
      <c r="YB145" s="115"/>
      <c r="YC145" s="115"/>
      <c r="YD145" s="115"/>
      <c r="YE145" s="115"/>
      <c r="YF145" s="115"/>
      <c r="YG145" s="115"/>
      <c r="YH145" s="115"/>
      <c r="YI145" s="115"/>
      <c r="YJ145" s="115"/>
      <c r="YK145" s="115"/>
      <c r="YL145" s="115"/>
      <c r="YM145" s="115"/>
      <c r="YN145" s="115"/>
      <c r="YO145" s="115"/>
      <c r="YP145" s="115"/>
      <c r="YQ145" s="115"/>
      <c r="YR145" s="115"/>
      <c r="YS145" s="115"/>
      <c r="YT145" s="115"/>
      <c r="YU145" s="115"/>
      <c r="YV145" s="115"/>
      <c r="YW145" s="115"/>
      <c r="YX145" s="115"/>
      <c r="YY145" s="115"/>
      <c r="YZ145" s="115"/>
      <c r="ZA145" s="115"/>
      <c r="ZB145" s="115"/>
      <c r="ZC145" s="115"/>
      <c r="ZD145" s="115"/>
      <c r="ZE145" s="115"/>
      <c r="ZF145" s="115"/>
      <c r="ZG145" s="115"/>
      <c r="ZH145" s="115"/>
      <c r="ZI145" s="115"/>
      <c r="ZJ145" s="115"/>
      <c r="ZK145" s="115"/>
      <c r="ZL145" s="115"/>
      <c r="ZM145" s="115"/>
      <c r="ZN145" s="115"/>
      <c r="ZO145" s="115"/>
      <c r="ZP145" s="115"/>
      <c r="ZQ145" s="115"/>
      <c r="ZR145" s="115"/>
      <c r="ZS145" s="115"/>
      <c r="ZT145" s="115"/>
      <c r="ZU145" s="115"/>
      <c r="ZV145" s="115"/>
      <c r="ZW145" s="115"/>
      <c r="ZX145" s="115"/>
      <c r="ZY145" s="115"/>
      <c r="ZZ145" s="115"/>
      <c r="AAA145" s="115"/>
      <c r="AAB145" s="115"/>
      <c r="AAC145" s="115"/>
      <c r="AAD145" s="115"/>
      <c r="AAE145" s="115"/>
      <c r="AAF145" s="115"/>
      <c r="AAG145" s="115"/>
      <c r="AAH145" s="115"/>
      <c r="AAI145" s="115"/>
      <c r="AAJ145" s="115"/>
      <c r="AAK145" s="115"/>
      <c r="AAL145" s="115"/>
      <c r="AAM145" s="115"/>
      <c r="AAN145" s="115"/>
      <c r="AAO145" s="115"/>
      <c r="AAP145" s="115"/>
      <c r="AAQ145" s="115"/>
      <c r="AAR145" s="115"/>
      <c r="AAS145" s="115"/>
      <c r="AAT145" s="115"/>
      <c r="AAU145" s="115"/>
      <c r="AAV145" s="115"/>
      <c r="AAW145" s="115"/>
      <c r="AAX145" s="115"/>
      <c r="AAY145" s="115"/>
      <c r="AAZ145" s="115"/>
      <c r="ABA145" s="115"/>
      <c r="ABB145" s="115"/>
      <c r="ABC145" s="115"/>
      <c r="ABD145" s="115"/>
      <c r="ABE145" s="115"/>
      <c r="ABF145" s="115"/>
      <c r="ABG145" s="115"/>
      <c r="ABH145" s="115"/>
      <c r="ABI145" s="115"/>
      <c r="ABJ145" s="115"/>
      <c r="ABK145" s="115"/>
      <c r="ABL145" s="115"/>
      <c r="ABM145" s="115"/>
      <c r="ABN145" s="115"/>
      <c r="ABO145" s="115"/>
      <c r="ABP145" s="115"/>
      <c r="ABQ145" s="115"/>
      <c r="ABR145" s="115"/>
      <c r="ABS145" s="115"/>
      <c r="ABT145" s="115"/>
      <c r="ABU145" s="115"/>
      <c r="ABV145" s="115"/>
      <c r="ABW145" s="115"/>
      <c r="ABX145" s="115"/>
      <c r="ABY145" s="115"/>
      <c r="ABZ145" s="115"/>
      <c r="ACA145" s="115"/>
      <c r="ACB145" s="115"/>
      <c r="ACC145" s="115"/>
      <c r="ACD145" s="115"/>
      <c r="ACE145" s="115"/>
      <c r="ACF145" s="115"/>
      <c r="ACG145" s="115"/>
      <c r="ACH145" s="115"/>
      <c r="ACI145" s="115"/>
      <c r="ACJ145" s="115"/>
      <c r="ACK145" s="115"/>
      <c r="ACL145" s="115"/>
      <c r="ACM145" s="115"/>
      <c r="ACN145" s="115"/>
      <c r="ACO145" s="115"/>
      <c r="ACP145" s="115"/>
      <c r="ACQ145" s="115"/>
      <c r="ACR145" s="115"/>
      <c r="ACS145" s="115"/>
      <c r="ACT145" s="115"/>
      <c r="ACU145" s="115"/>
      <c r="ACV145" s="115"/>
      <c r="ACW145" s="115"/>
      <c r="ACX145" s="115"/>
      <c r="ACY145" s="115"/>
      <c r="ACZ145" s="115"/>
      <c r="ADA145" s="115"/>
      <c r="ADB145" s="115"/>
      <c r="ADC145" s="115"/>
      <c r="ADD145" s="115"/>
      <c r="ADE145" s="115"/>
      <c r="ADF145" s="115"/>
      <c r="ADG145" s="115"/>
      <c r="ADH145" s="115"/>
      <c r="ADI145" s="115"/>
      <c r="ADJ145" s="115"/>
      <c r="ADK145" s="115"/>
      <c r="ADL145" s="115"/>
      <c r="ADM145" s="115"/>
      <c r="ADN145" s="115"/>
      <c r="ADO145" s="115"/>
      <c r="ADP145" s="115"/>
      <c r="ADQ145" s="115"/>
      <c r="ADR145" s="115"/>
      <c r="ADS145" s="115"/>
      <c r="ADT145" s="115"/>
      <c r="ADU145" s="115"/>
      <c r="ADV145" s="115"/>
      <c r="ADW145" s="115"/>
      <c r="ADX145" s="115"/>
      <c r="ADY145" s="115"/>
      <c r="ADZ145" s="115"/>
      <c r="AEA145" s="115"/>
      <c r="AEB145" s="115"/>
      <c r="AEC145" s="115"/>
      <c r="AED145" s="115"/>
      <c r="AEE145" s="115"/>
      <c r="AEF145" s="115"/>
      <c r="AEG145" s="115"/>
      <c r="AEH145" s="115"/>
      <c r="AEI145" s="115"/>
      <c r="AEJ145" s="115"/>
      <c r="AEK145" s="115"/>
      <c r="AEL145" s="115"/>
      <c r="AEM145" s="115"/>
      <c r="AEN145" s="115"/>
      <c r="AEO145" s="115"/>
      <c r="AEP145" s="115"/>
      <c r="AEQ145" s="115"/>
      <c r="AER145" s="115"/>
      <c r="AES145" s="115"/>
      <c r="AET145" s="115"/>
      <c r="AEU145" s="115"/>
      <c r="AEV145" s="115"/>
      <c r="AEW145" s="115"/>
      <c r="AEX145" s="115"/>
      <c r="AEY145" s="115"/>
      <c r="AEZ145" s="115"/>
      <c r="AFA145" s="115"/>
      <c r="AFB145" s="115"/>
      <c r="AFC145" s="115"/>
      <c r="AFD145" s="115"/>
      <c r="AFE145" s="115"/>
      <c r="AFF145" s="115"/>
      <c r="AFG145" s="115"/>
      <c r="AFH145" s="115"/>
      <c r="AFI145" s="115"/>
      <c r="AFJ145" s="115"/>
      <c r="AFK145" s="115"/>
      <c r="AFL145" s="115"/>
      <c r="AFM145" s="115"/>
      <c r="AFN145" s="115"/>
      <c r="AFO145" s="115"/>
      <c r="AFP145" s="115"/>
      <c r="AFQ145" s="115"/>
      <c r="AFR145" s="115"/>
      <c r="AFS145" s="115"/>
      <c r="AFT145" s="115"/>
      <c r="AFU145" s="115"/>
      <c r="AFV145" s="115"/>
      <c r="AFW145" s="115"/>
      <c r="AFX145" s="115"/>
      <c r="AFY145" s="115"/>
      <c r="AFZ145" s="115"/>
      <c r="AGA145" s="115"/>
      <c r="AGB145" s="115"/>
      <c r="AGC145" s="115"/>
      <c r="AGD145" s="115"/>
      <c r="AGE145" s="115"/>
      <c r="AGF145" s="115"/>
      <c r="AGG145" s="115"/>
      <c r="AGH145" s="115"/>
      <c r="AGI145" s="115"/>
      <c r="AGJ145" s="115"/>
      <c r="AGK145" s="115"/>
      <c r="AGL145" s="115"/>
      <c r="AGM145" s="115"/>
      <c r="AGN145" s="115"/>
      <c r="AGO145" s="115"/>
      <c r="AGP145" s="115"/>
      <c r="AGQ145" s="115"/>
      <c r="AGR145" s="115"/>
      <c r="AGS145" s="115"/>
      <c r="AGT145" s="115"/>
      <c r="AGU145" s="115"/>
      <c r="AGV145" s="115"/>
      <c r="AGW145" s="115"/>
      <c r="AGX145" s="115"/>
      <c r="AGY145" s="115"/>
      <c r="AGZ145" s="115"/>
      <c r="AHA145" s="115"/>
      <c r="AHB145" s="115"/>
      <c r="AHC145" s="115"/>
      <c r="AHD145" s="115"/>
      <c r="AHE145" s="115"/>
      <c r="AHF145" s="115"/>
      <c r="AHG145" s="115"/>
      <c r="AHH145" s="115"/>
      <c r="AHI145" s="115"/>
      <c r="AHJ145" s="115"/>
      <c r="AHK145" s="115"/>
      <c r="AHL145" s="115"/>
      <c r="AHM145" s="115"/>
      <c r="AHN145" s="115"/>
      <c r="AHO145" s="115"/>
      <c r="AHP145" s="115"/>
      <c r="AHQ145" s="115"/>
      <c r="AHR145" s="115"/>
      <c r="AHS145" s="115"/>
      <c r="AHT145" s="115"/>
      <c r="AHU145" s="115"/>
      <c r="AHV145" s="115"/>
      <c r="AHW145" s="115"/>
      <c r="AHX145" s="115"/>
      <c r="AHY145" s="115"/>
      <c r="AHZ145" s="115"/>
      <c r="AIA145" s="115"/>
      <c r="AIB145" s="115"/>
      <c r="AIC145" s="115"/>
      <c r="AID145" s="115"/>
      <c r="AIE145" s="115"/>
      <c r="AIF145" s="115"/>
      <c r="AIG145" s="115"/>
      <c r="AIH145" s="115"/>
      <c r="AII145" s="115"/>
      <c r="AIJ145" s="115"/>
      <c r="AIK145" s="115"/>
      <c r="AIL145" s="115"/>
      <c r="AIM145" s="115"/>
      <c r="AIN145" s="115"/>
      <c r="AIO145" s="115"/>
      <c r="AIP145" s="115"/>
      <c r="AIQ145" s="115"/>
      <c r="AIR145" s="115"/>
      <c r="AIS145" s="115"/>
      <c r="AIT145" s="115"/>
      <c r="AIU145" s="115"/>
      <c r="AIV145" s="115"/>
      <c r="AIW145" s="115"/>
      <c r="AIX145" s="115"/>
      <c r="AIY145" s="115"/>
      <c r="AIZ145" s="115"/>
      <c r="AJA145" s="115"/>
      <c r="AJB145" s="115"/>
      <c r="AJC145" s="115"/>
      <c r="AJD145" s="115"/>
      <c r="AJE145" s="115"/>
      <c r="AJF145" s="115"/>
      <c r="AJG145" s="115"/>
      <c r="AJH145" s="115"/>
      <c r="AJI145" s="115"/>
      <c r="AJJ145" s="115"/>
      <c r="AJK145" s="115"/>
      <c r="AJL145" s="115"/>
      <c r="AJM145" s="115"/>
      <c r="AJN145" s="115"/>
      <c r="AJO145" s="115"/>
      <c r="AJP145" s="115"/>
      <c r="AJQ145" s="115"/>
      <c r="AJR145" s="115"/>
      <c r="AJS145" s="115"/>
      <c r="AJT145" s="115"/>
      <c r="AJU145" s="115"/>
      <c r="AJV145" s="115"/>
      <c r="AJW145" s="115"/>
      <c r="AJX145" s="115"/>
      <c r="AJY145" s="115"/>
      <c r="AJZ145" s="115"/>
      <c r="AKA145" s="115"/>
      <c r="AKB145" s="115"/>
      <c r="AKC145" s="115"/>
      <c r="AKD145" s="115"/>
      <c r="AKE145" s="115"/>
      <c r="AKF145" s="115"/>
      <c r="AKG145" s="115"/>
      <c r="AKH145" s="115"/>
      <c r="AKI145" s="115"/>
      <c r="AKJ145" s="115"/>
      <c r="AKK145" s="115"/>
      <c r="AKL145" s="115"/>
      <c r="AKM145" s="115"/>
      <c r="AKN145" s="115"/>
      <c r="AKO145" s="115"/>
      <c r="AKP145" s="115"/>
      <c r="AKQ145" s="115"/>
      <c r="AKR145" s="115"/>
      <c r="AKS145" s="115"/>
      <c r="AKT145" s="115"/>
      <c r="AKU145" s="115"/>
      <c r="AKV145" s="115"/>
      <c r="AKW145" s="115"/>
      <c r="AKX145" s="115"/>
      <c r="AKY145" s="115"/>
      <c r="AKZ145" s="115"/>
      <c r="ALA145" s="115"/>
      <c r="ALB145" s="115"/>
      <c r="ALC145" s="115"/>
      <c r="ALD145" s="115"/>
      <c r="ALE145" s="115"/>
      <c r="ALF145" s="115"/>
      <c r="ALG145" s="115"/>
      <c r="ALH145" s="115"/>
      <c r="ALI145" s="115"/>
      <c r="ALJ145" s="115"/>
      <c r="ALK145" s="115"/>
      <c r="ALL145" s="115"/>
      <c r="ALM145" s="115"/>
      <c r="ALN145" s="115"/>
      <c r="ALO145" s="115"/>
      <c r="ALP145" s="115"/>
      <c r="ALQ145" s="115"/>
      <c r="ALR145" s="115"/>
      <c r="ALS145" s="115"/>
      <c r="ALT145" s="115"/>
      <c r="ALU145" s="115"/>
      <c r="ALV145" s="115"/>
      <c r="ALW145" s="115"/>
      <c r="ALX145" s="115"/>
      <c r="ALY145" s="115"/>
      <c r="ALZ145" s="115"/>
      <c r="AMA145" s="115"/>
      <c r="AMB145" s="115"/>
      <c r="AMC145" s="115"/>
      <c r="AMD145" s="115"/>
      <c r="AME145" s="115"/>
      <c r="AMF145" s="115"/>
      <c r="AMG145" s="115"/>
      <c r="AMH145" s="115"/>
      <c r="AMI145" s="115"/>
      <c r="AMJ145" s="115"/>
      <c r="AMK145" s="115"/>
      <c r="AML145" s="115"/>
      <c r="AMM145" s="115"/>
      <c r="AMN145" s="115"/>
      <c r="AMO145" s="115"/>
      <c r="AMP145" s="115"/>
      <c r="AMQ145" s="115"/>
      <c r="AMR145" s="115"/>
      <c r="AMS145" s="115"/>
      <c r="AMT145" s="115"/>
      <c r="AMU145" s="115"/>
      <c r="AMV145" s="115"/>
      <c r="AMW145" s="115"/>
      <c r="AMX145" s="115"/>
      <c r="AMY145" s="115"/>
      <c r="AMZ145" s="115"/>
      <c r="ANA145" s="115"/>
      <c r="ANB145" s="115"/>
      <c r="ANC145" s="115"/>
      <c r="AND145" s="115"/>
      <c r="ANE145" s="115"/>
      <c r="ANF145" s="115"/>
      <c r="ANG145" s="115"/>
      <c r="ANH145" s="115"/>
      <c r="ANI145" s="115"/>
      <c r="ANJ145" s="115"/>
      <c r="ANK145" s="115"/>
      <c r="ANL145" s="115"/>
      <c r="ANM145" s="115"/>
      <c r="ANN145" s="115"/>
      <c r="ANO145" s="115"/>
      <c r="ANP145" s="115"/>
      <c r="ANQ145" s="115"/>
      <c r="ANR145" s="115"/>
      <c r="ANS145" s="115"/>
      <c r="ANT145" s="115"/>
      <c r="ANU145" s="115"/>
      <c r="ANV145" s="115"/>
      <c r="ANW145" s="115"/>
      <c r="ANX145" s="115"/>
      <c r="ANY145" s="115"/>
      <c r="ANZ145" s="115"/>
      <c r="AOA145" s="115"/>
      <c r="AOB145" s="115"/>
      <c r="AOC145" s="115"/>
      <c r="AOD145" s="115"/>
      <c r="AOE145" s="115"/>
      <c r="AOF145" s="115"/>
      <c r="AOG145" s="115"/>
      <c r="AOH145" s="115"/>
      <c r="AOI145" s="115"/>
      <c r="AOJ145" s="115"/>
      <c r="AOK145" s="115"/>
      <c r="AOL145" s="115"/>
      <c r="AOM145" s="115"/>
      <c r="AON145" s="115"/>
      <c r="AOO145" s="115"/>
      <c r="AOP145" s="115"/>
      <c r="AOQ145" s="115"/>
      <c r="AOR145" s="115"/>
      <c r="AOS145" s="115"/>
      <c r="AOT145" s="115"/>
      <c r="AOU145" s="115"/>
      <c r="AOV145" s="115"/>
      <c r="AOW145" s="115"/>
      <c r="AOX145" s="115"/>
      <c r="AOY145" s="115"/>
      <c r="AOZ145" s="115"/>
      <c r="APA145" s="115"/>
      <c r="APB145" s="115"/>
      <c r="APC145" s="115"/>
      <c r="APD145" s="115"/>
      <c r="APE145" s="115"/>
      <c r="APF145" s="115"/>
      <c r="APG145" s="115"/>
      <c r="APH145" s="115"/>
      <c r="API145" s="115"/>
      <c r="APJ145" s="115"/>
      <c r="APK145" s="115"/>
      <c r="APL145" s="115"/>
      <c r="APM145" s="115"/>
      <c r="APN145" s="115"/>
      <c r="APO145" s="115"/>
      <c r="APP145" s="115"/>
      <c r="APQ145" s="115"/>
      <c r="APR145" s="115"/>
      <c r="APS145" s="115"/>
      <c r="APT145" s="115"/>
      <c r="APU145" s="115"/>
      <c r="APV145" s="115"/>
      <c r="APW145" s="115"/>
      <c r="APX145" s="115"/>
      <c r="APY145" s="115"/>
      <c r="APZ145" s="115"/>
      <c r="AQA145" s="115"/>
      <c r="AQB145" s="115"/>
      <c r="AQC145" s="115"/>
      <c r="AQD145" s="115"/>
      <c r="AQE145" s="115"/>
      <c r="AQF145" s="115"/>
      <c r="AQG145" s="115"/>
      <c r="AQH145" s="115"/>
      <c r="AQI145" s="115"/>
      <c r="AQJ145" s="115"/>
      <c r="AQK145" s="115"/>
      <c r="AQL145" s="115"/>
      <c r="AQM145" s="115"/>
      <c r="AQN145" s="115"/>
      <c r="AQO145" s="115"/>
      <c r="AQP145" s="115"/>
      <c r="AQQ145" s="115"/>
      <c r="AQR145" s="115"/>
      <c r="AQS145" s="115"/>
      <c r="AQT145" s="115"/>
      <c r="AQU145" s="115"/>
      <c r="AQV145" s="115"/>
      <c r="AQW145" s="115"/>
      <c r="AQX145" s="115"/>
      <c r="AQY145" s="115"/>
      <c r="AQZ145" s="115"/>
      <c r="ARA145" s="115"/>
      <c r="ARB145" s="115"/>
      <c r="ARC145" s="115"/>
      <c r="ARD145" s="115"/>
      <c r="ARE145" s="115"/>
      <c r="ARF145" s="115"/>
      <c r="ARG145" s="115"/>
      <c r="ARH145" s="115"/>
      <c r="ARI145" s="115"/>
      <c r="ARJ145" s="115"/>
      <c r="ARK145" s="115"/>
      <c r="ARL145" s="115"/>
      <c r="ARM145" s="115"/>
      <c r="ARN145" s="115"/>
      <c r="ARO145" s="115"/>
      <c r="ARP145" s="115"/>
      <c r="ARQ145" s="115"/>
      <c r="ARR145" s="115"/>
      <c r="ARS145" s="115"/>
      <c r="ART145" s="115"/>
      <c r="ARU145" s="115"/>
      <c r="ARV145" s="115"/>
      <c r="ARW145" s="115"/>
      <c r="ARX145" s="115"/>
      <c r="ARY145" s="115"/>
      <c r="ARZ145" s="115"/>
      <c r="ASA145" s="115"/>
      <c r="ASB145" s="115"/>
      <c r="ASC145" s="115"/>
      <c r="ASD145" s="115"/>
      <c r="ASE145" s="115"/>
      <c r="ASF145" s="115"/>
      <c r="ASG145" s="115"/>
      <c r="ASH145" s="115"/>
      <c r="ASI145" s="115"/>
      <c r="ASJ145" s="115"/>
      <c r="ASK145" s="115"/>
      <c r="ASL145" s="115"/>
      <c r="ASM145" s="115"/>
      <c r="ASN145" s="115"/>
      <c r="ASO145" s="115"/>
      <c r="ASP145" s="115"/>
      <c r="ASQ145" s="115"/>
      <c r="ASR145" s="115"/>
      <c r="ASS145" s="115"/>
      <c r="AST145" s="115"/>
      <c r="ASU145" s="115"/>
      <c r="ASV145" s="115"/>
      <c r="ASW145" s="115"/>
      <c r="ASX145" s="115"/>
      <c r="ASY145" s="115"/>
      <c r="ASZ145" s="115"/>
      <c r="ATA145" s="115"/>
      <c r="ATB145" s="115"/>
      <c r="ATC145" s="115"/>
      <c r="ATD145" s="115"/>
      <c r="ATE145" s="115"/>
      <c r="ATF145" s="115"/>
      <c r="ATG145" s="115"/>
      <c r="ATH145" s="115"/>
      <c r="ATI145" s="115"/>
      <c r="ATJ145" s="115"/>
      <c r="ATK145" s="115"/>
      <c r="ATL145" s="115"/>
      <c r="ATM145" s="115"/>
      <c r="ATN145" s="115"/>
      <c r="ATO145" s="115"/>
      <c r="ATP145" s="115"/>
      <c r="ATQ145" s="115"/>
      <c r="ATR145" s="115"/>
      <c r="ATS145" s="115"/>
      <c r="ATT145" s="115"/>
      <c r="ATU145" s="115"/>
      <c r="ATV145" s="115"/>
      <c r="ATW145" s="115"/>
      <c r="ATX145" s="115"/>
      <c r="ATY145" s="115"/>
      <c r="ATZ145" s="115"/>
      <c r="AUA145" s="115"/>
      <c r="AUB145" s="115"/>
      <c r="AUC145" s="115"/>
      <c r="AUD145" s="115"/>
      <c r="AUE145" s="115"/>
      <c r="AUF145" s="115"/>
      <c r="AUG145" s="115"/>
      <c r="AUH145" s="115"/>
      <c r="AUI145" s="115"/>
      <c r="AUJ145" s="115"/>
      <c r="AUK145" s="115"/>
      <c r="AUL145" s="115"/>
      <c r="AUM145" s="115"/>
      <c r="AUN145" s="115"/>
      <c r="AUO145" s="115"/>
      <c r="AUP145" s="115"/>
      <c r="AUQ145" s="115"/>
      <c r="AUR145" s="115"/>
      <c r="AUS145" s="115"/>
      <c r="AUT145" s="115"/>
      <c r="AUU145" s="115"/>
      <c r="AUV145" s="115"/>
      <c r="AUW145" s="115"/>
      <c r="AUX145" s="115"/>
      <c r="AUY145" s="115"/>
      <c r="AUZ145" s="115"/>
      <c r="AVA145" s="115"/>
      <c r="AVB145" s="115"/>
      <c r="AVC145" s="115"/>
      <c r="AVD145" s="115"/>
      <c r="AVE145" s="115"/>
      <c r="AVF145" s="115"/>
      <c r="AVG145" s="115"/>
      <c r="AVH145" s="115"/>
      <c r="AVI145" s="115"/>
      <c r="AVJ145" s="115"/>
      <c r="AVK145" s="115"/>
      <c r="AVL145" s="115"/>
      <c r="AVM145" s="115"/>
      <c r="AVN145" s="115"/>
      <c r="AVO145" s="115"/>
      <c r="AVP145" s="115"/>
      <c r="AVQ145" s="115"/>
      <c r="AVR145" s="115"/>
      <c r="AVS145" s="115"/>
      <c r="AVT145" s="115"/>
      <c r="AVU145" s="115"/>
    </row>
    <row r="146" spans="1:1269" s="332" customFormat="1" ht="13.5" customHeight="1" x14ac:dyDescent="0.2">
      <c r="A146" s="115"/>
      <c r="B146" s="23" t="s">
        <v>97</v>
      </c>
      <c r="C146" s="135" t="s">
        <v>37</v>
      </c>
      <c r="D146" s="136">
        <v>0</v>
      </c>
      <c r="E146" s="69"/>
      <c r="F146" s="137">
        <f t="shared" ref="F146:F172" si="38">SUM(Y146,AD146,AI146,AN146,AX146,AS146,BC146,BH146,BM146,BR146,BW146,CB146,CG146,CL146,CQ146,DA146,DF146,DK146,DP146,DU146,DZ146,EE146,EJ146,EO146,ET146)</f>
        <v>0</v>
      </c>
      <c r="G146" s="137">
        <f t="shared" ref="G146:G172" si="39">SUM(Z146,AE146,AJ146,AO146,AY146,AT146,BD146,BI146,BN146,BS146,BX146,CC146,CH146,CM146,CR146,DB146,DG146,DL146,DQ146,DV146,EA146,EF146,EK146,EP146,EU146)</f>
        <v>0</v>
      </c>
      <c r="H146" s="137">
        <f t="shared" ref="H146:H172" si="40">SUM(AA146,AF146,AK146,AP146,AZ146,AU146,BE146,BJ146,BO146,BT146,BY146,CD146,CI146,CN146,CS146,DC146,DH146,DM146,DR146,DW146,EB146,EG146,EL146,EQ146,EV146)</f>
        <v>0</v>
      </c>
      <c r="I146" s="137">
        <f t="shared" ref="I146:I172" si="41">SUM(AB146,AG146,AL146,AQ146,BA146,AV146,BF146,BK146,BP146,BU146,BZ146,CE146,CJ146,CO146,CT146,DD146,DI146,DN146,DS146,DX146,EC146,EH146,EM146,ER146,EW146)</f>
        <v>0</v>
      </c>
      <c r="J146" s="138" t="str">
        <f t="shared" ref="J146:J172" si="42">IF(I146=0,"-",F146/I146)</f>
        <v>-</v>
      </c>
      <c r="K146" s="138" t="str">
        <f t="shared" ref="K146:K172" si="43">IF(F146=0,"-",H146/F146)</f>
        <v>-</v>
      </c>
      <c r="L146" s="139" t="str">
        <f t="shared" ref="L146:L172" si="44">IF(I146=0,"-",H146/I146)</f>
        <v>-</v>
      </c>
      <c r="M146" s="140"/>
      <c r="N146" s="136"/>
      <c r="O146" s="69"/>
      <c r="P146" s="69"/>
      <c r="Q146" s="69"/>
      <c r="R146" s="91"/>
      <c r="S146" s="141">
        <f>I146*20-(H146/5)</f>
        <v>0</v>
      </c>
      <c r="T146" s="140"/>
      <c r="U146" s="73">
        <f>IF(FC146="-",H146/F146,(FE146+H146)/(FC146+F146))</f>
        <v>7.666666666666667</v>
      </c>
      <c r="V146" s="73">
        <f>IF(FC146="-",IF(I146=0,H146,H146/I146),IF(FF146+I146=0,FE146+H146,(FE146+H146)/(FF146+I146)))</f>
        <v>46</v>
      </c>
      <c r="W146" s="74" t="str">
        <f t="shared" ref="W146:W172" si="45">IF(FC146="-",IF(F146&lt;30,FK146,((IF(V146&gt;30,1,IF(V146&gt;25,2,IF(V146&gt;20,3,IF(V146&gt;15,4,IF(V146&gt;=0,5,0))))))+(IF(U146&gt;6,1,IF(U146&gt;5.5,2,IF(U146&gt;5,3,IF(U146&gt;4.5,4,IF(U146&gt;=0,5,0)))))))/2),IF(FC146+F146&lt;30,FK146,((IF(V146&gt;30,1,IF(V146&gt;25,2,IF(V146&gt;20,3,IF(V146&gt;15,4,IF(V146&gt;=0,5,0))))))+(IF(U146&gt;6,1,IF(U146&gt;5.5,2,IF(U146&gt;5,3,IF(U146&gt;4.5,4,IF(U146&gt;=0,5,0)))))))/2))</f>
        <v>3</v>
      </c>
      <c r="X146" s="102"/>
      <c r="Y146" s="73"/>
      <c r="Z146" s="69"/>
      <c r="AA146" s="69"/>
      <c r="AB146" s="69"/>
      <c r="AC146" s="142"/>
      <c r="AD146" s="73"/>
      <c r="AE146" s="69"/>
      <c r="AF146" s="69"/>
      <c r="AG146" s="69"/>
      <c r="AH146" s="143"/>
      <c r="AI146" s="136"/>
      <c r="AJ146" s="69"/>
      <c r="AK146" s="69"/>
      <c r="AL146" s="69"/>
      <c r="AM146" s="82"/>
      <c r="AN146" s="136"/>
      <c r="AO146" s="69"/>
      <c r="AP146" s="69"/>
      <c r="AQ146" s="69"/>
      <c r="AR146" s="82"/>
      <c r="AS146" s="73"/>
      <c r="AT146" s="69"/>
      <c r="AU146" s="69"/>
      <c r="AV146" s="69"/>
      <c r="AW146" s="82"/>
      <c r="AX146" s="84"/>
      <c r="AY146" s="69"/>
      <c r="AZ146" s="69"/>
      <c r="BA146" s="69"/>
      <c r="BB146" s="82"/>
      <c r="BC146" s="136"/>
      <c r="BD146" s="69"/>
      <c r="BE146" s="69"/>
      <c r="BF146" s="69"/>
      <c r="BG146" s="82"/>
      <c r="BH146" s="84"/>
      <c r="BI146" s="69"/>
      <c r="BJ146" s="69"/>
      <c r="BK146" s="69"/>
      <c r="BL146" s="132"/>
      <c r="BM146" s="73"/>
      <c r="BN146" s="69"/>
      <c r="BO146" s="69"/>
      <c r="BP146" s="69"/>
      <c r="BQ146" s="132"/>
      <c r="BR146" s="84"/>
      <c r="BS146" s="69"/>
      <c r="BT146" s="69"/>
      <c r="BU146" s="69"/>
      <c r="BV146" s="132"/>
      <c r="BW146" s="84"/>
      <c r="BX146" s="69"/>
      <c r="BY146" s="69"/>
      <c r="BZ146" s="69"/>
      <c r="CA146" s="132"/>
      <c r="CB146" s="84"/>
      <c r="CC146" s="69"/>
      <c r="CD146" s="69"/>
      <c r="CE146" s="69"/>
      <c r="CF146" s="132"/>
      <c r="CG146" s="84"/>
      <c r="CH146" s="69"/>
      <c r="CI146" s="69"/>
      <c r="CJ146" s="69"/>
      <c r="CK146" s="132"/>
      <c r="CL146" s="84"/>
      <c r="CM146" s="69"/>
      <c r="CN146" s="69"/>
      <c r="CO146" s="69"/>
      <c r="CP146" s="132"/>
      <c r="CQ146" s="84"/>
      <c r="CR146" s="69"/>
      <c r="CS146" s="69"/>
      <c r="CT146" s="137"/>
      <c r="CU146" s="334"/>
      <c r="CV146" s="334"/>
      <c r="CW146" s="334"/>
      <c r="CX146" s="334"/>
      <c r="CY146" s="334"/>
      <c r="CZ146" s="132"/>
      <c r="DA146" s="73"/>
      <c r="DB146" s="69"/>
      <c r="DC146" s="69"/>
      <c r="DD146" s="69"/>
      <c r="DE146" s="142"/>
      <c r="DF146" s="73"/>
      <c r="DG146" s="69"/>
      <c r="DH146" s="69"/>
      <c r="DI146" s="69"/>
      <c r="DJ146" s="142"/>
      <c r="DK146" s="73"/>
      <c r="DL146" s="69"/>
      <c r="DM146" s="69"/>
      <c r="DN146" s="69"/>
      <c r="DO146" s="142"/>
      <c r="DP146" s="73"/>
      <c r="DQ146" s="69"/>
      <c r="DR146" s="69"/>
      <c r="DS146" s="69"/>
      <c r="DT146" s="142"/>
      <c r="DU146" s="125"/>
      <c r="DV146" s="125"/>
      <c r="DW146" s="125"/>
      <c r="DX146" s="125"/>
      <c r="DY146" s="125"/>
      <c r="DZ146" s="125"/>
      <c r="EA146" s="125"/>
      <c r="EB146" s="125"/>
      <c r="EC146" s="125"/>
      <c r="ED146" s="133"/>
      <c r="EE146" s="125"/>
      <c r="EF146" s="125"/>
      <c r="EG146" s="125"/>
      <c r="EH146" s="125"/>
      <c r="EI146" s="133"/>
      <c r="EJ146" s="125"/>
      <c r="EK146" s="125"/>
      <c r="EL146" s="125"/>
      <c r="EM146" s="125"/>
      <c r="EN146" s="133"/>
      <c r="EO146" s="125"/>
      <c r="EP146" s="125"/>
      <c r="EQ146" s="125"/>
      <c r="ER146" s="125"/>
      <c r="ES146" s="133"/>
      <c r="ET146" s="125"/>
      <c r="EU146" s="125"/>
      <c r="EV146" s="125"/>
      <c r="EW146" s="125"/>
      <c r="EX146" s="115"/>
      <c r="EY146" s="115"/>
      <c r="EZ146" s="115"/>
      <c r="FA146" s="115"/>
      <c r="FB146" s="73"/>
      <c r="FC146" s="73">
        <v>6</v>
      </c>
      <c r="FD146" s="84">
        <v>0</v>
      </c>
      <c r="FE146" s="84">
        <v>46</v>
      </c>
      <c r="FF146" s="84">
        <v>1</v>
      </c>
      <c r="FG146" s="138">
        <f>IF(OR(FC146="-",FF146=0),"-",FC146/FF146)</f>
        <v>6</v>
      </c>
      <c r="FH146" s="138">
        <f>IF(FC146="-","-",FE146/FC146)</f>
        <v>7.666666666666667</v>
      </c>
      <c r="FI146" s="139">
        <f>IF(OR(FC146="-",FF146=0),FE146,FE146/FF146)</f>
        <v>46</v>
      </c>
      <c r="FJ146" s="115"/>
      <c r="FK146" s="88" t="s">
        <v>95</v>
      </c>
      <c r="FL146" s="115"/>
      <c r="FM146" s="44"/>
      <c r="FN146" s="44"/>
      <c r="FO146" s="44"/>
      <c r="FP146" s="44"/>
      <c r="FQ146" s="44"/>
      <c r="FR146" s="44"/>
      <c r="FS146" s="44"/>
      <c r="FT146" s="44"/>
      <c r="FU146" s="44"/>
      <c r="FV146" s="44"/>
      <c r="FW146" s="44"/>
      <c r="FX146" s="44"/>
      <c r="FY146" s="44"/>
      <c r="FZ146" s="44"/>
      <c r="GA146" s="44"/>
      <c r="GB146" s="44"/>
      <c r="GC146" s="44"/>
      <c r="GD146" s="44"/>
      <c r="GE146" s="44"/>
      <c r="GF146" s="115"/>
      <c r="GG146" s="115"/>
      <c r="GH146" s="115"/>
      <c r="GI146" s="115"/>
      <c r="GJ146" s="115"/>
      <c r="GK146" s="115"/>
      <c r="GL146" s="115"/>
      <c r="GM146" s="115"/>
      <c r="GN146" s="115"/>
      <c r="GO146" s="115"/>
      <c r="GP146" s="115"/>
      <c r="GQ146" s="115"/>
      <c r="GR146" s="115"/>
      <c r="GS146" s="115"/>
      <c r="GT146" s="115"/>
      <c r="GU146" s="115"/>
      <c r="GV146" s="115"/>
      <c r="GW146" s="115"/>
      <c r="GX146" s="115"/>
      <c r="GY146" s="115"/>
      <c r="GZ146" s="115"/>
      <c r="HA146" s="115"/>
      <c r="HB146" s="115"/>
      <c r="HC146" s="115"/>
      <c r="HD146" s="115"/>
      <c r="HE146" s="115"/>
      <c r="HF146" s="115"/>
      <c r="HG146" s="115"/>
      <c r="HH146" s="115"/>
      <c r="HI146" s="115"/>
      <c r="HJ146" s="115"/>
      <c r="HK146" s="115"/>
      <c r="HL146" s="115"/>
      <c r="HM146" s="115"/>
      <c r="HN146" s="115"/>
      <c r="HO146" s="115"/>
      <c r="HP146" s="115"/>
      <c r="HQ146" s="115"/>
      <c r="HR146" s="115"/>
      <c r="HS146" s="115"/>
      <c r="HT146" s="115"/>
      <c r="HU146" s="115"/>
      <c r="HV146" s="115"/>
      <c r="HW146" s="115"/>
      <c r="HX146" s="115"/>
      <c r="HY146" s="115"/>
      <c r="HZ146" s="115"/>
      <c r="IA146" s="115"/>
      <c r="IB146" s="115"/>
      <c r="IC146" s="115"/>
      <c r="ID146" s="115"/>
      <c r="IE146" s="115"/>
      <c r="IF146" s="115"/>
      <c r="IG146" s="115"/>
      <c r="IH146" s="115"/>
      <c r="II146" s="115"/>
      <c r="IJ146" s="115"/>
      <c r="IK146" s="115"/>
      <c r="IL146" s="115"/>
      <c r="IM146" s="115"/>
      <c r="IN146" s="115"/>
      <c r="IO146" s="115"/>
      <c r="IP146" s="115"/>
      <c r="IQ146" s="115"/>
      <c r="IR146" s="115"/>
      <c r="IS146" s="115"/>
      <c r="IT146" s="115"/>
      <c r="IU146" s="115"/>
      <c r="IV146" s="115"/>
      <c r="IW146" s="115"/>
      <c r="IX146" s="115"/>
      <c r="IY146" s="115"/>
      <c r="IZ146" s="115"/>
      <c r="JA146" s="115"/>
      <c r="JB146" s="115"/>
      <c r="JC146" s="115"/>
      <c r="JD146" s="115"/>
      <c r="JE146" s="115"/>
      <c r="JF146" s="115"/>
      <c r="JG146" s="115"/>
      <c r="JH146" s="115"/>
      <c r="JI146" s="115"/>
      <c r="JJ146" s="115"/>
      <c r="JK146" s="115"/>
      <c r="JL146" s="115"/>
      <c r="JM146" s="115"/>
      <c r="JN146" s="115"/>
      <c r="JO146" s="115"/>
      <c r="JP146" s="115"/>
      <c r="JQ146" s="115"/>
      <c r="JR146" s="115"/>
      <c r="JS146" s="115"/>
      <c r="JT146" s="115"/>
      <c r="JU146" s="115"/>
      <c r="JV146" s="115"/>
      <c r="JW146" s="115"/>
      <c r="JX146" s="115"/>
      <c r="JY146" s="115"/>
      <c r="JZ146" s="115"/>
      <c r="KA146" s="115"/>
      <c r="KB146" s="115"/>
      <c r="KC146" s="115"/>
      <c r="KD146" s="115"/>
      <c r="KE146" s="115"/>
      <c r="KF146" s="115"/>
      <c r="KG146" s="115"/>
      <c r="KH146" s="115"/>
      <c r="KI146" s="115"/>
      <c r="KJ146" s="115"/>
      <c r="KK146" s="115"/>
      <c r="KL146" s="115"/>
      <c r="KM146" s="115"/>
      <c r="KN146" s="115"/>
      <c r="KO146" s="115"/>
      <c r="KP146" s="115"/>
      <c r="KQ146" s="115"/>
      <c r="KR146" s="115"/>
      <c r="KS146" s="115"/>
      <c r="KT146" s="115"/>
      <c r="KU146" s="115"/>
      <c r="KV146" s="115"/>
      <c r="KW146" s="115"/>
      <c r="KX146" s="115"/>
      <c r="KY146" s="115"/>
      <c r="KZ146" s="115"/>
      <c r="LA146" s="115"/>
      <c r="LB146" s="115"/>
      <c r="LC146" s="115"/>
      <c r="LD146" s="115"/>
      <c r="LE146" s="115"/>
      <c r="LF146" s="115"/>
      <c r="LG146" s="115"/>
      <c r="LH146" s="115"/>
      <c r="LI146" s="115"/>
      <c r="LJ146" s="115"/>
      <c r="LK146" s="115"/>
      <c r="LL146" s="115"/>
      <c r="LM146" s="115"/>
      <c r="LN146" s="115"/>
      <c r="LO146" s="115"/>
      <c r="LP146" s="115"/>
      <c r="LQ146" s="115"/>
      <c r="LR146" s="115"/>
      <c r="LS146" s="115"/>
      <c r="LT146" s="115"/>
      <c r="LU146" s="115"/>
      <c r="LV146" s="115"/>
      <c r="LW146" s="115"/>
      <c r="LX146" s="115"/>
      <c r="LY146" s="115"/>
      <c r="LZ146" s="115"/>
      <c r="MA146" s="115"/>
      <c r="MB146" s="115"/>
      <c r="MC146" s="115"/>
      <c r="MD146" s="115"/>
      <c r="ME146" s="115"/>
      <c r="MF146" s="115"/>
      <c r="MG146" s="115"/>
      <c r="MH146" s="115"/>
      <c r="MI146" s="115"/>
      <c r="MJ146" s="115"/>
      <c r="MK146" s="115"/>
      <c r="ML146" s="115"/>
      <c r="MM146" s="115"/>
      <c r="MN146" s="115"/>
      <c r="MO146" s="115"/>
      <c r="MP146" s="115"/>
      <c r="MQ146" s="115"/>
      <c r="MR146" s="115"/>
      <c r="MS146" s="115"/>
      <c r="MT146" s="115"/>
      <c r="MU146" s="115"/>
      <c r="MV146" s="115"/>
      <c r="MW146" s="115"/>
      <c r="MX146" s="115"/>
      <c r="MY146" s="115"/>
      <c r="MZ146" s="115"/>
      <c r="NA146" s="115"/>
      <c r="NB146" s="115"/>
      <c r="NC146" s="115"/>
      <c r="ND146" s="115"/>
      <c r="NE146" s="115"/>
      <c r="NF146" s="115"/>
      <c r="NG146" s="115"/>
      <c r="NH146" s="115"/>
      <c r="NI146" s="115"/>
      <c r="NJ146" s="115"/>
      <c r="NK146" s="115"/>
      <c r="NL146" s="115"/>
      <c r="NM146" s="115"/>
      <c r="NN146" s="115"/>
      <c r="NO146" s="115"/>
      <c r="NP146" s="115"/>
      <c r="NQ146" s="115"/>
      <c r="NR146" s="115"/>
      <c r="NS146" s="115"/>
      <c r="NT146" s="115"/>
      <c r="NU146" s="115"/>
      <c r="NV146" s="115"/>
      <c r="NW146" s="115"/>
      <c r="NX146" s="115"/>
      <c r="NY146" s="115"/>
      <c r="NZ146" s="115"/>
      <c r="OA146" s="115"/>
      <c r="OB146" s="115"/>
      <c r="OC146" s="115"/>
      <c r="OD146" s="115"/>
      <c r="OE146" s="115"/>
      <c r="OF146" s="115"/>
      <c r="OG146" s="115"/>
      <c r="OH146" s="115"/>
      <c r="OI146" s="115"/>
      <c r="OJ146" s="115"/>
      <c r="OK146" s="115"/>
      <c r="OL146" s="115"/>
      <c r="OM146" s="115"/>
      <c r="ON146" s="115"/>
      <c r="OO146" s="115"/>
      <c r="OP146" s="115"/>
      <c r="OQ146" s="115"/>
      <c r="OR146" s="115"/>
      <c r="OS146" s="115"/>
      <c r="OT146" s="115"/>
      <c r="OU146" s="115"/>
      <c r="OV146" s="115"/>
      <c r="OW146" s="115"/>
      <c r="OX146" s="115"/>
      <c r="OY146" s="115"/>
      <c r="OZ146" s="115"/>
      <c r="PA146" s="115"/>
      <c r="PB146" s="115"/>
      <c r="PC146" s="115"/>
      <c r="PD146" s="115"/>
      <c r="PE146" s="115"/>
      <c r="PF146" s="115"/>
      <c r="PG146" s="115"/>
      <c r="PH146" s="115"/>
      <c r="PI146" s="115"/>
      <c r="PJ146" s="115"/>
      <c r="PK146" s="115"/>
      <c r="PL146" s="115"/>
      <c r="PM146" s="115"/>
      <c r="PN146" s="115"/>
      <c r="PO146" s="115"/>
      <c r="PP146" s="115"/>
      <c r="PQ146" s="115"/>
      <c r="PR146" s="115"/>
      <c r="PS146" s="115"/>
      <c r="PT146" s="115"/>
      <c r="PU146" s="115"/>
      <c r="PV146" s="115"/>
      <c r="PW146" s="115"/>
      <c r="PX146" s="115"/>
      <c r="PY146" s="115"/>
      <c r="PZ146" s="115"/>
      <c r="QA146" s="115"/>
      <c r="QB146" s="115"/>
      <c r="QC146" s="115"/>
      <c r="QD146" s="115"/>
      <c r="QE146" s="115"/>
      <c r="QF146" s="115"/>
      <c r="QG146" s="115"/>
      <c r="QH146" s="115"/>
      <c r="QI146" s="115"/>
      <c r="QJ146" s="115"/>
      <c r="QK146" s="115"/>
      <c r="QL146" s="115"/>
      <c r="QM146" s="115"/>
      <c r="QN146" s="115"/>
      <c r="QO146" s="115"/>
      <c r="QP146" s="115"/>
      <c r="QQ146" s="115"/>
      <c r="QR146" s="115"/>
      <c r="QS146" s="115"/>
      <c r="QT146" s="115"/>
      <c r="QU146" s="115"/>
      <c r="QV146" s="115"/>
      <c r="QW146" s="115"/>
      <c r="QX146" s="115"/>
      <c r="QY146" s="115"/>
      <c r="QZ146" s="115"/>
      <c r="RA146" s="115"/>
      <c r="RB146" s="115"/>
      <c r="RC146" s="115"/>
      <c r="RD146" s="115"/>
      <c r="RE146" s="115"/>
      <c r="RF146" s="115"/>
      <c r="RG146" s="115"/>
      <c r="RH146" s="115"/>
      <c r="RI146" s="115"/>
      <c r="RJ146" s="115"/>
      <c r="RK146" s="115"/>
      <c r="RL146" s="115"/>
      <c r="RM146" s="115"/>
      <c r="RN146" s="115"/>
      <c r="RO146" s="115"/>
      <c r="RP146" s="115"/>
      <c r="RQ146" s="115"/>
      <c r="RR146" s="115"/>
      <c r="RS146" s="115"/>
      <c r="RT146" s="115"/>
      <c r="RU146" s="115"/>
      <c r="RV146" s="115"/>
      <c r="RW146" s="115"/>
      <c r="RX146" s="115"/>
      <c r="RY146" s="115"/>
      <c r="RZ146" s="115"/>
      <c r="SA146" s="115"/>
      <c r="SB146" s="115"/>
      <c r="SC146" s="115"/>
      <c r="SD146" s="115"/>
      <c r="SE146" s="115"/>
      <c r="SF146" s="115"/>
      <c r="SG146" s="115"/>
      <c r="SH146" s="115"/>
      <c r="SI146" s="115"/>
      <c r="SJ146" s="115"/>
      <c r="SK146" s="115"/>
      <c r="SL146" s="115"/>
      <c r="SM146" s="115"/>
      <c r="SN146" s="115"/>
      <c r="SO146" s="115"/>
      <c r="SP146" s="115"/>
      <c r="SQ146" s="115"/>
      <c r="SR146" s="115"/>
      <c r="SS146" s="115"/>
      <c r="ST146" s="115"/>
      <c r="SU146" s="115"/>
      <c r="SV146" s="115"/>
      <c r="SW146" s="115"/>
      <c r="SX146" s="115"/>
      <c r="SY146" s="115"/>
      <c r="SZ146" s="115"/>
      <c r="TA146" s="115"/>
      <c r="TB146" s="115"/>
      <c r="TC146" s="115"/>
      <c r="TD146" s="115"/>
      <c r="TE146" s="115"/>
      <c r="TF146" s="115"/>
      <c r="TG146" s="115"/>
      <c r="TH146" s="115"/>
      <c r="TI146" s="115"/>
      <c r="TJ146" s="115"/>
      <c r="TK146" s="115"/>
      <c r="TL146" s="115"/>
      <c r="TM146" s="115"/>
      <c r="TN146" s="115"/>
      <c r="TO146" s="115"/>
      <c r="TP146" s="115"/>
      <c r="TQ146" s="115"/>
      <c r="TR146" s="115"/>
      <c r="TS146" s="115"/>
      <c r="TT146" s="115"/>
      <c r="TU146" s="115"/>
      <c r="TV146" s="115"/>
      <c r="TW146" s="115"/>
      <c r="TX146" s="115"/>
      <c r="TY146" s="115"/>
      <c r="TZ146" s="115"/>
      <c r="UA146" s="115"/>
      <c r="UB146" s="115"/>
      <c r="UC146" s="115"/>
      <c r="UD146" s="115"/>
      <c r="UE146" s="115"/>
      <c r="UF146" s="115"/>
      <c r="UG146" s="115"/>
      <c r="UH146" s="115"/>
      <c r="UI146" s="115"/>
      <c r="UJ146" s="115"/>
      <c r="UK146" s="115"/>
      <c r="UL146" s="115"/>
      <c r="UM146" s="115"/>
      <c r="UN146" s="115"/>
      <c r="UO146" s="115"/>
      <c r="UP146" s="115"/>
      <c r="UQ146" s="115"/>
      <c r="UR146" s="115"/>
      <c r="US146" s="115"/>
      <c r="UT146" s="115"/>
      <c r="UU146" s="115"/>
      <c r="UV146" s="115"/>
      <c r="UW146" s="115"/>
      <c r="UX146" s="115"/>
      <c r="UY146" s="115"/>
      <c r="UZ146" s="115"/>
      <c r="VA146" s="115"/>
      <c r="VB146" s="115"/>
      <c r="VC146" s="115"/>
      <c r="VD146" s="115"/>
      <c r="VE146" s="115"/>
      <c r="VF146" s="115"/>
      <c r="VG146" s="115"/>
      <c r="VH146" s="115"/>
      <c r="VI146" s="115"/>
      <c r="VJ146" s="115"/>
      <c r="VK146" s="115"/>
      <c r="VL146" s="115"/>
      <c r="VM146" s="115"/>
      <c r="VN146" s="115"/>
      <c r="VO146" s="115"/>
      <c r="VP146" s="115"/>
      <c r="VQ146" s="115"/>
      <c r="VR146" s="115"/>
      <c r="VS146" s="115"/>
      <c r="VT146" s="115"/>
      <c r="VU146" s="115"/>
      <c r="VV146" s="115"/>
      <c r="VW146" s="115"/>
      <c r="VX146" s="115"/>
      <c r="VY146" s="115"/>
      <c r="VZ146" s="115"/>
      <c r="WA146" s="115"/>
      <c r="WB146" s="115"/>
      <c r="WC146" s="115"/>
      <c r="WD146" s="115"/>
      <c r="WE146" s="115"/>
      <c r="WF146" s="115"/>
      <c r="WG146" s="115"/>
      <c r="WH146" s="115"/>
      <c r="WI146" s="115"/>
      <c r="WJ146" s="115"/>
      <c r="WK146" s="115"/>
      <c r="WL146" s="115"/>
      <c r="WM146" s="115"/>
      <c r="WN146" s="115"/>
      <c r="WO146" s="115"/>
      <c r="WP146" s="115"/>
      <c r="WQ146" s="115"/>
      <c r="WR146" s="115"/>
      <c r="WS146" s="115"/>
      <c r="WT146" s="115"/>
      <c r="WU146" s="115"/>
      <c r="WV146" s="115"/>
      <c r="WW146" s="115"/>
      <c r="WX146" s="115"/>
      <c r="WY146" s="115"/>
      <c r="WZ146" s="115"/>
      <c r="XA146" s="115"/>
      <c r="XB146" s="115"/>
      <c r="XC146" s="115"/>
      <c r="XD146" s="115"/>
      <c r="XE146" s="115"/>
      <c r="XF146" s="115"/>
      <c r="XG146" s="115"/>
      <c r="XH146" s="115"/>
      <c r="XI146" s="115"/>
      <c r="XJ146" s="115"/>
      <c r="XK146" s="115"/>
      <c r="XL146" s="115"/>
      <c r="XM146" s="115"/>
      <c r="XN146" s="115"/>
      <c r="XO146" s="115"/>
      <c r="XP146" s="115"/>
      <c r="XQ146" s="115"/>
      <c r="XR146" s="115"/>
      <c r="XS146" s="115"/>
      <c r="XT146" s="115"/>
      <c r="XU146" s="115"/>
      <c r="XV146" s="115"/>
      <c r="XW146" s="115"/>
      <c r="XX146" s="115"/>
      <c r="XY146" s="115"/>
      <c r="XZ146" s="115"/>
      <c r="YA146" s="115"/>
      <c r="YB146" s="115"/>
      <c r="YC146" s="115"/>
      <c r="YD146" s="115"/>
      <c r="YE146" s="115"/>
      <c r="YF146" s="115"/>
      <c r="YG146" s="115"/>
      <c r="YH146" s="115"/>
      <c r="YI146" s="115"/>
      <c r="YJ146" s="115"/>
      <c r="YK146" s="115"/>
      <c r="YL146" s="115"/>
      <c r="YM146" s="115"/>
      <c r="YN146" s="115"/>
      <c r="YO146" s="115"/>
      <c r="YP146" s="115"/>
      <c r="YQ146" s="115"/>
      <c r="YR146" s="115"/>
      <c r="YS146" s="115"/>
      <c r="YT146" s="115"/>
      <c r="YU146" s="115"/>
      <c r="YV146" s="115"/>
      <c r="YW146" s="115"/>
      <c r="YX146" s="115"/>
      <c r="YY146" s="115"/>
      <c r="YZ146" s="115"/>
      <c r="ZA146" s="115"/>
      <c r="ZB146" s="115"/>
      <c r="ZC146" s="115"/>
      <c r="ZD146" s="115"/>
      <c r="ZE146" s="115"/>
      <c r="ZF146" s="115"/>
      <c r="ZG146" s="115"/>
      <c r="ZH146" s="115"/>
      <c r="ZI146" s="115"/>
      <c r="ZJ146" s="115"/>
      <c r="ZK146" s="115"/>
      <c r="ZL146" s="115"/>
      <c r="ZM146" s="115"/>
      <c r="ZN146" s="115"/>
      <c r="ZO146" s="115"/>
      <c r="ZP146" s="115"/>
      <c r="ZQ146" s="115"/>
      <c r="ZR146" s="115"/>
      <c r="ZS146" s="115"/>
      <c r="ZT146" s="115"/>
      <c r="ZU146" s="115"/>
      <c r="ZV146" s="115"/>
      <c r="ZW146" s="115"/>
      <c r="ZX146" s="115"/>
      <c r="ZY146" s="115"/>
      <c r="ZZ146" s="115"/>
      <c r="AAA146" s="115"/>
      <c r="AAB146" s="115"/>
      <c r="AAC146" s="115"/>
      <c r="AAD146" s="115"/>
      <c r="AAE146" s="115"/>
      <c r="AAF146" s="115"/>
      <c r="AAG146" s="115"/>
      <c r="AAH146" s="115"/>
      <c r="AAI146" s="115"/>
      <c r="AAJ146" s="115"/>
      <c r="AAK146" s="115"/>
      <c r="AAL146" s="115"/>
      <c r="AAM146" s="115"/>
      <c r="AAN146" s="115"/>
      <c r="AAO146" s="115"/>
      <c r="AAP146" s="115"/>
      <c r="AAQ146" s="115"/>
      <c r="AAR146" s="115"/>
      <c r="AAS146" s="115"/>
      <c r="AAT146" s="115"/>
      <c r="AAU146" s="115"/>
      <c r="AAV146" s="115"/>
      <c r="AAW146" s="115"/>
      <c r="AAX146" s="115"/>
      <c r="AAY146" s="115"/>
      <c r="AAZ146" s="115"/>
      <c r="ABA146" s="115"/>
      <c r="ABB146" s="115"/>
      <c r="ABC146" s="115"/>
      <c r="ABD146" s="115"/>
      <c r="ABE146" s="115"/>
      <c r="ABF146" s="115"/>
      <c r="ABG146" s="115"/>
      <c r="ABH146" s="115"/>
      <c r="ABI146" s="115"/>
      <c r="ABJ146" s="115"/>
      <c r="ABK146" s="115"/>
      <c r="ABL146" s="115"/>
      <c r="ABM146" s="115"/>
      <c r="ABN146" s="115"/>
      <c r="ABO146" s="115"/>
      <c r="ABP146" s="115"/>
      <c r="ABQ146" s="115"/>
      <c r="ABR146" s="115"/>
      <c r="ABS146" s="115"/>
      <c r="ABT146" s="115"/>
      <c r="ABU146" s="115"/>
      <c r="ABV146" s="115"/>
      <c r="ABW146" s="115"/>
      <c r="ABX146" s="115"/>
      <c r="ABY146" s="115"/>
      <c r="ABZ146" s="115"/>
      <c r="ACA146" s="115"/>
      <c r="ACB146" s="115"/>
      <c r="ACC146" s="115"/>
      <c r="ACD146" s="115"/>
      <c r="ACE146" s="115"/>
      <c r="ACF146" s="115"/>
      <c r="ACG146" s="115"/>
      <c r="ACH146" s="115"/>
      <c r="ACI146" s="115"/>
      <c r="ACJ146" s="115"/>
      <c r="ACK146" s="115"/>
      <c r="ACL146" s="115"/>
      <c r="ACM146" s="115"/>
      <c r="ACN146" s="115"/>
      <c r="ACO146" s="115"/>
      <c r="ACP146" s="115"/>
      <c r="ACQ146" s="115"/>
      <c r="ACR146" s="115"/>
      <c r="ACS146" s="115"/>
      <c r="ACT146" s="115"/>
      <c r="ACU146" s="115"/>
      <c r="ACV146" s="115"/>
      <c r="ACW146" s="115"/>
      <c r="ACX146" s="115"/>
      <c r="ACY146" s="115"/>
      <c r="ACZ146" s="115"/>
      <c r="ADA146" s="115"/>
      <c r="ADB146" s="115"/>
      <c r="ADC146" s="115"/>
      <c r="ADD146" s="115"/>
      <c r="ADE146" s="115"/>
      <c r="ADF146" s="115"/>
      <c r="ADG146" s="115"/>
      <c r="ADH146" s="115"/>
      <c r="ADI146" s="115"/>
      <c r="ADJ146" s="115"/>
      <c r="ADK146" s="115"/>
      <c r="ADL146" s="115"/>
      <c r="ADM146" s="115"/>
      <c r="ADN146" s="115"/>
      <c r="ADO146" s="115"/>
      <c r="ADP146" s="115"/>
      <c r="ADQ146" s="115"/>
      <c r="ADR146" s="115"/>
      <c r="ADS146" s="115"/>
      <c r="ADT146" s="115"/>
      <c r="ADU146" s="115"/>
      <c r="ADV146" s="115"/>
      <c r="ADW146" s="115"/>
      <c r="ADX146" s="115"/>
      <c r="ADY146" s="115"/>
      <c r="ADZ146" s="115"/>
      <c r="AEA146" s="115"/>
      <c r="AEB146" s="115"/>
      <c r="AEC146" s="115"/>
      <c r="AED146" s="115"/>
      <c r="AEE146" s="115"/>
      <c r="AEF146" s="115"/>
      <c r="AEG146" s="115"/>
      <c r="AEH146" s="115"/>
      <c r="AEI146" s="115"/>
      <c r="AEJ146" s="115"/>
      <c r="AEK146" s="115"/>
      <c r="AEL146" s="115"/>
      <c r="AEM146" s="115"/>
      <c r="AEN146" s="115"/>
      <c r="AEO146" s="115"/>
      <c r="AEP146" s="115"/>
      <c r="AEQ146" s="115"/>
      <c r="AER146" s="115"/>
      <c r="AES146" s="115"/>
      <c r="AET146" s="115"/>
      <c r="AEU146" s="115"/>
      <c r="AEV146" s="115"/>
      <c r="AEW146" s="115"/>
      <c r="AEX146" s="115"/>
      <c r="AEY146" s="115"/>
      <c r="AEZ146" s="115"/>
      <c r="AFA146" s="115"/>
      <c r="AFB146" s="115"/>
      <c r="AFC146" s="115"/>
      <c r="AFD146" s="115"/>
      <c r="AFE146" s="115"/>
      <c r="AFF146" s="115"/>
      <c r="AFG146" s="115"/>
      <c r="AFH146" s="115"/>
      <c r="AFI146" s="115"/>
      <c r="AFJ146" s="115"/>
      <c r="AFK146" s="115"/>
      <c r="AFL146" s="115"/>
      <c r="AFM146" s="115"/>
      <c r="AFN146" s="115"/>
      <c r="AFO146" s="115"/>
      <c r="AFP146" s="115"/>
      <c r="AFQ146" s="115"/>
      <c r="AFR146" s="115"/>
      <c r="AFS146" s="115"/>
      <c r="AFT146" s="115"/>
      <c r="AFU146" s="115"/>
      <c r="AFV146" s="115"/>
      <c r="AFW146" s="115"/>
      <c r="AFX146" s="115"/>
      <c r="AFY146" s="115"/>
      <c r="AFZ146" s="115"/>
      <c r="AGA146" s="115"/>
      <c r="AGB146" s="115"/>
      <c r="AGC146" s="115"/>
      <c r="AGD146" s="115"/>
      <c r="AGE146" s="115"/>
      <c r="AGF146" s="115"/>
      <c r="AGG146" s="115"/>
      <c r="AGH146" s="115"/>
      <c r="AGI146" s="115"/>
      <c r="AGJ146" s="115"/>
      <c r="AGK146" s="115"/>
      <c r="AGL146" s="115"/>
      <c r="AGM146" s="115"/>
      <c r="AGN146" s="115"/>
      <c r="AGO146" s="115"/>
      <c r="AGP146" s="115"/>
      <c r="AGQ146" s="115"/>
      <c r="AGR146" s="115"/>
      <c r="AGS146" s="115"/>
      <c r="AGT146" s="115"/>
      <c r="AGU146" s="115"/>
      <c r="AGV146" s="115"/>
      <c r="AGW146" s="115"/>
      <c r="AGX146" s="115"/>
      <c r="AGY146" s="115"/>
      <c r="AGZ146" s="115"/>
      <c r="AHA146" s="115"/>
      <c r="AHB146" s="115"/>
      <c r="AHC146" s="115"/>
      <c r="AHD146" s="115"/>
      <c r="AHE146" s="115"/>
      <c r="AHF146" s="115"/>
      <c r="AHG146" s="115"/>
      <c r="AHH146" s="115"/>
      <c r="AHI146" s="115"/>
      <c r="AHJ146" s="115"/>
      <c r="AHK146" s="115"/>
      <c r="AHL146" s="115"/>
      <c r="AHM146" s="115"/>
      <c r="AHN146" s="115"/>
      <c r="AHO146" s="115"/>
      <c r="AHP146" s="115"/>
      <c r="AHQ146" s="115"/>
      <c r="AHR146" s="115"/>
      <c r="AHS146" s="115"/>
      <c r="AHT146" s="115"/>
      <c r="AHU146" s="115"/>
      <c r="AHV146" s="115"/>
      <c r="AHW146" s="115"/>
      <c r="AHX146" s="115"/>
      <c r="AHY146" s="115"/>
      <c r="AHZ146" s="115"/>
      <c r="AIA146" s="115"/>
      <c r="AIB146" s="115"/>
      <c r="AIC146" s="115"/>
      <c r="AID146" s="115"/>
      <c r="AIE146" s="115"/>
      <c r="AIF146" s="115"/>
      <c r="AIG146" s="115"/>
      <c r="AIH146" s="115"/>
      <c r="AII146" s="115"/>
      <c r="AIJ146" s="115"/>
      <c r="AIK146" s="115"/>
      <c r="AIL146" s="115"/>
      <c r="AIM146" s="115"/>
      <c r="AIN146" s="115"/>
      <c r="AIO146" s="115"/>
      <c r="AIP146" s="115"/>
      <c r="AIQ146" s="115"/>
      <c r="AIR146" s="115"/>
      <c r="AIS146" s="115"/>
      <c r="AIT146" s="115"/>
      <c r="AIU146" s="115"/>
      <c r="AIV146" s="115"/>
      <c r="AIW146" s="115"/>
      <c r="AIX146" s="115"/>
      <c r="AIY146" s="115"/>
      <c r="AIZ146" s="115"/>
      <c r="AJA146" s="115"/>
      <c r="AJB146" s="115"/>
      <c r="AJC146" s="115"/>
      <c r="AJD146" s="115"/>
      <c r="AJE146" s="115"/>
      <c r="AJF146" s="115"/>
      <c r="AJG146" s="115"/>
      <c r="AJH146" s="115"/>
      <c r="AJI146" s="115"/>
      <c r="AJJ146" s="115"/>
      <c r="AJK146" s="115"/>
      <c r="AJL146" s="115"/>
      <c r="AJM146" s="115"/>
      <c r="AJN146" s="115"/>
      <c r="AJO146" s="115"/>
      <c r="AJP146" s="115"/>
      <c r="AJQ146" s="115"/>
      <c r="AJR146" s="115"/>
      <c r="AJS146" s="115"/>
      <c r="AJT146" s="115"/>
      <c r="AJU146" s="115"/>
      <c r="AJV146" s="115"/>
      <c r="AJW146" s="115"/>
      <c r="AJX146" s="115"/>
      <c r="AJY146" s="115"/>
      <c r="AJZ146" s="115"/>
      <c r="AKA146" s="115"/>
      <c r="AKB146" s="115"/>
      <c r="AKC146" s="115"/>
      <c r="AKD146" s="115"/>
      <c r="AKE146" s="115"/>
      <c r="AKF146" s="115"/>
      <c r="AKG146" s="115"/>
      <c r="AKH146" s="115"/>
      <c r="AKI146" s="115"/>
      <c r="AKJ146" s="115"/>
      <c r="AKK146" s="115"/>
      <c r="AKL146" s="115"/>
      <c r="AKM146" s="115"/>
      <c r="AKN146" s="115"/>
      <c r="AKO146" s="115"/>
      <c r="AKP146" s="115"/>
      <c r="AKQ146" s="115"/>
      <c r="AKR146" s="115"/>
      <c r="AKS146" s="115"/>
      <c r="AKT146" s="115"/>
      <c r="AKU146" s="115"/>
      <c r="AKV146" s="115"/>
      <c r="AKW146" s="115"/>
      <c r="AKX146" s="115"/>
      <c r="AKY146" s="115"/>
      <c r="AKZ146" s="115"/>
      <c r="ALA146" s="115"/>
      <c r="ALB146" s="115"/>
      <c r="ALC146" s="115"/>
      <c r="ALD146" s="115"/>
      <c r="ALE146" s="115"/>
      <c r="ALF146" s="115"/>
      <c r="ALG146" s="115"/>
      <c r="ALH146" s="115"/>
      <c r="ALI146" s="115"/>
      <c r="ALJ146" s="115"/>
      <c r="ALK146" s="115"/>
      <c r="ALL146" s="115"/>
      <c r="ALM146" s="115"/>
      <c r="ALN146" s="115"/>
      <c r="ALO146" s="115"/>
      <c r="ALP146" s="115"/>
      <c r="ALQ146" s="115"/>
      <c r="ALR146" s="115"/>
      <c r="ALS146" s="115"/>
      <c r="ALT146" s="115"/>
      <c r="ALU146" s="115"/>
      <c r="ALV146" s="115"/>
      <c r="ALW146" s="115"/>
      <c r="ALX146" s="115"/>
      <c r="ALY146" s="115"/>
      <c r="ALZ146" s="115"/>
      <c r="AMA146" s="115"/>
      <c r="AMB146" s="115"/>
      <c r="AMC146" s="115"/>
      <c r="AMD146" s="115"/>
      <c r="AME146" s="115"/>
      <c r="AMF146" s="115"/>
      <c r="AMG146" s="115"/>
      <c r="AMH146" s="115"/>
      <c r="AMI146" s="115"/>
      <c r="AMJ146" s="115"/>
      <c r="AMK146" s="115"/>
      <c r="AML146" s="115"/>
      <c r="AMM146" s="115"/>
      <c r="AMN146" s="115"/>
      <c r="AMO146" s="115"/>
      <c r="AMP146" s="115"/>
      <c r="AMQ146" s="115"/>
      <c r="AMR146" s="115"/>
      <c r="AMS146" s="115"/>
      <c r="AMT146" s="115"/>
      <c r="AMU146" s="115"/>
      <c r="AMV146" s="115"/>
      <c r="AMW146" s="115"/>
      <c r="AMX146" s="115"/>
      <c r="AMY146" s="115"/>
      <c r="AMZ146" s="115"/>
      <c r="ANA146" s="115"/>
      <c r="ANB146" s="115"/>
      <c r="ANC146" s="115"/>
      <c r="AND146" s="115"/>
      <c r="ANE146" s="115"/>
      <c r="ANF146" s="115"/>
      <c r="ANG146" s="115"/>
      <c r="ANH146" s="115"/>
      <c r="ANI146" s="115"/>
      <c r="ANJ146" s="115"/>
      <c r="ANK146" s="115"/>
      <c r="ANL146" s="115"/>
      <c r="ANM146" s="115"/>
      <c r="ANN146" s="115"/>
      <c r="ANO146" s="115"/>
      <c r="ANP146" s="115"/>
      <c r="ANQ146" s="115"/>
      <c r="ANR146" s="115"/>
      <c r="ANS146" s="115"/>
      <c r="ANT146" s="115"/>
      <c r="ANU146" s="115"/>
      <c r="ANV146" s="115"/>
      <c r="ANW146" s="115"/>
      <c r="ANX146" s="115"/>
      <c r="ANY146" s="115"/>
      <c r="ANZ146" s="115"/>
      <c r="AOA146" s="115"/>
      <c r="AOB146" s="115"/>
      <c r="AOC146" s="115"/>
      <c r="AOD146" s="115"/>
      <c r="AOE146" s="115"/>
      <c r="AOF146" s="115"/>
      <c r="AOG146" s="115"/>
      <c r="AOH146" s="115"/>
      <c r="AOI146" s="115"/>
      <c r="AOJ146" s="115"/>
      <c r="AOK146" s="115"/>
      <c r="AOL146" s="115"/>
      <c r="AOM146" s="115"/>
      <c r="AON146" s="115"/>
      <c r="AOO146" s="115"/>
      <c r="AOP146" s="115"/>
      <c r="AOQ146" s="115"/>
      <c r="AOR146" s="115"/>
      <c r="AOS146" s="115"/>
      <c r="AOT146" s="115"/>
      <c r="AOU146" s="115"/>
      <c r="AOV146" s="115"/>
      <c r="AOW146" s="115"/>
      <c r="AOX146" s="115"/>
      <c r="AOY146" s="115"/>
      <c r="AOZ146" s="115"/>
      <c r="APA146" s="115"/>
      <c r="APB146" s="115"/>
      <c r="APC146" s="115"/>
      <c r="APD146" s="115"/>
      <c r="APE146" s="115"/>
      <c r="APF146" s="115"/>
      <c r="APG146" s="115"/>
      <c r="APH146" s="115"/>
      <c r="API146" s="115"/>
      <c r="APJ146" s="115"/>
      <c r="APK146" s="115"/>
      <c r="APL146" s="115"/>
      <c r="APM146" s="115"/>
      <c r="APN146" s="115"/>
      <c r="APO146" s="115"/>
      <c r="APP146" s="115"/>
      <c r="APQ146" s="115"/>
      <c r="APR146" s="115"/>
      <c r="APS146" s="115"/>
      <c r="APT146" s="115"/>
      <c r="APU146" s="115"/>
      <c r="APV146" s="115"/>
      <c r="APW146" s="115"/>
      <c r="APX146" s="115"/>
      <c r="APY146" s="115"/>
      <c r="APZ146" s="115"/>
      <c r="AQA146" s="115"/>
      <c r="AQB146" s="115"/>
      <c r="AQC146" s="115"/>
      <c r="AQD146" s="115"/>
      <c r="AQE146" s="115"/>
      <c r="AQF146" s="115"/>
      <c r="AQG146" s="115"/>
      <c r="AQH146" s="115"/>
      <c r="AQI146" s="115"/>
      <c r="AQJ146" s="115"/>
      <c r="AQK146" s="115"/>
      <c r="AQL146" s="115"/>
      <c r="AQM146" s="115"/>
      <c r="AQN146" s="115"/>
      <c r="AQO146" s="115"/>
      <c r="AQP146" s="115"/>
      <c r="AQQ146" s="115"/>
      <c r="AQR146" s="115"/>
      <c r="AQS146" s="115"/>
      <c r="AQT146" s="115"/>
      <c r="AQU146" s="115"/>
      <c r="AQV146" s="115"/>
      <c r="AQW146" s="115"/>
      <c r="AQX146" s="115"/>
      <c r="AQY146" s="115"/>
      <c r="AQZ146" s="115"/>
      <c r="ARA146" s="115"/>
      <c r="ARB146" s="115"/>
      <c r="ARC146" s="115"/>
      <c r="ARD146" s="115"/>
      <c r="ARE146" s="115"/>
      <c r="ARF146" s="115"/>
      <c r="ARG146" s="115"/>
      <c r="ARH146" s="115"/>
      <c r="ARI146" s="115"/>
      <c r="ARJ146" s="115"/>
      <c r="ARK146" s="115"/>
      <c r="ARL146" s="115"/>
      <c r="ARM146" s="115"/>
      <c r="ARN146" s="115"/>
      <c r="ARO146" s="115"/>
      <c r="ARP146" s="115"/>
      <c r="ARQ146" s="115"/>
      <c r="ARR146" s="115"/>
      <c r="ARS146" s="115"/>
      <c r="ART146" s="115"/>
      <c r="ARU146" s="115"/>
      <c r="ARV146" s="115"/>
      <c r="ARW146" s="115"/>
      <c r="ARX146" s="115"/>
      <c r="ARY146" s="115"/>
      <c r="ARZ146" s="115"/>
      <c r="ASA146" s="115"/>
      <c r="ASB146" s="115"/>
      <c r="ASC146" s="115"/>
      <c r="ASD146" s="115"/>
      <c r="ASE146" s="115"/>
      <c r="ASF146" s="115"/>
      <c r="ASG146" s="115"/>
      <c r="ASH146" s="115"/>
      <c r="ASI146" s="115"/>
      <c r="ASJ146" s="115"/>
      <c r="ASK146" s="115"/>
      <c r="ASL146" s="115"/>
      <c r="ASM146" s="115"/>
      <c r="ASN146" s="115"/>
      <c r="ASO146" s="115"/>
      <c r="ASP146" s="115"/>
      <c r="ASQ146" s="115"/>
      <c r="ASR146" s="115"/>
      <c r="ASS146" s="115"/>
      <c r="AST146" s="115"/>
      <c r="ASU146" s="115"/>
      <c r="ASV146" s="115"/>
      <c r="ASW146" s="115"/>
      <c r="ASX146" s="115"/>
      <c r="ASY146" s="115"/>
      <c r="ASZ146" s="115"/>
      <c r="ATA146" s="115"/>
      <c r="ATB146" s="115"/>
      <c r="ATC146" s="115"/>
      <c r="ATD146" s="115"/>
      <c r="ATE146" s="115"/>
      <c r="ATF146" s="115"/>
      <c r="ATG146" s="115"/>
      <c r="ATH146" s="115"/>
      <c r="ATI146" s="115"/>
      <c r="ATJ146" s="115"/>
      <c r="ATK146" s="115"/>
      <c r="ATL146" s="115"/>
      <c r="ATM146" s="115"/>
      <c r="ATN146" s="115"/>
      <c r="ATO146" s="115"/>
      <c r="ATP146" s="115"/>
      <c r="ATQ146" s="115"/>
      <c r="ATR146" s="115"/>
      <c r="ATS146" s="115"/>
      <c r="ATT146" s="115"/>
      <c r="ATU146" s="115"/>
      <c r="ATV146" s="115"/>
      <c r="ATW146" s="115"/>
      <c r="ATX146" s="115"/>
      <c r="ATY146" s="115"/>
      <c r="ATZ146" s="115"/>
      <c r="AUA146" s="115"/>
      <c r="AUB146" s="115"/>
      <c r="AUC146" s="115"/>
      <c r="AUD146" s="115"/>
      <c r="AUE146" s="115"/>
      <c r="AUF146" s="115"/>
      <c r="AUG146" s="115"/>
      <c r="AUH146" s="115"/>
      <c r="AUI146" s="115"/>
      <c r="AUJ146" s="115"/>
      <c r="AUK146" s="115"/>
      <c r="AUL146" s="115"/>
      <c r="AUM146" s="115"/>
      <c r="AUN146" s="115"/>
      <c r="AUO146" s="115"/>
      <c r="AUP146" s="115"/>
      <c r="AUQ146" s="115"/>
      <c r="AUR146" s="115"/>
      <c r="AUS146" s="115"/>
      <c r="AUT146" s="115"/>
      <c r="AUU146" s="115"/>
      <c r="AUV146" s="115"/>
      <c r="AUW146" s="115"/>
      <c r="AUX146" s="115"/>
      <c r="AUY146" s="115"/>
      <c r="AUZ146" s="115"/>
      <c r="AVA146" s="115"/>
      <c r="AVB146" s="115"/>
      <c r="AVC146" s="115"/>
      <c r="AVD146" s="115"/>
      <c r="AVE146" s="115"/>
      <c r="AVF146" s="115"/>
      <c r="AVG146" s="115"/>
      <c r="AVH146" s="115"/>
      <c r="AVI146" s="115"/>
      <c r="AVJ146" s="115"/>
      <c r="AVK146" s="115"/>
      <c r="AVL146" s="115"/>
      <c r="AVM146" s="115"/>
      <c r="AVN146" s="115"/>
      <c r="AVO146" s="115"/>
      <c r="AVP146" s="115"/>
      <c r="AVQ146" s="115"/>
      <c r="AVR146" s="115"/>
      <c r="AVS146" s="115"/>
      <c r="AVT146" s="115"/>
      <c r="AVU146" s="115"/>
    </row>
    <row r="147" spans="1:1269" s="332" customFormat="1" ht="13.5" customHeight="1" x14ac:dyDescent="0.2">
      <c r="A147" s="115"/>
      <c r="B147" s="23" t="s">
        <v>93</v>
      </c>
      <c r="C147" s="147" t="s">
        <v>45</v>
      </c>
      <c r="D147" s="136">
        <v>0</v>
      </c>
      <c r="E147" s="69"/>
      <c r="F147" s="137">
        <f t="shared" si="38"/>
        <v>0</v>
      </c>
      <c r="G147" s="137">
        <f t="shared" si="39"/>
        <v>0</v>
      </c>
      <c r="H147" s="137">
        <f t="shared" si="40"/>
        <v>0</v>
      </c>
      <c r="I147" s="137">
        <f t="shared" si="41"/>
        <v>0</v>
      </c>
      <c r="J147" s="138" t="str">
        <f t="shared" si="42"/>
        <v>-</v>
      </c>
      <c r="K147" s="138" t="str">
        <f t="shared" si="43"/>
        <v>-</v>
      </c>
      <c r="L147" s="139" t="str">
        <f t="shared" si="44"/>
        <v>-</v>
      </c>
      <c r="M147" s="140"/>
      <c r="N147" s="136"/>
      <c r="O147" s="69"/>
      <c r="P147" s="69"/>
      <c r="Q147" s="69"/>
      <c r="R147" s="91"/>
      <c r="S147" s="141">
        <f>I147*20-(H147/5)</f>
        <v>0</v>
      </c>
      <c r="T147" s="140"/>
      <c r="U147" s="73">
        <f>IF(FC147="-",H147/F147,(FE147+H147)/(FC147+F147))</f>
        <v>4.8659793814432986</v>
      </c>
      <c r="V147" s="73">
        <f>IF(FC147="-",IF(I147=0,H147,H147/I147),IF(FF147+I147=0,FE147+H147,(FE147+H147)/(FF147+I147)))</f>
        <v>25.285714285714285</v>
      </c>
      <c r="W147" s="74">
        <f t="shared" si="45"/>
        <v>3</v>
      </c>
      <c r="X147" s="102"/>
      <c r="Y147" s="84"/>
      <c r="Z147" s="69"/>
      <c r="AA147" s="69"/>
      <c r="AB147" s="69"/>
      <c r="AC147" s="87"/>
      <c r="AD147" s="84"/>
      <c r="AE147" s="69"/>
      <c r="AF147" s="69"/>
      <c r="AG147" s="69"/>
      <c r="AH147" s="144"/>
      <c r="AI147" s="136"/>
      <c r="AJ147" s="69"/>
      <c r="AK147" s="69"/>
      <c r="AL147" s="69"/>
      <c r="AM147" s="82"/>
      <c r="AN147" s="136"/>
      <c r="AO147" s="69"/>
      <c r="AP147" s="69"/>
      <c r="AQ147" s="69"/>
      <c r="AR147" s="82"/>
      <c r="AS147" s="136"/>
      <c r="AT147" s="69"/>
      <c r="AU147" s="69"/>
      <c r="AV147" s="69"/>
      <c r="AW147" s="82"/>
      <c r="AX147" s="84"/>
      <c r="AY147" s="69"/>
      <c r="AZ147" s="69"/>
      <c r="BA147" s="69"/>
      <c r="BB147" s="82"/>
      <c r="BC147" s="136"/>
      <c r="BD147" s="69"/>
      <c r="BE147" s="69"/>
      <c r="BF147" s="69"/>
      <c r="BG147" s="82"/>
      <c r="BH147" s="84"/>
      <c r="BI147" s="69"/>
      <c r="BJ147" s="69"/>
      <c r="BK147" s="69"/>
      <c r="BL147" s="132"/>
      <c r="BM147" s="136"/>
      <c r="BN147" s="69"/>
      <c r="BO147" s="69"/>
      <c r="BP147" s="69"/>
      <c r="BQ147" s="132"/>
      <c r="BR147" s="84"/>
      <c r="BS147" s="69"/>
      <c r="BT147" s="69"/>
      <c r="BU147" s="69"/>
      <c r="BV147" s="132"/>
      <c r="BW147" s="84"/>
      <c r="BX147" s="69"/>
      <c r="BY147" s="69"/>
      <c r="BZ147" s="69"/>
      <c r="CA147" s="132"/>
      <c r="CB147" s="84"/>
      <c r="CC147" s="69"/>
      <c r="CD147" s="69"/>
      <c r="CE147" s="69"/>
      <c r="CF147" s="132"/>
      <c r="CG147" s="84"/>
      <c r="CH147" s="69"/>
      <c r="CI147" s="69"/>
      <c r="CJ147" s="69"/>
      <c r="CK147" s="132"/>
      <c r="CL147" s="84"/>
      <c r="CM147" s="69"/>
      <c r="CN147" s="69"/>
      <c r="CO147" s="69"/>
      <c r="CP147" s="132"/>
      <c r="CQ147" s="84"/>
      <c r="CR147" s="69"/>
      <c r="CS147" s="69"/>
      <c r="CT147" s="137"/>
      <c r="CU147" s="334"/>
      <c r="CV147" s="334"/>
      <c r="CW147" s="334"/>
      <c r="CX147" s="334"/>
      <c r="CY147" s="334"/>
      <c r="CZ147" s="132"/>
      <c r="DA147" s="136"/>
      <c r="DB147" s="69"/>
      <c r="DC147" s="69"/>
      <c r="DD147" s="69"/>
      <c r="DE147" s="87"/>
      <c r="DF147" s="84"/>
      <c r="DG147" s="69"/>
      <c r="DH147" s="69"/>
      <c r="DI147" s="69"/>
      <c r="DJ147" s="87"/>
      <c r="DK147" s="84"/>
      <c r="DL147" s="69"/>
      <c r="DM147" s="69"/>
      <c r="DN147" s="69"/>
      <c r="DO147" s="87"/>
      <c r="DP147" s="84"/>
      <c r="DQ147" s="69"/>
      <c r="DR147" s="69"/>
      <c r="DS147" s="69"/>
      <c r="DT147" s="87"/>
      <c r="DU147" s="125"/>
      <c r="DV147" s="125"/>
      <c r="DW147" s="125"/>
      <c r="DX147" s="125"/>
      <c r="DY147" s="125"/>
      <c r="DZ147" s="125"/>
      <c r="EA147" s="125"/>
      <c r="EB147" s="125"/>
      <c r="EC147" s="125"/>
      <c r="ED147" s="133"/>
      <c r="EE147" s="125"/>
      <c r="EF147" s="125"/>
      <c r="EG147" s="125"/>
      <c r="EH147" s="125"/>
      <c r="EI147" s="133"/>
      <c r="EJ147" s="125"/>
      <c r="EK147" s="125"/>
      <c r="EL147" s="125"/>
      <c r="EM147" s="125"/>
      <c r="EN147" s="133"/>
      <c r="EO147" s="125"/>
      <c r="EP147" s="125"/>
      <c r="EQ147" s="125"/>
      <c r="ER147" s="125"/>
      <c r="ES147" s="133"/>
      <c r="ET147" s="125"/>
      <c r="EU147" s="125"/>
      <c r="EV147" s="125"/>
      <c r="EW147" s="125"/>
      <c r="EX147" s="115"/>
      <c r="EY147" s="115"/>
      <c r="EZ147" s="115"/>
      <c r="FA147" s="115"/>
      <c r="FB147" s="73"/>
      <c r="FC147" s="73">
        <v>145.5</v>
      </c>
      <c r="FD147" s="84">
        <v>13</v>
      </c>
      <c r="FE147" s="84">
        <v>708</v>
      </c>
      <c r="FF147" s="84">
        <v>28</v>
      </c>
      <c r="FG147" s="138">
        <f>IF(OR(FC147="-",FF147=0),"-",FC147/FF147)</f>
        <v>5.1964285714285712</v>
      </c>
      <c r="FH147" s="138">
        <f>IF(FC147="-","-",FE147/FC147)</f>
        <v>4.8659793814432986</v>
      </c>
      <c r="FI147" s="139">
        <f>IF(OR(FC147="-",FF147=0),FE147,FE147/FF147)</f>
        <v>25.285714285714285</v>
      </c>
      <c r="FJ147" s="115"/>
      <c r="FK147" s="74">
        <v>3</v>
      </c>
      <c r="FL147" s="115"/>
      <c r="FM147" s="44"/>
      <c r="FN147" s="44"/>
      <c r="FO147" s="44"/>
      <c r="FP147" s="44"/>
      <c r="FQ147" s="44"/>
      <c r="FR147" s="44"/>
      <c r="FS147" s="44"/>
      <c r="FT147" s="44"/>
      <c r="FU147" s="44"/>
      <c r="FV147" s="44"/>
      <c r="FW147" s="44"/>
      <c r="FX147" s="44"/>
      <c r="FY147" s="44"/>
      <c r="FZ147" s="44"/>
      <c r="GA147" s="44"/>
      <c r="GB147" s="44"/>
      <c r="GC147" s="44"/>
      <c r="GD147" s="44"/>
      <c r="GE147" s="44"/>
      <c r="GF147" s="115"/>
      <c r="GG147" s="115"/>
      <c r="GH147" s="115"/>
      <c r="GI147" s="115"/>
      <c r="GJ147" s="115"/>
      <c r="GK147" s="115"/>
      <c r="GL147" s="115"/>
      <c r="GM147" s="115"/>
      <c r="GN147" s="115"/>
      <c r="GO147" s="115"/>
      <c r="GP147" s="115"/>
      <c r="GQ147" s="115"/>
      <c r="GR147" s="115"/>
      <c r="GS147" s="115"/>
      <c r="GT147" s="115"/>
      <c r="GU147" s="115"/>
      <c r="GV147" s="115"/>
      <c r="GW147" s="115"/>
      <c r="GX147" s="115"/>
      <c r="GY147" s="115"/>
      <c r="GZ147" s="115"/>
      <c r="HA147" s="115"/>
      <c r="HB147" s="115"/>
      <c r="HC147" s="115"/>
      <c r="HD147" s="115"/>
      <c r="HE147" s="115"/>
      <c r="HF147" s="115"/>
      <c r="HG147" s="115"/>
      <c r="HH147" s="115"/>
      <c r="HI147" s="115"/>
      <c r="HJ147" s="115"/>
      <c r="HK147" s="115"/>
      <c r="HL147" s="115"/>
      <c r="HM147" s="115"/>
      <c r="HN147" s="115"/>
      <c r="HO147" s="115"/>
      <c r="HP147" s="115"/>
      <c r="HQ147" s="115"/>
      <c r="HR147" s="115"/>
      <c r="HS147" s="115"/>
      <c r="HT147" s="115"/>
      <c r="HU147" s="115"/>
      <c r="HV147" s="115"/>
      <c r="HW147" s="115"/>
      <c r="HX147" s="115"/>
      <c r="HY147" s="115"/>
      <c r="HZ147" s="115"/>
      <c r="IA147" s="115"/>
      <c r="IB147" s="115"/>
      <c r="IC147" s="115"/>
      <c r="ID147" s="115"/>
      <c r="IE147" s="115"/>
      <c r="IF147" s="115"/>
      <c r="IG147" s="115"/>
      <c r="IH147" s="115"/>
      <c r="II147" s="115"/>
      <c r="IJ147" s="115"/>
      <c r="IK147" s="115"/>
      <c r="IL147" s="115"/>
      <c r="IM147" s="115"/>
      <c r="IN147" s="115"/>
      <c r="IO147" s="115"/>
      <c r="IP147" s="115"/>
      <c r="IQ147" s="115"/>
      <c r="IR147" s="115"/>
      <c r="IS147" s="115"/>
      <c r="IT147" s="115"/>
      <c r="IU147" s="115"/>
      <c r="IV147" s="115"/>
      <c r="IW147" s="115"/>
      <c r="IX147" s="115"/>
      <c r="IY147" s="115"/>
      <c r="IZ147" s="115"/>
      <c r="JA147" s="115"/>
      <c r="JB147" s="115"/>
      <c r="JC147" s="115"/>
      <c r="JD147" s="115"/>
      <c r="JE147" s="115"/>
      <c r="JF147" s="115"/>
      <c r="JG147" s="115"/>
      <c r="JH147" s="115"/>
      <c r="JI147" s="115"/>
      <c r="JJ147" s="115"/>
      <c r="JK147" s="115"/>
      <c r="JL147" s="115"/>
      <c r="JM147" s="115"/>
      <c r="JN147" s="115"/>
      <c r="JO147" s="115"/>
      <c r="JP147" s="115"/>
      <c r="JQ147" s="115"/>
      <c r="JR147" s="115"/>
      <c r="JS147" s="115"/>
      <c r="JT147" s="115"/>
      <c r="JU147" s="115"/>
      <c r="JV147" s="115"/>
      <c r="JW147" s="115"/>
      <c r="JX147" s="115"/>
      <c r="JY147" s="115"/>
      <c r="JZ147" s="115"/>
      <c r="KA147" s="115"/>
      <c r="KB147" s="115"/>
      <c r="KC147" s="115"/>
      <c r="KD147" s="115"/>
      <c r="KE147" s="115"/>
      <c r="KF147" s="115"/>
      <c r="KG147" s="115"/>
      <c r="KH147" s="115"/>
      <c r="KI147" s="115"/>
      <c r="KJ147" s="115"/>
      <c r="KK147" s="115"/>
      <c r="KL147" s="115"/>
      <c r="KM147" s="115"/>
      <c r="KN147" s="115"/>
      <c r="KO147" s="115"/>
      <c r="KP147" s="115"/>
      <c r="KQ147" s="115"/>
      <c r="KR147" s="115"/>
      <c r="KS147" s="115"/>
      <c r="KT147" s="115"/>
      <c r="KU147" s="115"/>
      <c r="KV147" s="115"/>
      <c r="KW147" s="115"/>
      <c r="KX147" s="115"/>
      <c r="KY147" s="115"/>
      <c r="KZ147" s="115"/>
      <c r="LA147" s="115"/>
      <c r="LB147" s="115"/>
      <c r="LC147" s="115"/>
      <c r="LD147" s="115"/>
      <c r="LE147" s="115"/>
      <c r="LF147" s="115"/>
      <c r="LG147" s="115"/>
      <c r="LH147" s="115"/>
      <c r="LI147" s="115"/>
      <c r="LJ147" s="115"/>
      <c r="LK147" s="115"/>
      <c r="LL147" s="115"/>
      <c r="LM147" s="115"/>
      <c r="LN147" s="115"/>
      <c r="LO147" s="115"/>
      <c r="LP147" s="115"/>
      <c r="LQ147" s="115"/>
      <c r="LR147" s="115"/>
      <c r="LS147" s="115"/>
      <c r="LT147" s="115"/>
      <c r="LU147" s="115"/>
      <c r="LV147" s="115"/>
      <c r="LW147" s="115"/>
      <c r="LX147" s="115"/>
      <c r="LY147" s="115"/>
      <c r="LZ147" s="115"/>
      <c r="MA147" s="115"/>
      <c r="MB147" s="115"/>
      <c r="MC147" s="115"/>
      <c r="MD147" s="115"/>
      <c r="ME147" s="115"/>
      <c r="MF147" s="115"/>
      <c r="MG147" s="115"/>
      <c r="MH147" s="115"/>
      <c r="MI147" s="115"/>
      <c r="MJ147" s="115"/>
      <c r="MK147" s="115"/>
      <c r="ML147" s="115"/>
      <c r="MM147" s="115"/>
      <c r="MN147" s="115"/>
      <c r="MO147" s="115"/>
      <c r="MP147" s="115"/>
      <c r="MQ147" s="115"/>
      <c r="MR147" s="115"/>
      <c r="MS147" s="115"/>
      <c r="MT147" s="115"/>
      <c r="MU147" s="115"/>
      <c r="MV147" s="115"/>
      <c r="MW147" s="115"/>
      <c r="MX147" s="115"/>
      <c r="MY147" s="115"/>
      <c r="MZ147" s="115"/>
      <c r="NA147" s="115"/>
      <c r="NB147" s="115"/>
      <c r="NC147" s="115"/>
      <c r="ND147" s="115"/>
      <c r="NE147" s="115"/>
      <c r="NF147" s="115"/>
      <c r="NG147" s="115"/>
      <c r="NH147" s="115"/>
      <c r="NI147" s="115"/>
      <c r="NJ147" s="115"/>
      <c r="NK147" s="115"/>
      <c r="NL147" s="115"/>
      <c r="NM147" s="115"/>
      <c r="NN147" s="115"/>
      <c r="NO147" s="115"/>
      <c r="NP147" s="115"/>
      <c r="NQ147" s="115"/>
      <c r="NR147" s="115"/>
      <c r="NS147" s="115"/>
      <c r="NT147" s="115"/>
      <c r="NU147" s="115"/>
      <c r="NV147" s="115"/>
      <c r="NW147" s="115"/>
      <c r="NX147" s="115"/>
      <c r="NY147" s="115"/>
      <c r="NZ147" s="115"/>
      <c r="OA147" s="115"/>
      <c r="OB147" s="115"/>
      <c r="OC147" s="115"/>
      <c r="OD147" s="115"/>
      <c r="OE147" s="115"/>
      <c r="OF147" s="115"/>
      <c r="OG147" s="115"/>
      <c r="OH147" s="115"/>
      <c r="OI147" s="115"/>
      <c r="OJ147" s="115"/>
      <c r="OK147" s="115"/>
      <c r="OL147" s="115"/>
      <c r="OM147" s="115"/>
      <c r="ON147" s="115"/>
      <c r="OO147" s="115"/>
      <c r="OP147" s="115"/>
      <c r="OQ147" s="115"/>
      <c r="OR147" s="115"/>
      <c r="OS147" s="115"/>
      <c r="OT147" s="115"/>
      <c r="OU147" s="115"/>
      <c r="OV147" s="115"/>
      <c r="OW147" s="115"/>
      <c r="OX147" s="115"/>
      <c r="OY147" s="115"/>
      <c r="OZ147" s="115"/>
      <c r="PA147" s="115"/>
      <c r="PB147" s="115"/>
      <c r="PC147" s="115"/>
      <c r="PD147" s="115"/>
      <c r="PE147" s="115"/>
      <c r="PF147" s="115"/>
      <c r="PG147" s="115"/>
      <c r="PH147" s="115"/>
      <c r="PI147" s="115"/>
      <c r="PJ147" s="115"/>
      <c r="PK147" s="115"/>
      <c r="PL147" s="115"/>
      <c r="PM147" s="115"/>
      <c r="PN147" s="115"/>
      <c r="PO147" s="115"/>
      <c r="PP147" s="115"/>
      <c r="PQ147" s="115"/>
      <c r="PR147" s="115"/>
      <c r="PS147" s="115"/>
      <c r="PT147" s="115"/>
      <c r="PU147" s="115"/>
      <c r="PV147" s="115"/>
      <c r="PW147" s="115"/>
      <c r="PX147" s="115"/>
      <c r="PY147" s="115"/>
      <c r="PZ147" s="115"/>
      <c r="QA147" s="115"/>
      <c r="QB147" s="115"/>
      <c r="QC147" s="115"/>
      <c r="QD147" s="115"/>
      <c r="QE147" s="115"/>
      <c r="QF147" s="115"/>
      <c r="QG147" s="115"/>
      <c r="QH147" s="115"/>
      <c r="QI147" s="115"/>
      <c r="QJ147" s="115"/>
      <c r="QK147" s="115"/>
      <c r="QL147" s="115"/>
      <c r="QM147" s="115"/>
      <c r="QN147" s="115"/>
      <c r="QO147" s="115"/>
      <c r="QP147" s="115"/>
      <c r="QQ147" s="115"/>
      <c r="QR147" s="115"/>
      <c r="QS147" s="115"/>
      <c r="QT147" s="115"/>
      <c r="QU147" s="115"/>
      <c r="QV147" s="115"/>
      <c r="QW147" s="115"/>
      <c r="QX147" s="115"/>
      <c r="QY147" s="115"/>
      <c r="QZ147" s="115"/>
      <c r="RA147" s="115"/>
      <c r="RB147" s="115"/>
      <c r="RC147" s="115"/>
      <c r="RD147" s="115"/>
      <c r="RE147" s="115"/>
      <c r="RF147" s="115"/>
      <c r="RG147" s="115"/>
      <c r="RH147" s="115"/>
      <c r="RI147" s="115"/>
      <c r="RJ147" s="115"/>
      <c r="RK147" s="115"/>
      <c r="RL147" s="115"/>
      <c r="RM147" s="115"/>
      <c r="RN147" s="115"/>
      <c r="RO147" s="115"/>
      <c r="RP147" s="115"/>
      <c r="RQ147" s="115"/>
      <c r="RR147" s="115"/>
      <c r="RS147" s="115"/>
      <c r="RT147" s="115"/>
      <c r="RU147" s="115"/>
      <c r="RV147" s="115"/>
      <c r="RW147" s="115"/>
      <c r="RX147" s="115"/>
      <c r="RY147" s="115"/>
      <c r="RZ147" s="115"/>
      <c r="SA147" s="115"/>
      <c r="SB147" s="115"/>
      <c r="SC147" s="115"/>
      <c r="SD147" s="115"/>
      <c r="SE147" s="115"/>
      <c r="SF147" s="115"/>
      <c r="SG147" s="115"/>
      <c r="SH147" s="115"/>
      <c r="SI147" s="115"/>
      <c r="SJ147" s="115"/>
      <c r="SK147" s="115"/>
      <c r="SL147" s="115"/>
      <c r="SM147" s="115"/>
      <c r="SN147" s="115"/>
      <c r="SO147" s="115"/>
      <c r="SP147" s="115"/>
      <c r="SQ147" s="115"/>
      <c r="SR147" s="115"/>
      <c r="SS147" s="115"/>
      <c r="ST147" s="115"/>
      <c r="SU147" s="115"/>
      <c r="SV147" s="115"/>
      <c r="SW147" s="115"/>
      <c r="SX147" s="115"/>
      <c r="SY147" s="115"/>
      <c r="SZ147" s="115"/>
      <c r="TA147" s="115"/>
      <c r="TB147" s="115"/>
      <c r="TC147" s="115"/>
      <c r="TD147" s="115"/>
      <c r="TE147" s="115"/>
      <c r="TF147" s="115"/>
      <c r="TG147" s="115"/>
      <c r="TH147" s="115"/>
      <c r="TI147" s="115"/>
      <c r="TJ147" s="115"/>
      <c r="TK147" s="115"/>
      <c r="TL147" s="115"/>
      <c r="TM147" s="115"/>
      <c r="TN147" s="115"/>
      <c r="TO147" s="115"/>
      <c r="TP147" s="115"/>
      <c r="TQ147" s="115"/>
      <c r="TR147" s="115"/>
      <c r="TS147" s="115"/>
      <c r="TT147" s="115"/>
      <c r="TU147" s="115"/>
      <c r="TV147" s="115"/>
      <c r="TW147" s="115"/>
      <c r="TX147" s="115"/>
      <c r="TY147" s="115"/>
      <c r="TZ147" s="115"/>
      <c r="UA147" s="115"/>
      <c r="UB147" s="115"/>
      <c r="UC147" s="115"/>
      <c r="UD147" s="115"/>
      <c r="UE147" s="115"/>
      <c r="UF147" s="115"/>
      <c r="UG147" s="115"/>
      <c r="UH147" s="115"/>
      <c r="UI147" s="115"/>
      <c r="UJ147" s="115"/>
      <c r="UK147" s="115"/>
      <c r="UL147" s="115"/>
      <c r="UM147" s="115"/>
      <c r="UN147" s="115"/>
      <c r="UO147" s="115"/>
      <c r="UP147" s="115"/>
      <c r="UQ147" s="115"/>
      <c r="UR147" s="115"/>
      <c r="US147" s="115"/>
      <c r="UT147" s="115"/>
      <c r="UU147" s="115"/>
      <c r="UV147" s="115"/>
      <c r="UW147" s="115"/>
      <c r="UX147" s="115"/>
      <c r="UY147" s="115"/>
      <c r="UZ147" s="115"/>
      <c r="VA147" s="115"/>
      <c r="VB147" s="115"/>
      <c r="VC147" s="115"/>
      <c r="VD147" s="115"/>
      <c r="VE147" s="115"/>
      <c r="VF147" s="115"/>
      <c r="VG147" s="115"/>
      <c r="VH147" s="115"/>
      <c r="VI147" s="115"/>
      <c r="VJ147" s="115"/>
      <c r="VK147" s="115"/>
      <c r="VL147" s="115"/>
      <c r="VM147" s="115"/>
      <c r="VN147" s="115"/>
      <c r="VO147" s="115"/>
      <c r="VP147" s="115"/>
      <c r="VQ147" s="115"/>
      <c r="VR147" s="115"/>
      <c r="VS147" s="115"/>
      <c r="VT147" s="115"/>
      <c r="VU147" s="115"/>
      <c r="VV147" s="115"/>
      <c r="VW147" s="115"/>
      <c r="VX147" s="115"/>
      <c r="VY147" s="115"/>
      <c r="VZ147" s="115"/>
      <c r="WA147" s="115"/>
      <c r="WB147" s="115"/>
      <c r="WC147" s="115"/>
      <c r="WD147" s="115"/>
      <c r="WE147" s="115"/>
      <c r="WF147" s="115"/>
      <c r="WG147" s="115"/>
      <c r="WH147" s="115"/>
      <c r="WI147" s="115"/>
      <c r="WJ147" s="115"/>
      <c r="WK147" s="115"/>
      <c r="WL147" s="115"/>
      <c r="WM147" s="115"/>
      <c r="WN147" s="115"/>
      <c r="WO147" s="115"/>
      <c r="WP147" s="115"/>
      <c r="WQ147" s="115"/>
      <c r="WR147" s="115"/>
      <c r="WS147" s="115"/>
      <c r="WT147" s="115"/>
      <c r="WU147" s="115"/>
      <c r="WV147" s="115"/>
      <c r="WW147" s="115"/>
      <c r="WX147" s="115"/>
      <c r="WY147" s="115"/>
      <c r="WZ147" s="115"/>
      <c r="XA147" s="115"/>
      <c r="XB147" s="115"/>
      <c r="XC147" s="115"/>
      <c r="XD147" s="115"/>
      <c r="XE147" s="115"/>
      <c r="XF147" s="115"/>
      <c r="XG147" s="115"/>
      <c r="XH147" s="115"/>
      <c r="XI147" s="115"/>
      <c r="XJ147" s="115"/>
      <c r="XK147" s="115"/>
      <c r="XL147" s="115"/>
      <c r="XM147" s="115"/>
      <c r="XN147" s="115"/>
      <c r="XO147" s="115"/>
      <c r="XP147" s="115"/>
      <c r="XQ147" s="115"/>
      <c r="XR147" s="115"/>
      <c r="XS147" s="115"/>
      <c r="XT147" s="115"/>
      <c r="XU147" s="115"/>
      <c r="XV147" s="115"/>
      <c r="XW147" s="115"/>
      <c r="XX147" s="115"/>
      <c r="XY147" s="115"/>
      <c r="XZ147" s="115"/>
      <c r="YA147" s="115"/>
      <c r="YB147" s="115"/>
      <c r="YC147" s="115"/>
      <c r="YD147" s="115"/>
      <c r="YE147" s="115"/>
      <c r="YF147" s="115"/>
      <c r="YG147" s="115"/>
      <c r="YH147" s="115"/>
      <c r="YI147" s="115"/>
      <c r="YJ147" s="115"/>
      <c r="YK147" s="115"/>
      <c r="YL147" s="115"/>
      <c r="YM147" s="115"/>
      <c r="YN147" s="115"/>
      <c r="YO147" s="115"/>
      <c r="YP147" s="115"/>
      <c r="YQ147" s="115"/>
      <c r="YR147" s="115"/>
      <c r="YS147" s="115"/>
      <c r="YT147" s="115"/>
      <c r="YU147" s="115"/>
      <c r="YV147" s="115"/>
      <c r="YW147" s="115"/>
      <c r="YX147" s="115"/>
      <c r="YY147" s="115"/>
      <c r="YZ147" s="115"/>
      <c r="ZA147" s="115"/>
      <c r="ZB147" s="115"/>
      <c r="ZC147" s="115"/>
      <c r="ZD147" s="115"/>
      <c r="ZE147" s="115"/>
      <c r="ZF147" s="115"/>
      <c r="ZG147" s="115"/>
      <c r="ZH147" s="115"/>
      <c r="ZI147" s="115"/>
      <c r="ZJ147" s="115"/>
      <c r="ZK147" s="115"/>
      <c r="ZL147" s="115"/>
      <c r="ZM147" s="115"/>
      <c r="ZN147" s="115"/>
      <c r="ZO147" s="115"/>
      <c r="ZP147" s="115"/>
      <c r="ZQ147" s="115"/>
      <c r="ZR147" s="115"/>
      <c r="ZS147" s="115"/>
      <c r="ZT147" s="115"/>
      <c r="ZU147" s="115"/>
      <c r="ZV147" s="115"/>
      <c r="ZW147" s="115"/>
      <c r="ZX147" s="115"/>
      <c r="ZY147" s="115"/>
      <c r="ZZ147" s="115"/>
      <c r="AAA147" s="115"/>
      <c r="AAB147" s="115"/>
      <c r="AAC147" s="115"/>
      <c r="AAD147" s="115"/>
      <c r="AAE147" s="115"/>
      <c r="AAF147" s="115"/>
      <c r="AAG147" s="115"/>
      <c r="AAH147" s="115"/>
      <c r="AAI147" s="115"/>
      <c r="AAJ147" s="115"/>
      <c r="AAK147" s="115"/>
      <c r="AAL147" s="115"/>
      <c r="AAM147" s="115"/>
      <c r="AAN147" s="115"/>
      <c r="AAO147" s="115"/>
      <c r="AAP147" s="115"/>
      <c r="AAQ147" s="115"/>
      <c r="AAR147" s="115"/>
      <c r="AAS147" s="115"/>
      <c r="AAT147" s="115"/>
      <c r="AAU147" s="115"/>
      <c r="AAV147" s="115"/>
      <c r="AAW147" s="115"/>
      <c r="AAX147" s="115"/>
      <c r="AAY147" s="115"/>
      <c r="AAZ147" s="115"/>
      <c r="ABA147" s="115"/>
      <c r="ABB147" s="115"/>
      <c r="ABC147" s="115"/>
      <c r="ABD147" s="115"/>
      <c r="ABE147" s="115"/>
      <c r="ABF147" s="115"/>
      <c r="ABG147" s="115"/>
      <c r="ABH147" s="115"/>
      <c r="ABI147" s="115"/>
      <c r="ABJ147" s="115"/>
      <c r="ABK147" s="115"/>
      <c r="ABL147" s="115"/>
      <c r="ABM147" s="115"/>
      <c r="ABN147" s="115"/>
      <c r="ABO147" s="115"/>
      <c r="ABP147" s="115"/>
      <c r="ABQ147" s="115"/>
      <c r="ABR147" s="115"/>
      <c r="ABS147" s="115"/>
      <c r="ABT147" s="115"/>
      <c r="ABU147" s="115"/>
      <c r="ABV147" s="115"/>
      <c r="ABW147" s="115"/>
      <c r="ABX147" s="115"/>
      <c r="ABY147" s="115"/>
      <c r="ABZ147" s="115"/>
      <c r="ACA147" s="115"/>
      <c r="ACB147" s="115"/>
      <c r="ACC147" s="115"/>
      <c r="ACD147" s="115"/>
      <c r="ACE147" s="115"/>
      <c r="ACF147" s="115"/>
      <c r="ACG147" s="115"/>
      <c r="ACH147" s="115"/>
      <c r="ACI147" s="115"/>
      <c r="ACJ147" s="115"/>
      <c r="ACK147" s="115"/>
      <c r="ACL147" s="115"/>
      <c r="ACM147" s="115"/>
      <c r="ACN147" s="115"/>
      <c r="ACO147" s="115"/>
      <c r="ACP147" s="115"/>
      <c r="ACQ147" s="115"/>
      <c r="ACR147" s="115"/>
      <c r="ACS147" s="115"/>
      <c r="ACT147" s="115"/>
      <c r="ACU147" s="115"/>
      <c r="ACV147" s="115"/>
      <c r="ACW147" s="115"/>
      <c r="ACX147" s="115"/>
      <c r="ACY147" s="115"/>
      <c r="ACZ147" s="115"/>
      <c r="ADA147" s="115"/>
      <c r="ADB147" s="115"/>
      <c r="ADC147" s="115"/>
      <c r="ADD147" s="115"/>
      <c r="ADE147" s="115"/>
      <c r="ADF147" s="115"/>
      <c r="ADG147" s="115"/>
      <c r="ADH147" s="115"/>
      <c r="ADI147" s="115"/>
      <c r="ADJ147" s="115"/>
      <c r="ADK147" s="115"/>
      <c r="ADL147" s="115"/>
      <c r="ADM147" s="115"/>
      <c r="ADN147" s="115"/>
      <c r="ADO147" s="115"/>
      <c r="ADP147" s="115"/>
      <c r="ADQ147" s="115"/>
      <c r="ADR147" s="115"/>
      <c r="ADS147" s="115"/>
      <c r="ADT147" s="115"/>
      <c r="ADU147" s="115"/>
      <c r="ADV147" s="115"/>
      <c r="ADW147" s="115"/>
      <c r="ADX147" s="115"/>
      <c r="ADY147" s="115"/>
      <c r="ADZ147" s="115"/>
      <c r="AEA147" s="115"/>
      <c r="AEB147" s="115"/>
      <c r="AEC147" s="115"/>
      <c r="AED147" s="115"/>
      <c r="AEE147" s="115"/>
      <c r="AEF147" s="115"/>
      <c r="AEG147" s="115"/>
      <c r="AEH147" s="115"/>
      <c r="AEI147" s="115"/>
      <c r="AEJ147" s="115"/>
      <c r="AEK147" s="115"/>
      <c r="AEL147" s="115"/>
      <c r="AEM147" s="115"/>
      <c r="AEN147" s="115"/>
      <c r="AEO147" s="115"/>
      <c r="AEP147" s="115"/>
      <c r="AEQ147" s="115"/>
      <c r="AER147" s="115"/>
      <c r="AES147" s="115"/>
      <c r="AET147" s="115"/>
      <c r="AEU147" s="115"/>
      <c r="AEV147" s="115"/>
      <c r="AEW147" s="115"/>
      <c r="AEX147" s="115"/>
      <c r="AEY147" s="115"/>
      <c r="AEZ147" s="115"/>
      <c r="AFA147" s="115"/>
      <c r="AFB147" s="115"/>
      <c r="AFC147" s="115"/>
      <c r="AFD147" s="115"/>
      <c r="AFE147" s="115"/>
      <c r="AFF147" s="115"/>
      <c r="AFG147" s="115"/>
      <c r="AFH147" s="115"/>
      <c r="AFI147" s="115"/>
      <c r="AFJ147" s="115"/>
      <c r="AFK147" s="115"/>
      <c r="AFL147" s="115"/>
      <c r="AFM147" s="115"/>
      <c r="AFN147" s="115"/>
      <c r="AFO147" s="115"/>
      <c r="AFP147" s="115"/>
      <c r="AFQ147" s="115"/>
      <c r="AFR147" s="115"/>
      <c r="AFS147" s="115"/>
      <c r="AFT147" s="115"/>
      <c r="AFU147" s="115"/>
      <c r="AFV147" s="115"/>
      <c r="AFW147" s="115"/>
      <c r="AFX147" s="115"/>
      <c r="AFY147" s="115"/>
      <c r="AFZ147" s="115"/>
      <c r="AGA147" s="115"/>
      <c r="AGB147" s="115"/>
      <c r="AGC147" s="115"/>
      <c r="AGD147" s="115"/>
      <c r="AGE147" s="115"/>
      <c r="AGF147" s="115"/>
      <c r="AGG147" s="115"/>
      <c r="AGH147" s="115"/>
      <c r="AGI147" s="115"/>
      <c r="AGJ147" s="115"/>
      <c r="AGK147" s="115"/>
      <c r="AGL147" s="115"/>
      <c r="AGM147" s="115"/>
      <c r="AGN147" s="115"/>
      <c r="AGO147" s="115"/>
      <c r="AGP147" s="115"/>
      <c r="AGQ147" s="115"/>
      <c r="AGR147" s="115"/>
      <c r="AGS147" s="115"/>
      <c r="AGT147" s="115"/>
      <c r="AGU147" s="115"/>
      <c r="AGV147" s="115"/>
      <c r="AGW147" s="115"/>
      <c r="AGX147" s="115"/>
      <c r="AGY147" s="115"/>
      <c r="AGZ147" s="115"/>
      <c r="AHA147" s="115"/>
      <c r="AHB147" s="115"/>
      <c r="AHC147" s="115"/>
      <c r="AHD147" s="115"/>
      <c r="AHE147" s="115"/>
      <c r="AHF147" s="115"/>
      <c r="AHG147" s="115"/>
      <c r="AHH147" s="115"/>
      <c r="AHI147" s="115"/>
      <c r="AHJ147" s="115"/>
      <c r="AHK147" s="115"/>
      <c r="AHL147" s="115"/>
      <c r="AHM147" s="115"/>
      <c r="AHN147" s="115"/>
      <c r="AHO147" s="115"/>
      <c r="AHP147" s="115"/>
      <c r="AHQ147" s="115"/>
      <c r="AHR147" s="115"/>
      <c r="AHS147" s="115"/>
      <c r="AHT147" s="115"/>
      <c r="AHU147" s="115"/>
      <c r="AHV147" s="115"/>
      <c r="AHW147" s="115"/>
      <c r="AHX147" s="115"/>
      <c r="AHY147" s="115"/>
      <c r="AHZ147" s="115"/>
      <c r="AIA147" s="115"/>
      <c r="AIB147" s="115"/>
      <c r="AIC147" s="115"/>
      <c r="AID147" s="115"/>
      <c r="AIE147" s="115"/>
      <c r="AIF147" s="115"/>
      <c r="AIG147" s="115"/>
      <c r="AIH147" s="115"/>
      <c r="AII147" s="115"/>
      <c r="AIJ147" s="115"/>
      <c r="AIK147" s="115"/>
      <c r="AIL147" s="115"/>
      <c r="AIM147" s="115"/>
      <c r="AIN147" s="115"/>
      <c r="AIO147" s="115"/>
      <c r="AIP147" s="115"/>
      <c r="AIQ147" s="115"/>
      <c r="AIR147" s="115"/>
      <c r="AIS147" s="115"/>
      <c r="AIT147" s="115"/>
      <c r="AIU147" s="115"/>
      <c r="AIV147" s="115"/>
      <c r="AIW147" s="115"/>
      <c r="AIX147" s="115"/>
      <c r="AIY147" s="115"/>
      <c r="AIZ147" s="115"/>
      <c r="AJA147" s="115"/>
      <c r="AJB147" s="115"/>
      <c r="AJC147" s="115"/>
      <c r="AJD147" s="115"/>
      <c r="AJE147" s="115"/>
      <c r="AJF147" s="115"/>
      <c r="AJG147" s="115"/>
      <c r="AJH147" s="115"/>
      <c r="AJI147" s="115"/>
      <c r="AJJ147" s="115"/>
      <c r="AJK147" s="115"/>
      <c r="AJL147" s="115"/>
      <c r="AJM147" s="115"/>
      <c r="AJN147" s="115"/>
      <c r="AJO147" s="115"/>
      <c r="AJP147" s="115"/>
      <c r="AJQ147" s="115"/>
      <c r="AJR147" s="115"/>
      <c r="AJS147" s="115"/>
      <c r="AJT147" s="115"/>
      <c r="AJU147" s="115"/>
      <c r="AJV147" s="115"/>
      <c r="AJW147" s="115"/>
      <c r="AJX147" s="115"/>
      <c r="AJY147" s="115"/>
      <c r="AJZ147" s="115"/>
      <c r="AKA147" s="115"/>
      <c r="AKB147" s="115"/>
      <c r="AKC147" s="115"/>
      <c r="AKD147" s="115"/>
      <c r="AKE147" s="115"/>
      <c r="AKF147" s="115"/>
      <c r="AKG147" s="115"/>
      <c r="AKH147" s="115"/>
      <c r="AKI147" s="115"/>
      <c r="AKJ147" s="115"/>
      <c r="AKK147" s="115"/>
      <c r="AKL147" s="115"/>
      <c r="AKM147" s="115"/>
      <c r="AKN147" s="115"/>
      <c r="AKO147" s="115"/>
      <c r="AKP147" s="115"/>
      <c r="AKQ147" s="115"/>
      <c r="AKR147" s="115"/>
      <c r="AKS147" s="115"/>
      <c r="AKT147" s="115"/>
      <c r="AKU147" s="115"/>
      <c r="AKV147" s="115"/>
      <c r="AKW147" s="115"/>
      <c r="AKX147" s="115"/>
      <c r="AKY147" s="115"/>
      <c r="AKZ147" s="115"/>
      <c r="ALA147" s="115"/>
      <c r="ALB147" s="115"/>
      <c r="ALC147" s="115"/>
      <c r="ALD147" s="115"/>
      <c r="ALE147" s="115"/>
      <c r="ALF147" s="115"/>
      <c r="ALG147" s="115"/>
      <c r="ALH147" s="115"/>
      <c r="ALI147" s="115"/>
      <c r="ALJ147" s="115"/>
      <c r="ALK147" s="115"/>
      <c r="ALL147" s="115"/>
      <c r="ALM147" s="115"/>
      <c r="ALN147" s="115"/>
      <c r="ALO147" s="115"/>
      <c r="ALP147" s="115"/>
      <c r="ALQ147" s="115"/>
      <c r="ALR147" s="115"/>
      <c r="ALS147" s="115"/>
      <c r="ALT147" s="115"/>
      <c r="ALU147" s="115"/>
      <c r="ALV147" s="115"/>
      <c r="ALW147" s="115"/>
      <c r="ALX147" s="115"/>
      <c r="ALY147" s="115"/>
      <c r="ALZ147" s="115"/>
      <c r="AMA147" s="115"/>
      <c r="AMB147" s="115"/>
      <c r="AMC147" s="115"/>
      <c r="AMD147" s="115"/>
      <c r="AME147" s="115"/>
      <c r="AMF147" s="115"/>
      <c r="AMG147" s="115"/>
      <c r="AMH147" s="115"/>
      <c r="AMI147" s="115"/>
      <c r="AMJ147" s="115"/>
      <c r="AMK147" s="115"/>
      <c r="AML147" s="115"/>
      <c r="AMM147" s="115"/>
      <c r="AMN147" s="115"/>
      <c r="AMO147" s="115"/>
      <c r="AMP147" s="115"/>
      <c r="AMQ147" s="115"/>
      <c r="AMR147" s="115"/>
      <c r="AMS147" s="115"/>
      <c r="AMT147" s="115"/>
      <c r="AMU147" s="115"/>
      <c r="AMV147" s="115"/>
      <c r="AMW147" s="115"/>
      <c r="AMX147" s="115"/>
      <c r="AMY147" s="115"/>
      <c r="AMZ147" s="115"/>
      <c r="ANA147" s="115"/>
      <c r="ANB147" s="115"/>
      <c r="ANC147" s="115"/>
      <c r="AND147" s="115"/>
      <c r="ANE147" s="115"/>
      <c r="ANF147" s="115"/>
      <c r="ANG147" s="115"/>
      <c r="ANH147" s="115"/>
      <c r="ANI147" s="115"/>
      <c r="ANJ147" s="115"/>
      <c r="ANK147" s="115"/>
      <c r="ANL147" s="115"/>
      <c r="ANM147" s="115"/>
      <c r="ANN147" s="115"/>
      <c r="ANO147" s="115"/>
      <c r="ANP147" s="115"/>
      <c r="ANQ147" s="115"/>
      <c r="ANR147" s="115"/>
      <c r="ANS147" s="115"/>
      <c r="ANT147" s="115"/>
      <c r="ANU147" s="115"/>
      <c r="ANV147" s="115"/>
      <c r="ANW147" s="115"/>
      <c r="ANX147" s="115"/>
      <c r="ANY147" s="115"/>
      <c r="ANZ147" s="115"/>
      <c r="AOA147" s="115"/>
      <c r="AOB147" s="115"/>
      <c r="AOC147" s="115"/>
      <c r="AOD147" s="115"/>
      <c r="AOE147" s="115"/>
      <c r="AOF147" s="115"/>
      <c r="AOG147" s="115"/>
      <c r="AOH147" s="115"/>
      <c r="AOI147" s="115"/>
      <c r="AOJ147" s="115"/>
      <c r="AOK147" s="115"/>
      <c r="AOL147" s="115"/>
      <c r="AOM147" s="115"/>
      <c r="AON147" s="115"/>
      <c r="AOO147" s="115"/>
      <c r="AOP147" s="115"/>
      <c r="AOQ147" s="115"/>
      <c r="AOR147" s="115"/>
      <c r="AOS147" s="115"/>
      <c r="AOT147" s="115"/>
      <c r="AOU147" s="115"/>
      <c r="AOV147" s="115"/>
      <c r="AOW147" s="115"/>
      <c r="AOX147" s="115"/>
      <c r="AOY147" s="115"/>
      <c r="AOZ147" s="115"/>
      <c r="APA147" s="115"/>
      <c r="APB147" s="115"/>
      <c r="APC147" s="115"/>
      <c r="APD147" s="115"/>
      <c r="APE147" s="115"/>
      <c r="APF147" s="115"/>
      <c r="APG147" s="115"/>
      <c r="APH147" s="115"/>
      <c r="API147" s="115"/>
      <c r="APJ147" s="115"/>
      <c r="APK147" s="115"/>
      <c r="APL147" s="115"/>
      <c r="APM147" s="115"/>
      <c r="APN147" s="115"/>
      <c r="APO147" s="115"/>
      <c r="APP147" s="115"/>
      <c r="APQ147" s="115"/>
      <c r="APR147" s="115"/>
      <c r="APS147" s="115"/>
      <c r="APT147" s="115"/>
      <c r="APU147" s="115"/>
      <c r="APV147" s="115"/>
      <c r="APW147" s="115"/>
      <c r="APX147" s="115"/>
      <c r="APY147" s="115"/>
      <c r="APZ147" s="115"/>
      <c r="AQA147" s="115"/>
      <c r="AQB147" s="115"/>
      <c r="AQC147" s="115"/>
      <c r="AQD147" s="115"/>
      <c r="AQE147" s="115"/>
      <c r="AQF147" s="115"/>
      <c r="AQG147" s="115"/>
      <c r="AQH147" s="115"/>
      <c r="AQI147" s="115"/>
      <c r="AQJ147" s="115"/>
      <c r="AQK147" s="115"/>
      <c r="AQL147" s="115"/>
      <c r="AQM147" s="115"/>
      <c r="AQN147" s="115"/>
      <c r="AQO147" s="115"/>
      <c r="AQP147" s="115"/>
      <c r="AQQ147" s="115"/>
      <c r="AQR147" s="115"/>
      <c r="AQS147" s="115"/>
      <c r="AQT147" s="115"/>
      <c r="AQU147" s="115"/>
      <c r="AQV147" s="115"/>
      <c r="AQW147" s="115"/>
      <c r="AQX147" s="115"/>
      <c r="AQY147" s="115"/>
      <c r="AQZ147" s="115"/>
      <c r="ARA147" s="115"/>
      <c r="ARB147" s="115"/>
      <c r="ARC147" s="115"/>
      <c r="ARD147" s="115"/>
      <c r="ARE147" s="115"/>
      <c r="ARF147" s="115"/>
      <c r="ARG147" s="115"/>
      <c r="ARH147" s="115"/>
      <c r="ARI147" s="115"/>
      <c r="ARJ147" s="115"/>
      <c r="ARK147" s="115"/>
      <c r="ARL147" s="115"/>
      <c r="ARM147" s="115"/>
      <c r="ARN147" s="115"/>
      <c r="ARO147" s="115"/>
      <c r="ARP147" s="115"/>
      <c r="ARQ147" s="115"/>
      <c r="ARR147" s="115"/>
      <c r="ARS147" s="115"/>
      <c r="ART147" s="115"/>
      <c r="ARU147" s="115"/>
      <c r="ARV147" s="115"/>
      <c r="ARW147" s="115"/>
      <c r="ARX147" s="115"/>
      <c r="ARY147" s="115"/>
      <c r="ARZ147" s="115"/>
      <c r="ASA147" s="115"/>
      <c r="ASB147" s="115"/>
      <c r="ASC147" s="115"/>
      <c r="ASD147" s="115"/>
      <c r="ASE147" s="115"/>
      <c r="ASF147" s="115"/>
      <c r="ASG147" s="115"/>
      <c r="ASH147" s="115"/>
      <c r="ASI147" s="115"/>
      <c r="ASJ147" s="115"/>
      <c r="ASK147" s="115"/>
      <c r="ASL147" s="115"/>
      <c r="ASM147" s="115"/>
      <c r="ASN147" s="115"/>
      <c r="ASO147" s="115"/>
      <c r="ASP147" s="115"/>
      <c r="ASQ147" s="115"/>
      <c r="ASR147" s="115"/>
      <c r="ASS147" s="115"/>
      <c r="AST147" s="115"/>
      <c r="ASU147" s="115"/>
      <c r="ASV147" s="115"/>
      <c r="ASW147" s="115"/>
      <c r="ASX147" s="115"/>
      <c r="ASY147" s="115"/>
      <c r="ASZ147" s="115"/>
      <c r="ATA147" s="115"/>
      <c r="ATB147" s="115"/>
      <c r="ATC147" s="115"/>
      <c r="ATD147" s="115"/>
      <c r="ATE147" s="115"/>
      <c r="ATF147" s="115"/>
      <c r="ATG147" s="115"/>
      <c r="ATH147" s="115"/>
      <c r="ATI147" s="115"/>
      <c r="ATJ147" s="115"/>
      <c r="ATK147" s="115"/>
      <c r="ATL147" s="115"/>
      <c r="ATM147" s="115"/>
      <c r="ATN147" s="115"/>
      <c r="ATO147" s="115"/>
      <c r="ATP147" s="115"/>
      <c r="ATQ147" s="115"/>
      <c r="ATR147" s="115"/>
      <c r="ATS147" s="115"/>
      <c r="ATT147" s="115"/>
      <c r="ATU147" s="115"/>
      <c r="ATV147" s="115"/>
      <c r="ATW147" s="115"/>
      <c r="ATX147" s="115"/>
      <c r="ATY147" s="115"/>
      <c r="ATZ147" s="115"/>
      <c r="AUA147" s="115"/>
      <c r="AUB147" s="115"/>
      <c r="AUC147" s="115"/>
      <c r="AUD147" s="115"/>
      <c r="AUE147" s="115"/>
      <c r="AUF147" s="115"/>
      <c r="AUG147" s="115"/>
      <c r="AUH147" s="115"/>
      <c r="AUI147" s="115"/>
      <c r="AUJ147" s="115"/>
      <c r="AUK147" s="115"/>
      <c r="AUL147" s="115"/>
      <c r="AUM147" s="115"/>
      <c r="AUN147" s="115"/>
      <c r="AUO147" s="115"/>
      <c r="AUP147" s="115"/>
      <c r="AUQ147" s="115"/>
      <c r="AUR147" s="115"/>
      <c r="AUS147" s="115"/>
      <c r="AUT147" s="115"/>
      <c r="AUU147" s="115"/>
      <c r="AUV147" s="115"/>
      <c r="AUW147" s="115"/>
      <c r="AUX147" s="115"/>
      <c r="AUY147" s="115"/>
      <c r="AUZ147" s="115"/>
      <c r="AVA147" s="115"/>
      <c r="AVB147" s="115"/>
      <c r="AVC147" s="115"/>
      <c r="AVD147" s="115"/>
      <c r="AVE147" s="115"/>
      <c r="AVF147" s="115"/>
      <c r="AVG147" s="115"/>
      <c r="AVH147" s="115"/>
      <c r="AVI147" s="115"/>
      <c r="AVJ147" s="115"/>
      <c r="AVK147" s="115"/>
      <c r="AVL147" s="115"/>
      <c r="AVM147" s="115"/>
      <c r="AVN147" s="115"/>
      <c r="AVO147" s="115"/>
      <c r="AVP147" s="115"/>
      <c r="AVQ147" s="115"/>
      <c r="AVR147" s="115"/>
      <c r="AVS147" s="115"/>
      <c r="AVT147" s="115"/>
      <c r="AVU147" s="115"/>
    </row>
    <row r="148" spans="1:1269" s="332" customFormat="1" ht="13.5" customHeight="1" x14ac:dyDescent="0.2">
      <c r="A148" s="115"/>
      <c r="B148" s="23" t="s">
        <v>136</v>
      </c>
      <c r="C148" s="135" t="s">
        <v>50</v>
      </c>
      <c r="D148" s="136">
        <v>1</v>
      </c>
      <c r="E148" s="69"/>
      <c r="F148" s="137">
        <f t="shared" si="38"/>
        <v>0</v>
      </c>
      <c r="G148" s="137">
        <f t="shared" si="39"/>
        <v>0</v>
      </c>
      <c r="H148" s="137">
        <f t="shared" si="40"/>
        <v>0</v>
      </c>
      <c r="I148" s="137">
        <f t="shared" si="41"/>
        <v>0</v>
      </c>
      <c r="J148" s="138" t="str">
        <f t="shared" si="42"/>
        <v>-</v>
      </c>
      <c r="K148" s="138" t="str">
        <f t="shared" si="43"/>
        <v>-</v>
      </c>
      <c r="L148" s="139" t="str">
        <f t="shared" si="44"/>
        <v>-</v>
      </c>
      <c r="M148" s="140"/>
      <c r="N148" s="84"/>
      <c r="O148" s="69"/>
      <c r="P148" s="69"/>
      <c r="Q148" s="69"/>
      <c r="R148" s="91"/>
      <c r="S148" s="141">
        <f t="shared" ref="S148:S154" si="46">(I148*20)-(H148/5)</f>
        <v>0</v>
      </c>
      <c r="T148" s="148"/>
      <c r="U148" s="73" t="s">
        <v>48</v>
      </c>
      <c r="V148" s="73" t="s">
        <v>48</v>
      </c>
      <c r="W148" s="74">
        <f t="shared" si="45"/>
        <v>0</v>
      </c>
      <c r="X148" s="102"/>
      <c r="Y148" s="84"/>
      <c r="Z148" s="69"/>
      <c r="AA148" s="69"/>
      <c r="AB148" s="69"/>
      <c r="AC148" s="87"/>
      <c r="AD148" s="73"/>
      <c r="AE148" s="69"/>
      <c r="AF148" s="69"/>
      <c r="AG148" s="69"/>
      <c r="AH148" s="144"/>
      <c r="AI148" s="136"/>
      <c r="AJ148" s="69"/>
      <c r="AK148" s="69"/>
      <c r="AL148" s="69"/>
      <c r="AM148" s="82"/>
      <c r="AN148" s="84"/>
      <c r="AO148" s="69"/>
      <c r="AP148" s="69"/>
      <c r="AQ148" s="69"/>
      <c r="AR148" s="82"/>
      <c r="AS148" s="136"/>
      <c r="AT148" s="69"/>
      <c r="AU148" s="69"/>
      <c r="AV148" s="69"/>
      <c r="AW148" s="82"/>
      <c r="AX148" s="84"/>
      <c r="AY148" s="69"/>
      <c r="AZ148" s="69"/>
      <c r="BA148" s="69"/>
      <c r="BB148" s="82"/>
      <c r="BC148" s="136"/>
      <c r="BD148" s="69"/>
      <c r="BE148" s="69"/>
      <c r="BF148" s="69"/>
      <c r="BG148" s="82"/>
      <c r="BH148" s="84"/>
      <c r="BI148" s="69"/>
      <c r="BJ148" s="69"/>
      <c r="BK148" s="69"/>
      <c r="BL148" s="132"/>
      <c r="BM148" s="84"/>
      <c r="BN148" s="69"/>
      <c r="BO148" s="69"/>
      <c r="BP148" s="69"/>
      <c r="BQ148" s="132"/>
      <c r="BR148" s="84"/>
      <c r="BS148" s="69"/>
      <c r="BT148" s="69"/>
      <c r="BU148" s="69"/>
      <c r="BV148" s="132"/>
      <c r="BW148" s="84"/>
      <c r="BX148" s="69"/>
      <c r="BY148" s="69"/>
      <c r="BZ148" s="69"/>
      <c r="CA148" s="132"/>
      <c r="CB148" s="84"/>
      <c r="CC148" s="69"/>
      <c r="CD148" s="69"/>
      <c r="CE148" s="69"/>
      <c r="CF148" s="132"/>
      <c r="CG148" s="84"/>
      <c r="CH148" s="69"/>
      <c r="CI148" s="69"/>
      <c r="CJ148" s="69"/>
      <c r="CK148" s="132"/>
      <c r="CL148" s="84"/>
      <c r="CM148" s="69"/>
      <c r="CN148" s="69"/>
      <c r="CO148" s="69"/>
      <c r="CP148" s="132"/>
      <c r="CQ148" s="84"/>
      <c r="CR148" s="69"/>
      <c r="CS148" s="69"/>
      <c r="CT148" s="137"/>
      <c r="CU148" s="334"/>
      <c r="CV148" s="334"/>
      <c r="CW148" s="334"/>
      <c r="CX148" s="334"/>
      <c r="CY148" s="334"/>
      <c r="CZ148" s="132"/>
      <c r="DA148" s="73"/>
      <c r="DB148" s="69"/>
      <c r="DC148" s="69"/>
      <c r="DD148" s="69"/>
      <c r="DE148" s="87"/>
      <c r="DF148" s="84"/>
      <c r="DG148" s="69"/>
      <c r="DH148" s="69"/>
      <c r="DI148" s="69"/>
      <c r="DJ148" s="87"/>
      <c r="DK148" s="84"/>
      <c r="DL148" s="69"/>
      <c r="DM148" s="69"/>
      <c r="DN148" s="69"/>
      <c r="DO148" s="87"/>
      <c r="DP148" s="84"/>
      <c r="DQ148" s="69"/>
      <c r="DR148" s="69"/>
      <c r="DS148" s="69"/>
      <c r="DT148" s="87"/>
      <c r="DU148" s="125"/>
      <c r="DV148" s="125"/>
      <c r="DW148" s="125"/>
      <c r="DX148" s="125"/>
      <c r="DY148" s="125"/>
      <c r="DZ148" s="125"/>
      <c r="EA148" s="125"/>
      <c r="EB148" s="125"/>
      <c r="EC148" s="125"/>
      <c r="ED148" s="133"/>
      <c r="EE148" s="125"/>
      <c r="EF148" s="125"/>
      <c r="EG148" s="125"/>
      <c r="EH148" s="125"/>
      <c r="EI148" s="133"/>
      <c r="EJ148" s="125"/>
      <c r="EK148" s="125"/>
      <c r="EL148" s="125"/>
      <c r="EM148" s="125"/>
      <c r="EN148" s="133"/>
      <c r="EO148" s="125"/>
      <c r="EP148" s="125"/>
      <c r="EQ148" s="125"/>
      <c r="ER148" s="125"/>
      <c r="ES148" s="133"/>
      <c r="ET148" s="125"/>
      <c r="EU148" s="125"/>
      <c r="EV148" s="125"/>
      <c r="EW148" s="125"/>
      <c r="EX148" s="115"/>
      <c r="EY148" s="115"/>
      <c r="EZ148" s="115"/>
      <c r="FA148" s="115"/>
      <c r="FB148" s="73"/>
      <c r="FC148" s="73"/>
      <c r="FD148" s="84"/>
      <c r="FE148" s="84"/>
      <c r="FF148" s="84"/>
      <c r="FG148" s="138"/>
      <c r="FH148" s="138"/>
      <c r="FI148" s="139"/>
      <c r="FJ148" s="115"/>
      <c r="FK148" s="74"/>
      <c r="FL148" s="115"/>
      <c r="FM148" s="44"/>
      <c r="FN148" s="44"/>
      <c r="FO148" s="44"/>
      <c r="FP148" s="44"/>
      <c r="FQ148" s="44"/>
      <c r="FR148" s="44"/>
      <c r="FS148" s="44"/>
      <c r="FT148" s="44"/>
      <c r="FU148" s="44"/>
      <c r="FV148" s="44"/>
      <c r="FW148" s="44"/>
      <c r="FX148" s="44"/>
      <c r="FY148" s="44"/>
      <c r="FZ148" s="44"/>
      <c r="GA148" s="44"/>
      <c r="GB148" s="44"/>
      <c r="GC148" s="44"/>
      <c r="GD148" s="44"/>
      <c r="GE148" s="115"/>
      <c r="GF148" s="115"/>
      <c r="GG148" s="115"/>
      <c r="GH148" s="115"/>
      <c r="GI148" s="115"/>
      <c r="GJ148" s="115"/>
      <c r="GK148" s="115"/>
      <c r="GL148" s="115"/>
      <c r="GM148" s="115"/>
      <c r="GN148" s="115"/>
      <c r="GO148" s="115"/>
      <c r="GP148" s="115"/>
      <c r="GQ148" s="115"/>
      <c r="GR148" s="115"/>
      <c r="GS148" s="115"/>
      <c r="GT148" s="115"/>
      <c r="GU148" s="115"/>
      <c r="GV148" s="115"/>
      <c r="GW148" s="115"/>
      <c r="GX148" s="115"/>
      <c r="GY148" s="115"/>
      <c r="GZ148" s="115"/>
      <c r="HA148" s="115"/>
      <c r="HB148" s="115"/>
      <c r="HC148" s="115"/>
      <c r="HD148" s="115"/>
      <c r="HE148" s="115"/>
      <c r="HF148" s="115"/>
      <c r="HG148" s="115"/>
      <c r="HH148" s="115"/>
      <c r="HI148" s="115"/>
      <c r="HJ148" s="115"/>
      <c r="HK148" s="115"/>
      <c r="HL148" s="115"/>
      <c r="HM148" s="115"/>
      <c r="HN148" s="115"/>
      <c r="HO148" s="115"/>
      <c r="HP148" s="115"/>
      <c r="HQ148" s="115"/>
      <c r="HR148" s="115"/>
      <c r="HS148" s="115"/>
      <c r="HT148" s="115"/>
      <c r="HU148" s="115"/>
      <c r="HV148" s="115"/>
      <c r="HW148" s="115"/>
      <c r="HX148" s="115"/>
      <c r="HY148" s="115"/>
      <c r="HZ148" s="115"/>
      <c r="IA148" s="115"/>
      <c r="IB148" s="115"/>
      <c r="IC148" s="115"/>
      <c r="ID148" s="115"/>
      <c r="IE148" s="115"/>
      <c r="IF148" s="115"/>
      <c r="IG148" s="115"/>
      <c r="IH148" s="115"/>
      <c r="II148" s="115"/>
      <c r="IJ148" s="115"/>
      <c r="IK148" s="115"/>
      <c r="IL148" s="115"/>
      <c r="IM148" s="115"/>
      <c r="IN148" s="115"/>
      <c r="IO148" s="115"/>
      <c r="IP148" s="115"/>
      <c r="IQ148" s="115"/>
      <c r="IR148" s="115"/>
      <c r="IS148" s="115"/>
      <c r="IT148" s="115"/>
      <c r="IU148" s="115"/>
      <c r="IV148" s="115"/>
      <c r="IW148" s="115"/>
      <c r="IX148" s="115"/>
      <c r="IY148" s="115"/>
      <c r="IZ148" s="115"/>
      <c r="JA148" s="115"/>
      <c r="JB148" s="115"/>
      <c r="JC148" s="115"/>
      <c r="JD148" s="115"/>
      <c r="JE148" s="115"/>
      <c r="JF148" s="115"/>
      <c r="JG148" s="115"/>
      <c r="JH148" s="115"/>
      <c r="JI148" s="115"/>
      <c r="JJ148" s="115"/>
      <c r="JK148" s="115"/>
      <c r="JL148" s="115"/>
      <c r="JM148" s="115"/>
      <c r="JN148" s="115"/>
      <c r="JO148" s="115"/>
      <c r="JP148" s="115"/>
      <c r="JQ148" s="115"/>
      <c r="JR148" s="115"/>
      <c r="JS148" s="115"/>
      <c r="JT148" s="115"/>
      <c r="JU148" s="115"/>
      <c r="JV148" s="115"/>
      <c r="JW148" s="115"/>
      <c r="JX148" s="115"/>
      <c r="JY148" s="115"/>
      <c r="JZ148" s="115"/>
      <c r="KA148" s="115"/>
      <c r="KB148" s="115"/>
      <c r="KC148" s="115"/>
      <c r="KD148" s="115"/>
      <c r="KE148" s="115"/>
      <c r="KF148" s="115"/>
      <c r="KG148" s="115"/>
      <c r="KH148" s="115"/>
      <c r="KI148" s="115"/>
      <c r="KJ148" s="115"/>
      <c r="KK148" s="115"/>
      <c r="KL148" s="115"/>
      <c r="KM148" s="115"/>
      <c r="KN148" s="115"/>
      <c r="KO148" s="115"/>
      <c r="KP148" s="115"/>
      <c r="KQ148" s="115"/>
      <c r="KR148" s="115"/>
      <c r="KS148" s="115"/>
      <c r="KT148" s="115"/>
      <c r="KU148" s="115"/>
      <c r="KV148" s="115"/>
      <c r="KW148" s="115"/>
      <c r="KX148" s="115"/>
      <c r="KY148" s="115"/>
      <c r="KZ148" s="115"/>
      <c r="LA148" s="115"/>
      <c r="LB148" s="115"/>
      <c r="LC148" s="115"/>
      <c r="LD148" s="115"/>
      <c r="LE148" s="115"/>
      <c r="LF148" s="115"/>
      <c r="LG148" s="115"/>
      <c r="LH148" s="115"/>
      <c r="LI148" s="115"/>
      <c r="LJ148" s="115"/>
      <c r="LK148" s="115"/>
      <c r="LL148" s="115"/>
      <c r="LM148" s="115"/>
      <c r="LN148" s="115"/>
      <c r="LO148" s="115"/>
      <c r="LP148" s="115"/>
      <c r="LQ148" s="115"/>
      <c r="LR148" s="115"/>
      <c r="LS148" s="115"/>
      <c r="LT148" s="115"/>
      <c r="LU148" s="115"/>
      <c r="LV148" s="115"/>
      <c r="LW148" s="115"/>
      <c r="LX148" s="115"/>
      <c r="LY148" s="115"/>
      <c r="LZ148" s="115"/>
      <c r="MA148" s="115"/>
      <c r="MB148" s="115"/>
      <c r="MC148" s="115"/>
      <c r="MD148" s="115"/>
      <c r="ME148" s="115"/>
      <c r="MF148" s="115"/>
      <c r="MG148" s="115"/>
      <c r="MH148" s="115"/>
      <c r="MI148" s="115"/>
      <c r="MJ148" s="115"/>
      <c r="MK148" s="115"/>
      <c r="ML148" s="115"/>
      <c r="MM148" s="115"/>
      <c r="MN148" s="115"/>
      <c r="MO148" s="115"/>
      <c r="MP148" s="115"/>
      <c r="MQ148" s="115"/>
      <c r="MR148" s="115"/>
      <c r="MS148" s="115"/>
      <c r="MT148" s="115"/>
      <c r="MU148" s="115"/>
      <c r="MV148" s="115"/>
      <c r="MW148" s="115"/>
      <c r="MX148" s="115"/>
      <c r="MY148" s="115"/>
      <c r="MZ148" s="115"/>
      <c r="NA148" s="115"/>
      <c r="NB148" s="115"/>
      <c r="NC148" s="115"/>
      <c r="ND148" s="115"/>
      <c r="NE148" s="115"/>
      <c r="NF148" s="115"/>
      <c r="NG148" s="115"/>
      <c r="NH148" s="115"/>
      <c r="NI148" s="115"/>
      <c r="NJ148" s="115"/>
      <c r="NK148" s="115"/>
      <c r="NL148" s="115"/>
      <c r="NM148" s="115"/>
      <c r="NN148" s="115"/>
      <c r="NO148" s="115"/>
      <c r="NP148" s="115"/>
      <c r="NQ148" s="115"/>
      <c r="NR148" s="115"/>
      <c r="NS148" s="115"/>
      <c r="NT148" s="115"/>
      <c r="NU148" s="115"/>
      <c r="NV148" s="115"/>
      <c r="NW148" s="115"/>
      <c r="NX148" s="115"/>
      <c r="NY148" s="115"/>
      <c r="NZ148" s="115"/>
      <c r="OA148" s="115"/>
      <c r="OB148" s="115"/>
      <c r="OC148" s="115"/>
      <c r="OD148" s="115"/>
      <c r="OE148" s="115"/>
      <c r="OF148" s="115"/>
      <c r="OG148" s="115"/>
      <c r="OH148" s="115"/>
      <c r="OI148" s="115"/>
      <c r="OJ148" s="115"/>
      <c r="OK148" s="115"/>
      <c r="OL148" s="115"/>
      <c r="OM148" s="115"/>
      <c r="ON148" s="115"/>
      <c r="OO148" s="115"/>
      <c r="OP148" s="115"/>
      <c r="OQ148" s="115"/>
      <c r="OR148" s="115"/>
      <c r="OS148" s="115"/>
      <c r="OT148" s="115"/>
      <c r="OU148" s="115"/>
      <c r="OV148" s="115"/>
      <c r="OW148" s="115"/>
      <c r="OX148" s="115"/>
      <c r="OY148" s="115"/>
      <c r="OZ148" s="115"/>
      <c r="PA148" s="115"/>
      <c r="PB148" s="115"/>
      <c r="PC148" s="115"/>
      <c r="PD148" s="115"/>
      <c r="PE148" s="115"/>
      <c r="PF148" s="115"/>
      <c r="PG148" s="115"/>
      <c r="PH148" s="115"/>
      <c r="PI148" s="115"/>
      <c r="PJ148" s="115"/>
      <c r="PK148" s="115"/>
      <c r="PL148" s="115"/>
      <c r="PM148" s="115"/>
      <c r="PN148" s="115"/>
      <c r="PO148" s="115"/>
      <c r="PP148" s="115"/>
      <c r="PQ148" s="115"/>
      <c r="PR148" s="115"/>
      <c r="PS148" s="115"/>
      <c r="PT148" s="115"/>
      <c r="PU148" s="115"/>
      <c r="PV148" s="115"/>
      <c r="PW148" s="115"/>
      <c r="PX148" s="115"/>
      <c r="PY148" s="115"/>
      <c r="PZ148" s="115"/>
      <c r="QA148" s="115"/>
      <c r="QB148" s="115"/>
      <c r="QC148" s="115"/>
      <c r="QD148" s="115"/>
      <c r="QE148" s="115"/>
      <c r="QF148" s="115"/>
      <c r="QG148" s="115"/>
      <c r="QH148" s="115"/>
      <c r="QI148" s="115"/>
      <c r="QJ148" s="115"/>
      <c r="QK148" s="115"/>
      <c r="QL148" s="115"/>
      <c r="QM148" s="115"/>
      <c r="QN148" s="115"/>
      <c r="QO148" s="115"/>
      <c r="QP148" s="115"/>
      <c r="QQ148" s="115"/>
      <c r="QR148" s="115"/>
      <c r="QS148" s="115"/>
      <c r="QT148" s="115"/>
      <c r="QU148" s="115"/>
      <c r="QV148" s="115"/>
      <c r="QW148" s="115"/>
      <c r="QX148" s="115"/>
      <c r="QY148" s="115"/>
      <c r="QZ148" s="115"/>
      <c r="RA148" s="115"/>
      <c r="RB148" s="115"/>
      <c r="RC148" s="115"/>
      <c r="RD148" s="115"/>
      <c r="RE148" s="115"/>
      <c r="RF148" s="115"/>
      <c r="RG148" s="115"/>
      <c r="RH148" s="115"/>
      <c r="RI148" s="115"/>
      <c r="RJ148" s="115"/>
      <c r="RK148" s="115"/>
      <c r="RL148" s="115"/>
      <c r="RM148" s="115"/>
      <c r="RN148" s="115"/>
      <c r="RO148" s="115"/>
      <c r="RP148" s="115"/>
      <c r="RQ148" s="115"/>
      <c r="RR148" s="115"/>
      <c r="RS148" s="115"/>
      <c r="RT148" s="115"/>
      <c r="RU148" s="115"/>
      <c r="RV148" s="115"/>
      <c r="RW148" s="115"/>
      <c r="RX148" s="115"/>
      <c r="RY148" s="115"/>
      <c r="RZ148" s="115"/>
      <c r="SA148" s="115"/>
      <c r="SB148" s="115"/>
      <c r="SC148" s="115"/>
      <c r="SD148" s="115"/>
      <c r="SE148" s="115"/>
      <c r="SF148" s="115"/>
      <c r="SG148" s="115"/>
      <c r="SH148" s="115"/>
      <c r="SI148" s="115"/>
      <c r="SJ148" s="115"/>
      <c r="SK148" s="115"/>
      <c r="SL148" s="115"/>
      <c r="SM148" s="115"/>
      <c r="SN148" s="115"/>
      <c r="SO148" s="115"/>
      <c r="SP148" s="115"/>
      <c r="SQ148" s="115"/>
      <c r="SR148" s="115"/>
      <c r="SS148" s="115"/>
      <c r="ST148" s="115"/>
      <c r="SU148" s="115"/>
      <c r="SV148" s="115"/>
      <c r="SW148" s="115"/>
      <c r="SX148" s="115"/>
      <c r="SY148" s="115"/>
      <c r="SZ148" s="115"/>
      <c r="TA148" s="115"/>
      <c r="TB148" s="115"/>
      <c r="TC148" s="115"/>
      <c r="TD148" s="115"/>
      <c r="TE148" s="115"/>
      <c r="TF148" s="115"/>
      <c r="TG148" s="115"/>
      <c r="TH148" s="115"/>
      <c r="TI148" s="115"/>
      <c r="TJ148" s="115"/>
      <c r="TK148" s="115"/>
      <c r="TL148" s="115"/>
      <c r="TM148" s="115"/>
      <c r="TN148" s="115"/>
      <c r="TO148" s="115"/>
      <c r="TP148" s="115"/>
      <c r="TQ148" s="115"/>
      <c r="TR148" s="115"/>
      <c r="TS148" s="115"/>
      <c r="TT148" s="115"/>
      <c r="TU148" s="115"/>
      <c r="TV148" s="115"/>
      <c r="TW148" s="115"/>
      <c r="TX148" s="115"/>
      <c r="TY148" s="115"/>
      <c r="TZ148" s="115"/>
      <c r="UA148" s="115"/>
      <c r="UB148" s="115"/>
      <c r="UC148" s="115"/>
      <c r="UD148" s="115"/>
      <c r="UE148" s="115"/>
      <c r="UF148" s="115"/>
      <c r="UG148" s="115"/>
      <c r="UH148" s="115"/>
      <c r="UI148" s="115"/>
      <c r="UJ148" s="115"/>
      <c r="UK148" s="115"/>
      <c r="UL148" s="115"/>
      <c r="UM148" s="115"/>
      <c r="UN148" s="115"/>
      <c r="UO148" s="115"/>
      <c r="UP148" s="115"/>
      <c r="UQ148" s="115"/>
      <c r="UR148" s="115"/>
      <c r="US148" s="115"/>
      <c r="UT148" s="115"/>
      <c r="UU148" s="115"/>
      <c r="UV148" s="115"/>
      <c r="UW148" s="115"/>
      <c r="UX148" s="115"/>
      <c r="UY148" s="115"/>
      <c r="UZ148" s="115"/>
      <c r="VA148" s="115"/>
      <c r="VB148" s="115"/>
      <c r="VC148" s="115"/>
      <c r="VD148" s="115"/>
      <c r="VE148" s="115"/>
      <c r="VF148" s="115"/>
      <c r="VG148" s="115"/>
      <c r="VH148" s="115"/>
      <c r="VI148" s="115"/>
      <c r="VJ148" s="115"/>
      <c r="VK148" s="115"/>
      <c r="VL148" s="115"/>
      <c r="VM148" s="115"/>
      <c r="VN148" s="115"/>
      <c r="VO148" s="115"/>
      <c r="VP148" s="115"/>
      <c r="VQ148" s="115"/>
      <c r="VR148" s="115"/>
      <c r="VS148" s="115"/>
      <c r="VT148" s="115"/>
      <c r="VU148" s="115"/>
      <c r="VV148" s="115"/>
      <c r="VW148" s="115"/>
      <c r="VX148" s="115"/>
      <c r="VY148" s="115"/>
      <c r="VZ148" s="115"/>
      <c r="WA148" s="115"/>
      <c r="WB148" s="115"/>
      <c r="WC148" s="115"/>
      <c r="WD148" s="115"/>
      <c r="WE148" s="115"/>
      <c r="WF148" s="115"/>
      <c r="WG148" s="115"/>
      <c r="WH148" s="115"/>
      <c r="WI148" s="115"/>
      <c r="WJ148" s="115"/>
      <c r="WK148" s="115"/>
      <c r="WL148" s="115"/>
      <c r="WM148" s="115"/>
      <c r="WN148" s="115"/>
      <c r="WO148" s="115"/>
      <c r="WP148" s="115"/>
      <c r="WQ148" s="115"/>
      <c r="WR148" s="115"/>
      <c r="WS148" s="115"/>
      <c r="WT148" s="115"/>
      <c r="WU148" s="115"/>
      <c r="WV148" s="115"/>
      <c r="WW148" s="115"/>
      <c r="WX148" s="115"/>
      <c r="WY148" s="115"/>
      <c r="WZ148" s="115"/>
      <c r="XA148" s="115"/>
      <c r="XB148" s="115"/>
      <c r="XC148" s="115"/>
      <c r="XD148" s="115"/>
      <c r="XE148" s="115"/>
      <c r="XF148" s="115"/>
      <c r="XG148" s="115"/>
      <c r="XH148" s="115"/>
      <c r="XI148" s="115"/>
      <c r="XJ148" s="115"/>
      <c r="XK148" s="115"/>
      <c r="XL148" s="115"/>
      <c r="XM148" s="115"/>
      <c r="XN148" s="115"/>
      <c r="XO148" s="115"/>
      <c r="XP148" s="115"/>
      <c r="XQ148" s="115"/>
      <c r="XR148" s="115"/>
      <c r="XS148" s="115"/>
      <c r="XT148" s="115"/>
      <c r="XU148" s="115"/>
      <c r="XV148" s="115"/>
      <c r="XW148" s="115"/>
      <c r="XX148" s="115"/>
      <c r="XY148" s="115"/>
      <c r="XZ148" s="115"/>
      <c r="YA148" s="115"/>
      <c r="YB148" s="115"/>
      <c r="YC148" s="115"/>
      <c r="YD148" s="115"/>
      <c r="YE148" s="115"/>
      <c r="YF148" s="115"/>
      <c r="YG148" s="115"/>
      <c r="YH148" s="115"/>
      <c r="YI148" s="115"/>
      <c r="YJ148" s="115"/>
      <c r="YK148" s="115"/>
      <c r="YL148" s="115"/>
      <c r="YM148" s="115"/>
      <c r="YN148" s="115"/>
      <c r="YO148" s="115"/>
      <c r="YP148" s="115"/>
      <c r="YQ148" s="115"/>
      <c r="YR148" s="115"/>
      <c r="YS148" s="115"/>
      <c r="YT148" s="115"/>
      <c r="YU148" s="115"/>
      <c r="YV148" s="115"/>
      <c r="YW148" s="115"/>
      <c r="YX148" s="115"/>
      <c r="YY148" s="115"/>
      <c r="YZ148" s="115"/>
      <c r="ZA148" s="115"/>
      <c r="ZB148" s="115"/>
      <c r="ZC148" s="115"/>
      <c r="ZD148" s="115"/>
      <c r="ZE148" s="115"/>
      <c r="ZF148" s="115"/>
      <c r="ZG148" s="115"/>
      <c r="ZH148" s="115"/>
      <c r="ZI148" s="115"/>
      <c r="ZJ148" s="115"/>
      <c r="ZK148" s="115"/>
      <c r="ZL148" s="115"/>
      <c r="ZM148" s="115"/>
      <c r="ZN148" s="115"/>
      <c r="ZO148" s="115"/>
      <c r="ZP148" s="115"/>
      <c r="ZQ148" s="115"/>
      <c r="ZR148" s="115"/>
      <c r="ZS148" s="115"/>
      <c r="ZT148" s="115"/>
      <c r="ZU148" s="115"/>
      <c r="ZV148" s="115"/>
      <c r="ZW148" s="115"/>
      <c r="ZX148" s="115"/>
      <c r="ZY148" s="115"/>
      <c r="ZZ148" s="115"/>
      <c r="AAA148" s="115"/>
      <c r="AAB148" s="115"/>
      <c r="AAC148" s="115"/>
      <c r="AAD148" s="115"/>
      <c r="AAE148" s="115"/>
      <c r="AAF148" s="115"/>
      <c r="AAG148" s="115"/>
      <c r="AAH148" s="115"/>
      <c r="AAI148" s="115"/>
      <c r="AAJ148" s="115"/>
      <c r="AAK148" s="115"/>
      <c r="AAL148" s="115"/>
      <c r="AAM148" s="115"/>
      <c r="AAN148" s="115"/>
      <c r="AAO148" s="115"/>
      <c r="AAP148" s="115"/>
      <c r="AAQ148" s="115"/>
      <c r="AAR148" s="115"/>
      <c r="AAS148" s="115"/>
      <c r="AAT148" s="115"/>
      <c r="AAU148" s="115"/>
      <c r="AAV148" s="115"/>
      <c r="AAW148" s="115"/>
      <c r="AAX148" s="115"/>
      <c r="AAY148" s="115"/>
      <c r="AAZ148" s="115"/>
      <c r="ABA148" s="115"/>
      <c r="ABB148" s="115"/>
      <c r="ABC148" s="115"/>
      <c r="ABD148" s="115"/>
      <c r="ABE148" s="115"/>
      <c r="ABF148" s="115"/>
      <c r="ABG148" s="115"/>
      <c r="ABH148" s="115"/>
      <c r="ABI148" s="115"/>
      <c r="ABJ148" s="115"/>
      <c r="ABK148" s="115"/>
      <c r="ABL148" s="115"/>
      <c r="ABM148" s="115"/>
      <c r="ABN148" s="115"/>
      <c r="ABO148" s="115"/>
      <c r="ABP148" s="115"/>
      <c r="ABQ148" s="115"/>
      <c r="ABR148" s="115"/>
      <c r="ABS148" s="115"/>
      <c r="ABT148" s="115"/>
      <c r="ABU148" s="115"/>
      <c r="ABV148" s="115"/>
      <c r="ABW148" s="115"/>
      <c r="ABX148" s="115"/>
      <c r="ABY148" s="115"/>
      <c r="ABZ148" s="115"/>
      <c r="ACA148" s="115"/>
      <c r="ACB148" s="115"/>
      <c r="ACC148" s="115"/>
      <c r="ACD148" s="115"/>
      <c r="ACE148" s="115"/>
      <c r="ACF148" s="115"/>
      <c r="ACG148" s="115"/>
      <c r="ACH148" s="115"/>
      <c r="ACI148" s="115"/>
      <c r="ACJ148" s="115"/>
      <c r="ACK148" s="115"/>
      <c r="ACL148" s="115"/>
      <c r="ACM148" s="115"/>
      <c r="ACN148" s="115"/>
      <c r="ACO148" s="115"/>
      <c r="ACP148" s="115"/>
      <c r="ACQ148" s="115"/>
      <c r="ACR148" s="115"/>
      <c r="ACS148" s="115"/>
      <c r="ACT148" s="115"/>
      <c r="ACU148" s="115"/>
      <c r="ACV148" s="115"/>
      <c r="ACW148" s="115"/>
      <c r="ACX148" s="115"/>
      <c r="ACY148" s="115"/>
      <c r="ACZ148" s="115"/>
      <c r="ADA148" s="115"/>
      <c r="ADB148" s="115"/>
      <c r="ADC148" s="115"/>
      <c r="ADD148" s="115"/>
      <c r="ADE148" s="115"/>
      <c r="ADF148" s="115"/>
      <c r="ADG148" s="115"/>
      <c r="ADH148" s="115"/>
      <c r="ADI148" s="115"/>
      <c r="ADJ148" s="115"/>
      <c r="ADK148" s="115"/>
      <c r="ADL148" s="115"/>
      <c r="ADM148" s="115"/>
      <c r="ADN148" s="115"/>
      <c r="ADO148" s="115"/>
      <c r="ADP148" s="115"/>
      <c r="ADQ148" s="115"/>
      <c r="ADR148" s="115"/>
      <c r="ADS148" s="115"/>
      <c r="ADT148" s="115"/>
      <c r="ADU148" s="115"/>
      <c r="ADV148" s="115"/>
      <c r="ADW148" s="115"/>
      <c r="ADX148" s="115"/>
      <c r="ADY148" s="115"/>
      <c r="ADZ148" s="115"/>
      <c r="AEA148" s="115"/>
      <c r="AEB148" s="115"/>
      <c r="AEC148" s="115"/>
      <c r="AED148" s="115"/>
      <c r="AEE148" s="115"/>
      <c r="AEF148" s="115"/>
      <c r="AEG148" s="115"/>
      <c r="AEH148" s="115"/>
      <c r="AEI148" s="115"/>
      <c r="AEJ148" s="115"/>
      <c r="AEK148" s="115"/>
      <c r="AEL148" s="115"/>
      <c r="AEM148" s="115"/>
      <c r="AEN148" s="115"/>
      <c r="AEO148" s="115"/>
      <c r="AEP148" s="115"/>
      <c r="AEQ148" s="115"/>
      <c r="AER148" s="115"/>
      <c r="AES148" s="115"/>
      <c r="AET148" s="115"/>
      <c r="AEU148" s="115"/>
      <c r="AEV148" s="115"/>
      <c r="AEW148" s="115"/>
      <c r="AEX148" s="115"/>
      <c r="AEY148" s="115"/>
      <c r="AEZ148" s="115"/>
      <c r="AFA148" s="115"/>
      <c r="AFB148" s="115"/>
      <c r="AFC148" s="115"/>
      <c r="AFD148" s="115"/>
      <c r="AFE148" s="115"/>
      <c r="AFF148" s="115"/>
      <c r="AFG148" s="115"/>
      <c r="AFH148" s="115"/>
      <c r="AFI148" s="115"/>
      <c r="AFJ148" s="115"/>
      <c r="AFK148" s="115"/>
      <c r="AFL148" s="115"/>
      <c r="AFM148" s="115"/>
      <c r="AFN148" s="115"/>
      <c r="AFO148" s="115"/>
      <c r="AFP148" s="115"/>
      <c r="AFQ148" s="115"/>
      <c r="AFR148" s="115"/>
      <c r="AFS148" s="115"/>
      <c r="AFT148" s="115"/>
      <c r="AFU148" s="115"/>
      <c r="AFV148" s="115"/>
      <c r="AFW148" s="115"/>
      <c r="AFX148" s="115"/>
      <c r="AFY148" s="115"/>
      <c r="AFZ148" s="115"/>
      <c r="AGA148" s="115"/>
      <c r="AGB148" s="115"/>
      <c r="AGC148" s="115"/>
      <c r="AGD148" s="115"/>
      <c r="AGE148" s="115"/>
      <c r="AGF148" s="115"/>
      <c r="AGG148" s="115"/>
      <c r="AGH148" s="115"/>
      <c r="AGI148" s="115"/>
      <c r="AGJ148" s="115"/>
      <c r="AGK148" s="115"/>
      <c r="AGL148" s="115"/>
      <c r="AGM148" s="115"/>
      <c r="AGN148" s="115"/>
      <c r="AGO148" s="115"/>
      <c r="AGP148" s="115"/>
      <c r="AGQ148" s="115"/>
      <c r="AGR148" s="115"/>
      <c r="AGS148" s="115"/>
      <c r="AGT148" s="115"/>
      <c r="AGU148" s="115"/>
      <c r="AGV148" s="115"/>
      <c r="AGW148" s="115"/>
      <c r="AGX148" s="115"/>
      <c r="AGY148" s="115"/>
      <c r="AGZ148" s="115"/>
      <c r="AHA148" s="115"/>
      <c r="AHB148" s="115"/>
      <c r="AHC148" s="115"/>
      <c r="AHD148" s="115"/>
      <c r="AHE148" s="115"/>
      <c r="AHF148" s="115"/>
      <c r="AHG148" s="115"/>
      <c r="AHH148" s="115"/>
      <c r="AHI148" s="115"/>
      <c r="AHJ148" s="115"/>
      <c r="AHK148" s="115"/>
      <c r="AHL148" s="115"/>
      <c r="AHM148" s="115"/>
      <c r="AHN148" s="115"/>
      <c r="AHO148" s="115"/>
      <c r="AHP148" s="115"/>
      <c r="AHQ148" s="115"/>
      <c r="AHR148" s="115"/>
      <c r="AHS148" s="115"/>
      <c r="AHT148" s="115"/>
      <c r="AHU148" s="115"/>
      <c r="AHV148" s="115"/>
      <c r="AHW148" s="115"/>
      <c r="AHX148" s="115"/>
      <c r="AHY148" s="115"/>
      <c r="AHZ148" s="115"/>
      <c r="AIA148" s="115"/>
      <c r="AIB148" s="115"/>
      <c r="AIC148" s="115"/>
      <c r="AID148" s="115"/>
      <c r="AIE148" s="115"/>
      <c r="AIF148" s="115"/>
      <c r="AIG148" s="115"/>
      <c r="AIH148" s="115"/>
      <c r="AII148" s="115"/>
      <c r="AIJ148" s="115"/>
      <c r="AIK148" s="115"/>
      <c r="AIL148" s="115"/>
      <c r="AIM148" s="115"/>
      <c r="AIN148" s="115"/>
      <c r="AIO148" s="115"/>
      <c r="AIP148" s="115"/>
      <c r="AIQ148" s="115"/>
      <c r="AIR148" s="115"/>
      <c r="AIS148" s="115"/>
      <c r="AIT148" s="115"/>
      <c r="AIU148" s="115"/>
      <c r="AIV148" s="115"/>
      <c r="AIW148" s="115"/>
      <c r="AIX148" s="115"/>
      <c r="AIY148" s="115"/>
      <c r="AIZ148" s="115"/>
      <c r="AJA148" s="115"/>
      <c r="AJB148" s="115"/>
      <c r="AJC148" s="115"/>
      <c r="AJD148" s="115"/>
      <c r="AJE148" s="115"/>
      <c r="AJF148" s="115"/>
      <c r="AJG148" s="115"/>
      <c r="AJH148" s="115"/>
      <c r="AJI148" s="115"/>
      <c r="AJJ148" s="115"/>
      <c r="AJK148" s="115"/>
      <c r="AJL148" s="115"/>
      <c r="AJM148" s="115"/>
      <c r="AJN148" s="115"/>
      <c r="AJO148" s="115"/>
      <c r="AJP148" s="115"/>
      <c r="AJQ148" s="115"/>
      <c r="AJR148" s="115"/>
      <c r="AJS148" s="115"/>
      <c r="AJT148" s="115"/>
      <c r="AJU148" s="115"/>
      <c r="AJV148" s="115"/>
      <c r="AJW148" s="115"/>
      <c r="AJX148" s="115"/>
      <c r="AJY148" s="115"/>
      <c r="AJZ148" s="115"/>
      <c r="AKA148" s="115"/>
      <c r="AKB148" s="115"/>
      <c r="AKC148" s="115"/>
      <c r="AKD148" s="115"/>
      <c r="AKE148" s="115"/>
      <c r="AKF148" s="115"/>
      <c r="AKG148" s="115"/>
      <c r="AKH148" s="115"/>
      <c r="AKI148" s="115"/>
      <c r="AKJ148" s="115"/>
      <c r="AKK148" s="115"/>
      <c r="AKL148" s="115"/>
      <c r="AKM148" s="115"/>
      <c r="AKN148" s="115"/>
      <c r="AKO148" s="115"/>
      <c r="AKP148" s="115"/>
      <c r="AKQ148" s="115"/>
      <c r="AKR148" s="115"/>
      <c r="AKS148" s="115"/>
      <c r="AKT148" s="115"/>
      <c r="AKU148" s="115"/>
      <c r="AKV148" s="115"/>
      <c r="AKW148" s="115"/>
      <c r="AKX148" s="115"/>
      <c r="AKY148" s="115"/>
      <c r="AKZ148" s="115"/>
      <c r="ALA148" s="115"/>
      <c r="ALB148" s="115"/>
      <c r="ALC148" s="115"/>
      <c r="ALD148" s="115"/>
      <c r="ALE148" s="115"/>
      <c r="ALF148" s="115"/>
      <c r="ALG148" s="115"/>
      <c r="ALH148" s="115"/>
      <c r="ALI148" s="115"/>
      <c r="ALJ148" s="115"/>
      <c r="ALK148" s="115"/>
      <c r="ALL148" s="115"/>
      <c r="ALM148" s="115"/>
      <c r="ALN148" s="115"/>
      <c r="ALO148" s="115"/>
      <c r="ALP148" s="115"/>
      <c r="ALQ148" s="115"/>
      <c r="ALR148" s="115"/>
      <c r="ALS148" s="115"/>
      <c r="ALT148" s="115"/>
      <c r="ALU148" s="115"/>
      <c r="ALV148" s="115"/>
      <c r="ALW148" s="115"/>
      <c r="ALX148" s="115"/>
      <c r="ALY148" s="115"/>
      <c r="ALZ148" s="115"/>
      <c r="AMA148" s="115"/>
      <c r="AMB148" s="115"/>
      <c r="AMC148" s="115"/>
      <c r="AMD148" s="115"/>
      <c r="AME148" s="115"/>
      <c r="AMF148" s="115"/>
      <c r="AMG148" s="115"/>
      <c r="AMH148" s="115"/>
      <c r="AMI148" s="115"/>
      <c r="AMJ148" s="115"/>
      <c r="AMK148" s="115"/>
      <c r="AML148" s="115"/>
      <c r="AMM148" s="115"/>
      <c r="AMN148" s="115"/>
      <c r="AMO148" s="115"/>
      <c r="AMP148" s="115"/>
      <c r="AMQ148" s="115"/>
      <c r="AMR148" s="115"/>
      <c r="AMS148" s="115"/>
      <c r="AMT148" s="115"/>
      <c r="AMU148" s="115"/>
      <c r="AMV148" s="115"/>
      <c r="AMW148" s="115"/>
      <c r="AMX148" s="115"/>
      <c r="AMY148" s="115"/>
      <c r="AMZ148" s="115"/>
      <c r="ANA148" s="115"/>
      <c r="ANB148" s="115"/>
      <c r="ANC148" s="115"/>
      <c r="AND148" s="115"/>
      <c r="ANE148" s="115"/>
      <c r="ANF148" s="115"/>
      <c r="ANG148" s="115"/>
      <c r="ANH148" s="115"/>
      <c r="ANI148" s="115"/>
      <c r="ANJ148" s="115"/>
      <c r="ANK148" s="115"/>
      <c r="ANL148" s="115"/>
      <c r="ANM148" s="115"/>
      <c r="ANN148" s="115"/>
      <c r="ANO148" s="115"/>
      <c r="ANP148" s="115"/>
      <c r="ANQ148" s="115"/>
      <c r="ANR148" s="115"/>
      <c r="ANS148" s="115"/>
      <c r="ANT148" s="115"/>
      <c r="ANU148" s="115"/>
      <c r="ANV148" s="115"/>
      <c r="ANW148" s="115"/>
      <c r="ANX148" s="115"/>
      <c r="ANY148" s="115"/>
      <c r="ANZ148" s="115"/>
      <c r="AOA148" s="115"/>
      <c r="AOB148" s="115"/>
      <c r="AOC148" s="115"/>
      <c r="AOD148" s="115"/>
      <c r="AOE148" s="115"/>
      <c r="AOF148" s="115"/>
      <c r="AOG148" s="115"/>
      <c r="AOH148" s="115"/>
      <c r="AOI148" s="115"/>
      <c r="AOJ148" s="115"/>
      <c r="AOK148" s="115"/>
      <c r="AOL148" s="115"/>
      <c r="AOM148" s="115"/>
      <c r="AON148" s="115"/>
      <c r="AOO148" s="115"/>
      <c r="AOP148" s="115"/>
      <c r="AOQ148" s="115"/>
      <c r="AOR148" s="115"/>
      <c r="AOS148" s="115"/>
      <c r="AOT148" s="115"/>
      <c r="AOU148" s="115"/>
      <c r="AOV148" s="115"/>
      <c r="AOW148" s="115"/>
      <c r="AOX148" s="115"/>
      <c r="AOY148" s="115"/>
      <c r="AOZ148" s="115"/>
      <c r="APA148" s="115"/>
      <c r="APB148" s="115"/>
      <c r="APC148" s="115"/>
      <c r="APD148" s="115"/>
      <c r="APE148" s="115"/>
      <c r="APF148" s="115"/>
      <c r="APG148" s="115"/>
      <c r="APH148" s="115"/>
      <c r="API148" s="115"/>
      <c r="APJ148" s="115"/>
      <c r="APK148" s="115"/>
      <c r="APL148" s="115"/>
      <c r="APM148" s="115"/>
      <c r="APN148" s="115"/>
      <c r="APO148" s="115"/>
      <c r="APP148" s="115"/>
      <c r="APQ148" s="115"/>
      <c r="APR148" s="115"/>
      <c r="APS148" s="115"/>
      <c r="APT148" s="115"/>
      <c r="APU148" s="115"/>
      <c r="APV148" s="115"/>
      <c r="APW148" s="115"/>
      <c r="APX148" s="115"/>
      <c r="APY148" s="115"/>
      <c r="APZ148" s="115"/>
      <c r="AQA148" s="115"/>
      <c r="AQB148" s="115"/>
      <c r="AQC148" s="115"/>
      <c r="AQD148" s="115"/>
      <c r="AQE148" s="115"/>
      <c r="AQF148" s="115"/>
      <c r="AQG148" s="115"/>
      <c r="AQH148" s="115"/>
      <c r="AQI148" s="115"/>
      <c r="AQJ148" s="115"/>
      <c r="AQK148" s="115"/>
      <c r="AQL148" s="115"/>
      <c r="AQM148" s="115"/>
      <c r="AQN148" s="115"/>
      <c r="AQO148" s="115"/>
      <c r="AQP148" s="115"/>
      <c r="AQQ148" s="115"/>
      <c r="AQR148" s="115"/>
      <c r="AQS148" s="115"/>
      <c r="AQT148" s="115"/>
      <c r="AQU148" s="115"/>
      <c r="AQV148" s="115"/>
      <c r="AQW148" s="115"/>
      <c r="AQX148" s="115"/>
      <c r="AQY148" s="115"/>
      <c r="AQZ148" s="115"/>
      <c r="ARA148" s="115"/>
      <c r="ARB148" s="115"/>
      <c r="ARC148" s="115"/>
      <c r="ARD148" s="115"/>
      <c r="ARE148" s="115"/>
      <c r="ARF148" s="115"/>
      <c r="ARG148" s="115"/>
      <c r="ARH148" s="115"/>
      <c r="ARI148" s="115"/>
      <c r="ARJ148" s="115"/>
      <c r="ARK148" s="115"/>
      <c r="ARL148" s="115"/>
      <c r="ARM148" s="115"/>
      <c r="ARN148" s="115"/>
      <c r="ARO148" s="115"/>
      <c r="ARP148" s="115"/>
      <c r="ARQ148" s="115"/>
      <c r="ARR148" s="115"/>
      <c r="ARS148" s="115"/>
      <c r="ART148" s="115"/>
      <c r="ARU148" s="115"/>
      <c r="ARV148" s="115"/>
      <c r="ARW148" s="115"/>
      <c r="ARX148" s="115"/>
      <c r="ARY148" s="115"/>
      <c r="ARZ148" s="115"/>
      <c r="ASA148" s="115"/>
      <c r="ASB148" s="115"/>
      <c r="ASC148" s="115"/>
      <c r="ASD148" s="115"/>
      <c r="ASE148" s="115"/>
      <c r="ASF148" s="115"/>
      <c r="ASG148" s="115"/>
      <c r="ASH148" s="115"/>
      <c r="ASI148" s="115"/>
      <c r="ASJ148" s="115"/>
      <c r="ASK148" s="115"/>
      <c r="ASL148" s="115"/>
      <c r="ASM148" s="115"/>
      <c r="ASN148" s="115"/>
      <c r="ASO148" s="115"/>
      <c r="ASP148" s="115"/>
      <c r="ASQ148" s="115"/>
      <c r="ASR148" s="115"/>
      <c r="ASS148" s="115"/>
      <c r="AST148" s="115"/>
      <c r="ASU148" s="115"/>
      <c r="ASV148" s="115"/>
      <c r="ASW148" s="115"/>
      <c r="ASX148" s="115"/>
      <c r="ASY148" s="115"/>
      <c r="ASZ148" s="115"/>
      <c r="ATA148" s="115"/>
      <c r="ATB148" s="115"/>
      <c r="ATC148" s="115"/>
      <c r="ATD148" s="115"/>
      <c r="ATE148" s="115"/>
      <c r="ATF148" s="115"/>
      <c r="ATG148" s="115"/>
      <c r="ATH148" s="115"/>
      <c r="ATI148" s="115"/>
      <c r="ATJ148" s="115"/>
      <c r="ATK148" s="115"/>
      <c r="ATL148" s="115"/>
      <c r="ATM148" s="115"/>
      <c r="ATN148" s="115"/>
      <c r="ATO148" s="115"/>
      <c r="ATP148" s="115"/>
      <c r="ATQ148" s="115"/>
      <c r="ATR148" s="115"/>
      <c r="ATS148" s="115"/>
      <c r="ATT148" s="115"/>
      <c r="ATU148" s="115"/>
      <c r="ATV148" s="115"/>
      <c r="ATW148" s="115"/>
      <c r="ATX148" s="115"/>
      <c r="ATY148" s="115"/>
      <c r="ATZ148" s="115"/>
      <c r="AUA148" s="115"/>
      <c r="AUB148" s="115"/>
      <c r="AUC148" s="115"/>
      <c r="AUD148" s="115"/>
      <c r="AUE148" s="115"/>
      <c r="AUF148" s="115"/>
      <c r="AUG148" s="115"/>
      <c r="AUH148" s="115"/>
      <c r="AUI148" s="115"/>
      <c r="AUJ148" s="115"/>
      <c r="AUK148" s="115"/>
      <c r="AUL148" s="115"/>
      <c r="AUM148" s="115"/>
      <c r="AUN148" s="115"/>
      <c r="AUO148" s="115"/>
      <c r="AUP148" s="115"/>
      <c r="AUQ148" s="115"/>
      <c r="AUR148" s="115"/>
      <c r="AUS148" s="115"/>
      <c r="AUT148" s="115"/>
      <c r="AUU148" s="115"/>
      <c r="AUV148" s="115"/>
      <c r="AUW148" s="115"/>
      <c r="AUX148" s="115"/>
      <c r="AUY148" s="115"/>
      <c r="AUZ148" s="115"/>
      <c r="AVA148" s="115"/>
      <c r="AVB148" s="115"/>
      <c r="AVC148" s="115"/>
      <c r="AVD148" s="115"/>
      <c r="AVE148" s="115"/>
      <c r="AVF148" s="115"/>
      <c r="AVG148" s="115"/>
      <c r="AVH148" s="115"/>
      <c r="AVI148" s="115"/>
      <c r="AVJ148" s="115"/>
      <c r="AVK148" s="115"/>
      <c r="AVL148" s="115"/>
      <c r="AVM148" s="115"/>
      <c r="AVN148" s="115"/>
      <c r="AVO148" s="115"/>
      <c r="AVP148" s="115"/>
      <c r="AVQ148" s="115"/>
      <c r="AVR148" s="115"/>
      <c r="AVS148" s="115"/>
      <c r="AVT148" s="115"/>
      <c r="AVU148" s="115"/>
    </row>
    <row r="149" spans="1:1269" s="332" customFormat="1" ht="13.5" customHeight="1" x14ac:dyDescent="0.2">
      <c r="A149" s="115"/>
      <c r="B149" s="23" t="s">
        <v>158</v>
      </c>
      <c r="C149" s="135" t="s">
        <v>37</v>
      </c>
      <c r="D149" s="136">
        <v>1</v>
      </c>
      <c r="E149" s="69"/>
      <c r="F149" s="138">
        <f t="shared" si="38"/>
        <v>0</v>
      </c>
      <c r="G149" s="137">
        <f t="shared" si="39"/>
        <v>0</v>
      </c>
      <c r="H149" s="137">
        <f t="shared" si="40"/>
        <v>0</v>
      </c>
      <c r="I149" s="137">
        <f t="shared" si="41"/>
        <v>0</v>
      </c>
      <c r="J149" s="138" t="str">
        <f t="shared" si="42"/>
        <v>-</v>
      </c>
      <c r="K149" s="138" t="str">
        <f t="shared" si="43"/>
        <v>-</v>
      </c>
      <c r="L149" s="139" t="str">
        <f t="shared" si="44"/>
        <v>-</v>
      </c>
      <c r="M149" s="140"/>
      <c r="N149" s="84"/>
      <c r="O149" s="69"/>
      <c r="P149" s="69"/>
      <c r="Q149" s="69"/>
      <c r="R149" s="91"/>
      <c r="S149" s="141">
        <f t="shared" si="46"/>
        <v>0</v>
      </c>
      <c r="T149" s="140"/>
      <c r="U149" s="73">
        <f>IF(FC149="-",H149/F149,(FE149+H149)/(FC149+F149))</f>
        <v>2.25</v>
      </c>
      <c r="V149" s="73">
        <f>IF(FC149="-",IF(I149=0,H149,H149/I149),IF(FF149+I149=0,FE149+H149,(FE149+H149)/(FF149+I149)))</f>
        <v>9</v>
      </c>
      <c r="W149" s="74">
        <f t="shared" si="45"/>
        <v>4</v>
      </c>
      <c r="X149" s="102"/>
      <c r="Y149" s="84"/>
      <c r="Z149" s="69"/>
      <c r="AA149" s="69"/>
      <c r="AB149" s="69"/>
      <c r="AC149" s="142"/>
      <c r="AD149" s="84"/>
      <c r="AE149" s="69"/>
      <c r="AF149" s="69"/>
      <c r="AG149" s="69"/>
      <c r="AH149" s="143"/>
      <c r="AI149" s="84"/>
      <c r="AJ149" s="69"/>
      <c r="AK149" s="69"/>
      <c r="AL149" s="69"/>
      <c r="AM149" s="82"/>
      <c r="AN149" s="84"/>
      <c r="AO149" s="69"/>
      <c r="AP149" s="69"/>
      <c r="AQ149" s="69"/>
      <c r="AR149" s="82"/>
      <c r="AS149" s="84"/>
      <c r="AT149" s="69"/>
      <c r="AU149" s="69"/>
      <c r="AV149" s="69"/>
      <c r="AW149" s="82"/>
      <c r="AX149" s="73"/>
      <c r="AY149" s="69"/>
      <c r="AZ149" s="69"/>
      <c r="BA149" s="69"/>
      <c r="BB149" s="82"/>
      <c r="BC149" s="84"/>
      <c r="BD149" s="69"/>
      <c r="BE149" s="69"/>
      <c r="BF149" s="69"/>
      <c r="BG149" s="82"/>
      <c r="BH149" s="84"/>
      <c r="BI149" s="69"/>
      <c r="BJ149" s="69"/>
      <c r="BK149" s="69"/>
      <c r="BL149" s="132"/>
      <c r="BM149" s="84"/>
      <c r="BN149" s="69"/>
      <c r="BO149" s="69"/>
      <c r="BP149" s="69"/>
      <c r="BQ149" s="132"/>
      <c r="BR149" s="84"/>
      <c r="BS149" s="69"/>
      <c r="BT149" s="69"/>
      <c r="BU149" s="69"/>
      <c r="BV149" s="132"/>
      <c r="BW149" s="73"/>
      <c r="BX149" s="69"/>
      <c r="BY149" s="69"/>
      <c r="BZ149" s="69"/>
      <c r="CA149" s="132"/>
      <c r="CB149" s="84"/>
      <c r="CC149" s="69"/>
      <c r="CD149" s="69"/>
      <c r="CE149" s="69"/>
      <c r="CF149" s="132"/>
      <c r="CG149" s="73"/>
      <c r="CH149" s="69"/>
      <c r="CI149" s="69"/>
      <c r="CJ149" s="69"/>
      <c r="CK149" s="132"/>
      <c r="CL149" s="84"/>
      <c r="CM149" s="69"/>
      <c r="CN149" s="69"/>
      <c r="CO149" s="69"/>
      <c r="CP149" s="132"/>
      <c r="CQ149" s="84"/>
      <c r="CR149" s="69"/>
      <c r="CS149" s="69"/>
      <c r="CT149" s="137"/>
      <c r="CU149" s="334"/>
      <c r="CV149" s="334"/>
      <c r="CW149" s="334"/>
      <c r="CX149" s="334"/>
      <c r="CY149" s="334"/>
      <c r="CZ149" s="132"/>
      <c r="DA149" s="84"/>
      <c r="DB149" s="69"/>
      <c r="DC149" s="69"/>
      <c r="DD149" s="69"/>
      <c r="DE149" s="142"/>
      <c r="DF149" s="84"/>
      <c r="DG149" s="69"/>
      <c r="DH149" s="69"/>
      <c r="DI149" s="69"/>
      <c r="DJ149" s="142"/>
      <c r="DK149" s="84"/>
      <c r="DL149" s="136"/>
      <c r="DM149" s="136"/>
      <c r="DN149" s="136"/>
      <c r="DO149" s="142"/>
      <c r="DP149" s="84"/>
      <c r="DQ149" s="69"/>
      <c r="DR149" s="69"/>
      <c r="DS149" s="69"/>
      <c r="DT149" s="142"/>
      <c r="DU149" s="282"/>
      <c r="DV149" s="85"/>
      <c r="DW149" s="85"/>
      <c r="DX149" s="85"/>
      <c r="DY149" s="142"/>
      <c r="DZ149" s="282"/>
      <c r="EA149" s="85"/>
      <c r="EB149" s="85"/>
      <c r="EC149" s="85"/>
      <c r="ED149" s="133"/>
      <c r="EE149" s="125"/>
      <c r="EF149" s="125"/>
      <c r="EG149" s="125"/>
      <c r="EH149" s="125"/>
      <c r="EI149" s="133"/>
      <c r="EJ149" s="125"/>
      <c r="EK149" s="125"/>
      <c r="EL149" s="125"/>
      <c r="EM149" s="125"/>
      <c r="EN149" s="133"/>
      <c r="EO149" s="125"/>
      <c r="EP149" s="125"/>
      <c r="EQ149" s="125"/>
      <c r="ER149" s="125"/>
      <c r="ES149" s="133"/>
      <c r="ET149" s="125"/>
      <c r="EU149" s="125"/>
      <c r="EV149" s="125"/>
      <c r="EW149" s="125"/>
      <c r="EX149" s="115"/>
      <c r="EY149" s="115"/>
      <c r="EZ149" s="115"/>
      <c r="FA149" s="115"/>
      <c r="FB149" s="136">
        <v>1</v>
      </c>
      <c r="FC149" s="73">
        <v>8</v>
      </c>
      <c r="FD149" s="136">
        <v>0</v>
      </c>
      <c r="FE149" s="136">
        <v>18</v>
      </c>
      <c r="FF149" s="136">
        <v>2</v>
      </c>
      <c r="FG149" s="138">
        <f>IF(FF149=0,"-",FC149/FF149)</f>
        <v>4</v>
      </c>
      <c r="FH149" s="138">
        <f>IF(FC149=0,"-",FE149/FC149)</f>
        <v>2.25</v>
      </c>
      <c r="FI149" s="139">
        <f>IF(FF149=0,"-",FE149/FF149)</f>
        <v>9</v>
      </c>
      <c r="FJ149" s="40"/>
      <c r="FK149" s="88">
        <v>4</v>
      </c>
      <c r="FL149" s="264"/>
      <c r="FM149" s="264"/>
      <c r="FN149" s="264"/>
      <c r="FO149" s="264"/>
      <c r="FP149" s="264"/>
      <c r="FQ149" s="264"/>
      <c r="FR149" s="264"/>
      <c r="FS149" s="264"/>
      <c r="FT149" s="264"/>
      <c r="FU149" s="44"/>
      <c r="FV149" s="44"/>
      <c r="FW149" s="44"/>
      <c r="FX149" s="44"/>
      <c r="FY149" s="44"/>
      <c r="FZ149" s="44"/>
      <c r="GA149" s="44"/>
      <c r="GB149" s="44"/>
      <c r="GC149" s="44"/>
      <c r="GD149" s="44"/>
      <c r="GE149" s="115"/>
      <c r="GF149" s="115"/>
      <c r="GG149" s="115"/>
      <c r="GH149" s="115"/>
      <c r="GI149" s="115"/>
      <c r="GJ149" s="115"/>
      <c r="GK149" s="115"/>
      <c r="GL149" s="115"/>
      <c r="GM149" s="115"/>
      <c r="GN149" s="115"/>
      <c r="GO149" s="115"/>
      <c r="GP149" s="115"/>
      <c r="GQ149" s="115"/>
      <c r="GR149" s="115"/>
      <c r="GS149" s="115"/>
      <c r="GT149" s="115"/>
      <c r="GU149" s="115"/>
      <c r="GV149" s="115"/>
      <c r="GW149" s="115"/>
      <c r="GX149" s="115"/>
      <c r="GY149" s="115"/>
      <c r="GZ149" s="115"/>
      <c r="HA149" s="115"/>
      <c r="HB149" s="115"/>
      <c r="HC149" s="115"/>
      <c r="HD149" s="115"/>
      <c r="HE149" s="115"/>
      <c r="HF149" s="115"/>
      <c r="HG149" s="115"/>
      <c r="HH149" s="115"/>
      <c r="HI149" s="115"/>
      <c r="HJ149" s="115"/>
      <c r="HK149" s="115"/>
      <c r="HL149" s="115"/>
      <c r="HM149" s="115"/>
      <c r="HN149" s="115"/>
      <c r="HO149" s="115"/>
      <c r="HP149" s="115"/>
      <c r="HQ149" s="115"/>
      <c r="HR149" s="115"/>
      <c r="HS149" s="115"/>
      <c r="HT149" s="115"/>
      <c r="HU149" s="115"/>
      <c r="HV149" s="115"/>
      <c r="HW149" s="115"/>
      <c r="HX149" s="115"/>
      <c r="HY149" s="115"/>
      <c r="HZ149" s="115"/>
      <c r="IA149" s="115"/>
      <c r="IB149" s="115"/>
      <c r="IC149" s="115"/>
      <c r="ID149" s="115"/>
      <c r="IE149" s="115"/>
      <c r="IF149" s="115"/>
      <c r="IG149" s="115"/>
      <c r="IH149" s="115"/>
      <c r="II149" s="115"/>
      <c r="IJ149" s="115"/>
      <c r="IK149" s="115"/>
      <c r="IL149" s="115"/>
      <c r="IM149" s="115"/>
      <c r="IN149" s="115"/>
      <c r="IO149" s="115"/>
      <c r="IP149" s="115"/>
      <c r="IQ149" s="115"/>
      <c r="IR149" s="115"/>
      <c r="IS149" s="115"/>
      <c r="IT149" s="115"/>
      <c r="IU149" s="115"/>
      <c r="IV149" s="115"/>
      <c r="IW149" s="115"/>
      <c r="IX149" s="115"/>
      <c r="IY149" s="115"/>
      <c r="IZ149" s="115"/>
      <c r="JA149" s="115"/>
      <c r="JB149" s="115"/>
      <c r="JC149" s="115"/>
      <c r="JD149" s="115"/>
      <c r="JE149" s="115"/>
      <c r="JF149" s="115"/>
      <c r="JG149" s="115"/>
      <c r="JH149" s="115"/>
      <c r="JI149" s="115"/>
      <c r="JJ149" s="115"/>
      <c r="JK149" s="115"/>
      <c r="JL149" s="115"/>
      <c r="JM149" s="115"/>
      <c r="JN149" s="115"/>
      <c r="JO149" s="115"/>
      <c r="JP149" s="115"/>
      <c r="JQ149" s="115"/>
      <c r="JR149" s="115"/>
      <c r="JS149" s="115"/>
      <c r="JT149" s="115"/>
      <c r="JU149" s="115"/>
      <c r="JV149" s="115"/>
      <c r="JW149" s="115"/>
      <c r="JX149" s="115"/>
      <c r="JY149" s="115"/>
      <c r="JZ149" s="115"/>
      <c r="KA149" s="115"/>
      <c r="KB149" s="115"/>
      <c r="KC149" s="115"/>
      <c r="KD149" s="115"/>
      <c r="KE149" s="115"/>
      <c r="KF149" s="115"/>
      <c r="KG149" s="115"/>
      <c r="KH149" s="115"/>
      <c r="KI149" s="115"/>
      <c r="KJ149" s="115"/>
      <c r="KK149" s="115"/>
      <c r="KL149" s="115"/>
      <c r="KM149" s="115"/>
      <c r="KN149" s="115"/>
      <c r="KO149" s="115"/>
      <c r="KP149" s="115"/>
      <c r="KQ149" s="115"/>
      <c r="KR149" s="115"/>
      <c r="KS149" s="115"/>
      <c r="KT149" s="115"/>
      <c r="KU149" s="115"/>
      <c r="KV149" s="115"/>
      <c r="KW149" s="115"/>
      <c r="KX149" s="115"/>
      <c r="KY149" s="115"/>
      <c r="KZ149" s="115"/>
      <c r="LA149" s="115"/>
      <c r="LB149" s="115"/>
      <c r="LC149" s="115"/>
      <c r="LD149" s="115"/>
      <c r="LE149" s="115"/>
      <c r="LF149" s="115"/>
      <c r="LG149" s="115"/>
      <c r="LH149" s="115"/>
      <c r="LI149" s="115"/>
      <c r="LJ149" s="115"/>
      <c r="LK149" s="115"/>
      <c r="LL149" s="115"/>
      <c r="LM149" s="115"/>
      <c r="LN149" s="115"/>
      <c r="LO149" s="115"/>
      <c r="LP149" s="115"/>
      <c r="LQ149" s="115"/>
      <c r="LR149" s="115"/>
      <c r="LS149" s="115"/>
      <c r="LT149" s="115"/>
      <c r="LU149" s="115"/>
      <c r="LV149" s="115"/>
      <c r="LW149" s="115"/>
      <c r="LX149" s="115"/>
      <c r="LY149" s="115"/>
      <c r="LZ149" s="115"/>
      <c r="MA149" s="115"/>
      <c r="MB149" s="115"/>
      <c r="MC149" s="115"/>
      <c r="MD149" s="115"/>
      <c r="ME149" s="115"/>
      <c r="MF149" s="115"/>
      <c r="MG149" s="115"/>
      <c r="MH149" s="115"/>
      <c r="MI149" s="115"/>
      <c r="MJ149" s="115"/>
      <c r="MK149" s="115"/>
      <c r="ML149" s="115"/>
      <c r="MM149" s="115"/>
      <c r="MN149" s="115"/>
      <c r="MO149" s="115"/>
      <c r="MP149" s="115"/>
      <c r="MQ149" s="115"/>
      <c r="MR149" s="115"/>
      <c r="MS149" s="115"/>
      <c r="MT149" s="115"/>
      <c r="MU149" s="115"/>
      <c r="MV149" s="115"/>
      <c r="MW149" s="115"/>
      <c r="MX149" s="115"/>
      <c r="MY149" s="115"/>
      <c r="MZ149" s="115"/>
      <c r="NA149" s="115"/>
      <c r="NB149" s="115"/>
      <c r="NC149" s="115"/>
      <c r="ND149" s="115"/>
      <c r="NE149" s="115"/>
      <c r="NF149" s="115"/>
      <c r="NG149" s="115"/>
      <c r="NH149" s="115"/>
      <c r="NI149" s="115"/>
      <c r="NJ149" s="115"/>
      <c r="NK149" s="115"/>
      <c r="NL149" s="115"/>
      <c r="NM149" s="115"/>
      <c r="NN149" s="115"/>
      <c r="NO149" s="115"/>
      <c r="NP149" s="115"/>
      <c r="NQ149" s="115"/>
      <c r="NR149" s="115"/>
      <c r="NS149" s="115"/>
      <c r="NT149" s="115"/>
      <c r="NU149" s="115"/>
      <c r="NV149" s="115"/>
      <c r="NW149" s="115"/>
      <c r="NX149" s="115"/>
      <c r="NY149" s="115"/>
      <c r="NZ149" s="115"/>
      <c r="OA149" s="115"/>
      <c r="OB149" s="115"/>
      <c r="OC149" s="115"/>
      <c r="OD149" s="115"/>
      <c r="OE149" s="115"/>
      <c r="OF149" s="115"/>
      <c r="OG149" s="115"/>
      <c r="OH149" s="115"/>
      <c r="OI149" s="115"/>
      <c r="OJ149" s="115"/>
      <c r="OK149" s="115"/>
      <c r="OL149" s="115"/>
      <c r="OM149" s="115"/>
      <c r="ON149" s="115"/>
      <c r="OO149" s="115"/>
      <c r="OP149" s="115"/>
      <c r="OQ149" s="115"/>
      <c r="OR149" s="115"/>
      <c r="OS149" s="115"/>
      <c r="OT149" s="115"/>
      <c r="OU149" s="115"/>
      <c r="OV149" s="115"/>
      <c r="OW149" s="115"/>
      <c r="OX149" s="115"/>
      <c r="OY149" s="115"/>
      <c r="OZ149" s="115"/>
      <c r="PA149" s="115"/>
      <c r="PB149" s="115"/>
      <c r="PC149" s="115"/>
      <c r="PD149" s="115"/>
      <c r="PE149" s="115"/>
      <c r="PF149" s="115"/>
      <c r="PG149" s="115"/>
      <c r="PH149" s="115"/>
      <c r="PI149" s="115"/>
      <c r="PJ149" s="115"/>
      <c r="PK149" s="115"/>
      <c r="PL149" s="115"/>
      <c r="PM149" s="115"/>
      <c r="PN149" s="115"/>
      <c r="PO149" s="115"/>
      <c r="PP149" s="115"/>
      <c r="PQ149" s="115"/>
      <c r="PR149" s="115"/>
      <c r="PS149" s="115"/>
      <c r="PT149" s="115"/>
      <c r="PU149" s="115"/>
      <c r="PV149" s="115"/>
      <c r="PW149" s="115"/>
      <c r="PX149" s="115"/>
      <c r="PY149" s="115"/>
      <c r="PZ149" s="115"/>
      <c r="QA149" s="115"/>
      <c r="QB149" s="115"/>
      <c r="QC149" s="115"/>
      <c r="QD149" s="115"/>
      <c r="QE149" s="115"/>
      <c r="QF149" s="115"/>
      <c r="QG149" s="115"/>
      <c r="QH149" s="115"/>
      <c r="QI149" s="115"/>
      <c r="QJ149" s="115"/>
      <c r="QK149" s="115"/>
      <c r="QL149" s="115"/>
      <c r="QM149" s="115"/>
      <c r="QN149" s="115"/>
      <c r="QO149" s="115"/>
      <c r="QP149" s="115"/>
      <c r="QQ149" s="115"/>
      <c r="QR149" s="115"/>
      <c r="QS149" s="115"/>
      <c r="QT149" s="115"/>
      <c r="QU149" s="115"/>
      <c r="QV149" s="115"/>
      <c r="QW149" s="115"/>
      <c r="QX149" s="115"/>
      <c r="QY149" s="115"/>
      <c r="QZ149" s="115"/>
      <c r="RA149" s="115"/>
      <c r="RB149" s="115"/>
      <c r="RC149" s="115"/>
      <c r="RD149" s="115"/>
      <c r="RE149" s="115"/>
      <c r="RF149" s="115"/>
      <c r="RG149" s="115"/>
      <c r="RH149" s="115"/>
      <c r="RI149" s="115"/>
      <c r="RJ149" s="115"/>
      <c r="RK149" s="115"/>
      <c r="RL149" s="115"/>
      <c r="RM149" s="115"/>
      <c r="RN149" s="115"/>
      <c r="RO149" s="115"/>
      <c r="RP149" s="115"/>
      <c r="RQ149" s="115"/>
      <c r="RR149" s="115"/>
      <c r="RS149" s="115"/>
      <c r="RT149" s="115"/>
      <c r="RU149" s="115"/>
      <c r="RV149" s="115"/>
      <c r="RW149" s="115"/>
      <c r="RX149" s="115"/>
      <c r="RY149" s="115"/>
      <c r="RZ149" s="115"/>
      <c r="SA149" s="115"/>
      <c r="SB149" s="115"/>
      <c r="SC149" s="115"/>
      <c r="SD149" s="115"/>
      <c r="SE149" s="115"/>
      <c r="SF149" s="115"/>
      <c r="SG149" s="115"/>
      <c r="SH149" s="115"/>
      <c r="SI149" s="115"/>
      <c r="SJ149" s="115"/>
      <c r="SK149" s="115"/>
      <c r="SL149" s="115"/>
      <c r="SM149" s="115"/>
      <c r="SN149" s="115"/>
      <c r="SO149" s="115"/>
      <c r="SP149" s="115"/>
      <c r="SQ149" s="115"/>
      <c r="SR149" s="115"/>
      <c r="SS149" s="115"/>
      <c r="ST149" s="115"/>
      <c r="SU149" s="115"/>
      <c r="SV149" s="115"/>
      <c r="SW149" s="115"/>
      <c r="SX149" s="115"/>
      <c r="SY149" s="115"/>
      <c r="SZ149" s="115"/>
      <c r="TA149" s="115"/>
      <c r="TB149" s="115"/>
      <c r="TC149" s="115"/>
      <c r="TD149" s="115"/>
      <c r="TE149" s="115"/>
      <c r="TF149" s="115"/>
      <c r="TG149" s="115"/>
      <c r="TH149" s="115"/>
      <c r="TI149" s="115"/>
      <c r="TJ149" s="115"/>
      <c r="TK149" s="115"/>
      <c r="TL149" s="115"/>
      <c r="TM149" s="115"/>
      <c r="TN149" s="115"/>
      <c r="TO149" s="115"/>
      <c r="TP149" s="115"/>
      <c r="TQ149" s="115"/>
      <c r="TR149" s="115"/>
      <c r="TS149" s="115"/>
      <c r="TT149" s="115"/>
      <c r="TU149" s="115"/>
      <c r="TV149" s="115"/>
      <c r="TW149" s="115"/>
      <c r="TX149" s="115"/>
      <c r="TY149" s="115"/>
      <c r="TZ149" s="115"/>
      <c r="UA149" s="115"/>
      <c r="UB149" s="115"/>
      <c r="UC149" s="115"/>
      <c r="UD149" s="115"/>
      <c r="UE149" s="115"/>
      <c r="UF149" s="115"/>
      <c r="UG149" s="115"/>
      <c r="UH149" s="115"/>
      <c r="UI149" s="115"/>
      <c r="UJ149" s="115"/>
      <c r="UK149" s="115"/>
      <c r="UL149" s="115"/>
      <c r="UM149" s="115"/>
      <c r="UN149" s="115"/>
      <c r="UO149" s="115"/>
      <c r="UP149" s="115"/>
      <c r="UQ149" s="115"/>
      <c r="UR149" s="115"/>
      <c r="US149" s="115"/>
      <c r="UT149" s="115"/>
      <c r="UU149" s="115"/>
      <c r="UV149" s="115"/>
      <c r="UW149" s="115"/>
      <c r="UX149" s="115"/>
      <c r="UY149" s="115"/>
      <c r="UZ149" s="115"/>
      <c r="VA149" s="115"/>
      <c r="VB149" s="115"/>
      <c r="VC149" s="115"/>
      <c r="VD149" s="115"/>
      <c r="VE149" s="115"/>
      <c r="VF149" s="115"/>
      <c r="VG149" s="115"/>
      <c r="VH149" s="115"/>
      <c r="VI149" s="115"/>
      <c r="VJ149" s="115"/>
      <c r="VK149" s="115"/>
      <c r="VL149" s="115"/>
      <c r="VM149" s="115"/>
      <c r="VN149" s="115"/>
      <c r="VO149" s="115"/>
      <c r="VP149" s="115"/>
      <c r="VQ149" s="115"/>
      <c r="VR149" s="115"/>
      <c r="VS149" s="115"/>
      <c r="VT149" s="115"/>
      <c r="VU149" s="115"/>
      <c r="VV149" s="115"/>
      <c r="VW149" s="115"/>
      <c r="VX149" s="115"/>
      <c r="VY149" s="115"/>
      <c r="VZ149" s="115"/>
      <c r="WA149" s="115"/>
      <c r="WB149" s="115"/>
      <c r="WC149" s="115"/>
      <c r="WD149" s="115"/>
      <c r="WE149" s="115"/>
      <c r="WF149" s="115"/>
      <c r="WG149" s="115"/>
      <c r="WH149" s="115"/>
      <c r="WI149" s="115"/>
      <c r="WJ149" s="115"/>
      <c r="WK149" s="115"/>
      <c r="WL149" s="115"/>
      <c r="WM149" s="115"/>
      <c r="WN149" s="115"/>
      <c r="WO149" s="115"/>
      <c r="WP149" s="115"/>
      <c r="WQ149" s="115"/>
      <c r="WR149" s="115"/>
      <c r="WS149" s="115"/>
      <c r="WT149" s="115"/>
      <c r="WU149" s="115"/>
      <c r="WV149" s="115"/>
      <c r="WW149" s="115"/>
      <c r="WX149" s="115"/>
      <c r="WY149" s="115"/>
      <c r="WZ149" s="115"/>
      <c r="XA149" s="115"/>
      <c r="XB149" s="115"/>
      <c r="XC149" s="115"/>
      <c r="XD149" s="115"/>
      <c r="XE149" s="115"/>
      <c r="XF149" s="115"/>
      <c r="XG149" s="115"/>
      <c r="XH149" s="115"/>
      <c r="XI149" s="115"/>
      <c r="XJ149" s="115"/>
      <c r="XK149" s="115"/>
      <c r="XL149" s="115"/>
      <c r="XM149" s="115"/>
      <c r="XN149" s="115"/>
      <c r="XO149" s="115"/>
      <c r="XP149" s="115"/>
      <c r="XQ149" s="115"/>
      <c r="XR149" s="115"/>
      <c r="XS149" s="115"/>
      <c r="XT149" s="115"/>
      <c r="XU149" s="115"/>
      <c r="XV149" s="115"/>
      <c r="XW149" s="115"/>
      <c r="XX149" s="115"/>
      <c r="XY149" s="115"/>
      <c r="XZ149" s="115"/>
      <c r="YA149" s="115"/>
      <c r="YB149" s="115"/>
      <c r="YC149" s="115"/>
      <c r="YD149" s="115"/>
      <c r="YE149" s="115"/>
      <c r="YF149" s="115"/>
      <c r="YG149" s="115"/>
      <c r="YH149" s="115"/>
      <c r="YI149" s="115"/>
      <c r="YJ149" s="115"/>
      <c r="YK149" s="115"/>
      <c r="YL149" s="115"/>
      <c r="YM149" s="115"/>
      <c r="YN149" s="115"/>
      <c r="YO149" s="115"/>
      <c r="YP149" s="115"/>
      <c r="YQ149" s="115"/>
      <c r="YR149" s="115"/>
      <c r="YS149" s="115"/>
      <c r="YT149" s="115"/>
      <c r="YU149" s="115"/>
      <c r="YV149" s="115"/>
      <c r="YW149" s="115"/>
      <c r="YX149" s="115"/>
      <c r="YY149" s="115"/>
      <c r="YZ149" s="115"/>
      <c r="ZA149" s="115"/>
      <c r="ZB149" s="115"/>
      <c r="ZC149" s="115"/>
      <c r="ZD149" s="115"/>
      <c r="ZE149" s="115"/>
      <c r="ZF149" s="115"/>
      <c r="ZG149" s="115"/>
      <c r="ZH149" s="115"/>
      <c r="ZI149" s="115"/>
      <c r="ZJ149" s="115"/>
      <c r="ZK149" s="115"/>
      <c r="ZL149" s="115"/>
      <c r="ZM149" s="115"/>
      <c r="ZN149" s="115"/>
      <c r="ZO149" s="115"/>
      <c r="ZP149" s="115"/>
      <c r="ZQ149" s="115"/>
      <c r="ZR149" s="115"/>
      <c r="ZS149" s="115"/>
      <c r="ZT149" s="115"/>
      <c r="ZU149" s="115"/>
      <c r="ZV149" s="115"/>
      <c r="ZW149" s="115"/>
      <c r="ZX149" s="115"/>
      <c r="ZY149" s="115"/>
      <c r="ZZ149" s="115"/>
      <c r="AAA149" s="115"/>
      <c r="AAB149" s="115"/>
      <c r="AAC149" s="115"/>
      <c r="AAD149" s="115"/>
      <c r="AAE149" s="115"/>
      <c r="AAF149" s="115"/>
      <c r="AAG149" s="115"/>
      <c r="AAH149" s="115"/>
      <c r="AAI149" s="115"/>
      <c r="AAJ149" s="115"/>
      <c r="AAK149" s="115"/>
      <c r="AAL149" s="115"/>
      <c r="AAM149" s="115"/>
      <c r="AAN149" s="115"/>
      <c r="AAO149" s="115"/>
      <c r="AAP149" s="115"/>
      <c r="AAQ149" s="115"/>
      <c r="AAR149" s="115"/>
      <c r="AAS149" s="115"/>
      <c r="AAT149" s="115"/>
      <c r="AAU149" s="115"/>
      <c r="AAV149" s="115"/>
      <c r="AAW149" s="115"/>
      <c r="AAX149" s="115"/>
      <c r="AAY149" s="115"/>
      <c r="AAZ149" s="115"/>
      <c r="ABA149" s="115"/>
      <c r="ABB149" s="115"/>
      <c r="ABC149" s="115"/>
      <c r="ABD149" s="115"/>
      <c r="ABE149" s="115"/>
      <c r="ABF149" s="115"/>
      <c r="ABG149" s="115"/>
      <c r="ABH149" s="115"/>
      <c r="ABI149" s="115"/>
      <c r="ABJ149" s="115"/>
      <c r="ABK149" s="115"/>
      <c r="ABL149" s="115"/>
      <c r="ABM149" s="115"/>
      <c r="ABN149" s="115"/>
      <c r="ABO149" s="115"/>
      <c r="ABP149" s="115"/>
      <c r="ABQ149" s="115"/>
      <c r="ABR149" s="115"/>
      <c r="ABS149" s="115"/>
      <c r="ABT149" s="115"/>
      <c r="ABU149" s="115"/>
      <c r="ABV149" s="115"/>
      <c r="ABW149" s="115"/>
      <c r="ABX149" s="115"/>
      <c r="ABY149" s="115"/>
      <c r="ABZ149" s="115"/>
      <c r="ACA149" s="115"/>
      <c r="ACB149" s="115"/>
      <c r="ACC149" s="115"/>
      <c r="ACD149" s="115"/>
      <c r="ACE149" s="115"/>
      <c r="ACF149" s="115"/>
      <c r="ACG149" s="115"/>
      <c r="ACH149" s="115"/>
      <c r="ACI149" s="115"/>
      <c r="ACJ149" s="115"/>
      <c r="ACK149" s="115"/>
      <c r="ACL149" s="115"/>
      <c r="ACM149" s="115"/>
      <c r="ACN149" s="115"/>
      <c r="ACO149" s="115"/>
      <c r="ACP149" s="115"/>
      <c r="ACQ149" s="115"/>
      <c r="ACR149" s="115"/>
      <c r="ACS149" s="115"/>
      <c r="ACT149" s="115"/>
      <c r="ACU149" s="115"/>
      <c r="ACV149" s="115"/>
      <c r="ACW149" s="115"/>
      <c r="ACX149" s="115"/>
      <c r="ACY149" s="115"/>
      <c r="ACZ149" s="115"/>
      <c r="ADA149" s="115"/>
      <c r="ADB149" s="115"/>
      <c r="ADC149" s="115"/>
      <c r="ADD149" s="115"/>
      <c r="ADE149" s="115"/>
      <c r="ADF149" s="115"/>
      <c r="ADG149" s="115"/>
      <c r="ADH149" s="115"/>
      <c r="ADI149" s="115"/>
      <c r="ADJ149" s="115"/>
      <c r="ADK149" s="115"/>
      <c r="ADL149" s="115"/>
      <c r="ADM149" s="115"/>
      <c r="ADN149" s="115"/>
      <c r="ADO149" s="115"/>
      <c r="ADP149" s="115"/>
      <c r="ADQ149" s="115"/>
      <c r="ADR149" s="115"/>
      <c r="ADS149" s="115"/>
      <c r="ADT149" s="115"/>
      <c r="ADU149" s="115"/>
      <c r="ADV149" s="115"/>
      <c r="ADW149" s="115"/>
      <c r="ADX149" s="115"/>
      <c r="ADY149" s="115"/>
      <c r="ADZ149" s="115"/>
      <c r="AEA149" s="115"/>
      <c r="AEB149" s="115"/>
      <c r="AEC149" s="115"/>
      <c r="AED149" s="115"/>
      <c r="AEE149" s="115"/>
      <c r="AEF149" s="115"/>
      <c r="AEG149" s="115"/>
      <c r="AEH149" s="115"/>
      <c r="AEI149" s="115"/>
      <c r="AEJ149" s="115"/>
      <c r="AEK149" s="115"/>
      <c r="AEL149" s="115"/>
      <c r="AEM149" s="115"/>
      <c r="AEN149" s="115"/>
      <c r="AEO149" s="115"/>
      <c r="AEP149" s="115"/>
      <c r="AEQ149" s="115"/>
      <c r="AER149" s="115"/>
      <c r="AES149" s="115"/>
      <c r="AET149" s="115"/>
      <c r="AEU149" s="115"/>
      <c r="AEV149" s="115"/>
      <c r="AEW149" s="115"/>
      <c r="AEX149" s="115"/>
      <c r="AEY149" s="115"/>
      <c r="AEZ149" s="115"/>
      <c r="AFA149" s="115"/>
      <c r="AFB149" s="115"/>
      <c r="AFC149" s="115"/>
      <c r="AFD149" s="115"/>
      <c r="AFE149" s="115"/>
      <c r="AFF149" s="115"/>
      <c r="AFG149" s="115"/>
      <c r="AFH149" s="115"/>
      <c r="AFI149" s="115"/>
      <c r="AFJ149" s="115"/>
      <c r="AFK149" s="115"/>
      <c r="AFL149" s="115"/>
      <c r="AFM149" s="115"/>
      <c r="AFN149" s="115"/>
      <c r="AFO149" s="115"/>
      <c r="AFP149" s="115"/>
      <c r="AFQ149" s="115"/>
      <c r="AFR149" s="115"/>
      <c r="AFS149" s="115"/>
      <c r="AFT149" s="115"/>
      <c r="AFU149" s="115"/>
      <c r="AFV149" s="115"/>
      <c r="AFW149" s="115"/>
      <c r="AFX149" s="115"/>
      <c r="AFY149" s="115"/>
      <c r="AFZ149" s="115"/>
      <c r="AGA149" s="115"/>
      <c r="AGB149" s="115"/>
      <c r="AGC149" s="115"/>
      <c r="AGD149" s="115"/>
      <c r="AGE149" s="115"/>
      <c r="AGF149" s="115"/>
      <c r="AGG149" s="115"/>
      <c r="AGH149" s="115"/>
      <c r="AGI149" s="115"/>
      <c r="AGJ149" s="115"/>
      <c r="AGK149" s="115"/>
      <c r="AGL149" s="115"/>
      <c r="AGM149" s="115"/>
      <c r="AGN149" s="115"/>
      <c r="AGO149" s="115"/>
      <c r="AGP149" s="115"/>
      <c r="AGQ149" s="115"/>
      <c r="AGR149" s="115"/>
      <c r="AGS149" s="115"/>
      <c r="AGT149" s="115"/>
      <c r="AGU149" s="115"/>
      <c r="AGV149" s="115"/>
      <c r="AGW149" s="115"/>
      <c r="AGX149" s="115"/>
      <c r="AGY149" s="115"/>
      <c r="AGZ149" s="115"/>
      <c r="AHA149" s="115"/>
      <c r="AHB149" s="115"/>
      <c r="AHC149" s="115"/>
      <c r="AHD149" s="115"/>
      <c r="AHE149" s="115"/>
      <c r="AHF149" s="115"/>
      <c r="AHG149" s="115"/>
      <c r="AHH149" s="115"/>
      <c r="AHI149" s="115"/>
      <c r="AHJ149" s="115"/>
      <c r="AHK149" s="115"/>
      <c r="AHL149" s="115"/>
      <c r="AHM149" s="115"/>
      <c r="AHN149" s="115"/>
      <c r="AHO149" s="115"/>
      <c r="AHP149" s="115"/>
      <c r="AHQ149" s="115"/>
      <c r="AHR149" s="115"/>
      <c r="AHS149" s="115"/>
      <c r="AHT149" s="115"/>
      <c r="AHU149" s="115"/>
      <c r="AHV149" s="115"/>
      <c r="AHW149" s="115"/>
      <c r="AHX149" s="115"/>
      <c r="AHY149" s="115"/>
      <c r="AHZ149" s="115"/>
      <c r="AIA149" s="115"/>
      <c r="AIB149" s="115"/>
      <c r="AIC149" s="115"/>
      <c r="AID149" s="115"/>
      <c r="AIE149" s="115"/>
      <c r="AIF149" s="115"/>
      <c r="AIG149" s="115"/>
      <c r="AIH149" s="115"/>
      <c r="AII149" s="115"/>
      <c r="AIJ149" s="115"/>
      <c r="AIK149" s="115"/>
      <c r="AIL149" s="115"/>
      <c r="AIM149" s="115"/>
      <c r="AIN149" s="115"/>
      <c r="AIO149" s="115"/>
      <c r="AIP149" s="115"/>
      <c r="AIQ149" s="115"/>
      <c r="AIR149" s="115"/>
      <c r="AIS149" s="115"/>
      <c r="AIT149" s="115"/>
      <c r="AIU149" s="115"/>
      <c r="AIV149" s="115"/>
      <c r="AIW149" s="115"/>
      <c r="AIX149" s="115"/>
      <c r="AIY149" s="115"/>
      <c r="AIZ149" s="115"/>
      <c r="AJA149" s="115"/>
      <c r="AJB149" s="115"/>
      <c r="AJC149" s="115"/>
      <c r="AJD149" s="115"/>
      <c r="AJE149" s="115"/>
      <c r="AJF149" s="115"/>
      <c r="AJG149" s="115"/>
      <c r="AJH149" s="115"/>
      <c r="AJI149" s="115"/>
      <c r="AJJ149" s="115"/>
      <c r="AJK149" s="115"/>
      <c r="AJL149" s="115"/>
      <c r="AJM149" s="115"/>
      <c r="AJN149" s="115"/>
      <c r="AJO149" s="115"/>
      <c r="AJP149" s="115"/>
      <c r="AJQ149" s="115"/>
      <c r="AJR149" s="115"/>
      <c r="AJS149" s="115"/>
      <c r="AJT149" s="115"/>
      <c r="AJU149" s="115"/>
      <c r="AJV149" s="115"/>
      <c r="AJW149" s="115"/>
      <c r="AJX149" s="115"/>
      <c r="AJY149" s="115"/>
      <c r="AJZ149" s="115"/>
      <c r="AKA149" s="115"/>
      <c r="AKB149" s="115"/>
      <c r="AKC149" s="115"/>
      <c r="AKD149" s="115"/>
      <c r="AKE149" s="115"/>
      <c r="AKF149" s="115"/>
      <c r="AKG149" s="115"/>
      <c r="AKH149" s="115"/>
      <c r="AKI149" s="115"/>
      <c r="AKJ149" s="115"/>
      <c r="AKK149" s="115"/>
      <c r="AKL149" s="115"/>
      <c r="AKM149" s="115"/>
      <c r="AKN149" s="115"/>
      <c r="AKO149" s="115"/>
      <c r="AKP149" s="115"/>
      <c r="AKQ149" s="115"/>
      <c r="AKR149" s="115"/>
      <c r="AKS149" s="115"/>
      <c r="AKT149" s="115"/>
      <c r="AKU149" s="115"/>
      <c r="AKV149" s="115"/>
      <c r="AKW149" s="115"/>
      <c r="AKX149" s="115"/>
      <c r="AKY149" s="115"/>
      <c r="AKZ149" s="115"/>
      <c r="ALA149" s="115"/>
      <c r="ALB149" s="115"/>
      <c r="ALC149" s="115"/>
      <c r="ALD149" s="115"/>
      <c r="ALE149" s="115"/>
      <c r="ALF149" s="115"/>
      <c r="ALG149" s="115"/>
      <c r="ALH149" s="115"/>
      <c r="ALI149" s="115"/>
      <c r="ALJ149" s="115"/>
      <c r="ALK149" s="115"/>
      <c r="ALL149" s="115"/>
      <c r="ALM149" s="115"/>
      <c r="ALN149" s="115"/>
      <c r="ALO149" s="115"/>
      <c r="ALP149" s="115"/>
      <c r="ALQ149" s="115"/>
      <c r="ALR149" s="115"/>
      <c r="ALS149" s="115"/>
      <c r="ALT149" s="115"/>
      <c r="ALU149" s="115"/>
      <c r="ALV149" s="115"/>
      <c r="ALW149" s="115"/>
      <c r="ALX149" s="115"/>
      <c r="ALY149" s="115"/>
      <c r="ALZ149" s="115"/>
      <c r="AMA149" s="115"/>
      <c r="AMB149" s="115"/>
      <c r="AMC149" s="115"/>
      <c r="AMD149" s="115"/>
      <c r="AME149" s="115"/>
      <c r="AMF149" s="115"/>
      <c r="AMG149" s="115"/>
      <c r="AMH149" s="115"/>
      <c r="AMI149" s="115"/>
      <c r="AMJ149" s="115"/>
      <c r="AMK149" s="115"/>
      <c r="AML149" s="115"/>
      <c r="AMM149" s="115"/>
      <c r="AMN149" s="115"/>
      <c r="AMO149" s="115"/>
      <c r="AMP149" s="115"/>
      <c r="AMQ149" s="115"/>
      <c r="AMR149" s="115"/>
      <c r="AMS149" s="115"/>
      <c r="AMT149" s="115"/>
      <c r="AMU149" s="115"/>
      <c r="AMV149" s="115"/>
      <c r="AMW149" s="115"/>
      <c r="AMX149" s="115"/>
      <c r="AMY149" s="115"/>
      <c r="AMZ149" s="115"/>
      <c r="ANA149" s="115"/>
      <c r="ANB149" s="115"/>
      <c r="ANC149" s="115"/>
      <c r="AND149" s="115"/>
      <c r="ANE149" s="115"/>
      <c r="ANF149" s="115"/>
      <c r="ANG149" s="115"/>
      <c r="ANH149" s="115"/>
      <c r="ANI149" s="115"/>
      <c r="ANJ149" s="115"/>
      <c r="ANK149" s="115"/>
      <c r="ANL149" s="115"/>
      <c r="ANM149" s="115"/>
      <c r="ANN149" s="115"/>
      <c r="ANO149" s="115"/>
      <c r="ANP149" s="115"/>
      <c r="ANQ149" s="115"/>
      <c r="ANR149" s="115"/>
      <c r="ANS149" s="115"/>
      <c r="ANT149" s="115"/>
      <c r="ANU149" s="115"/>
      <c r="ANV149" s="115"/>
      <c r="ANW149" s="115"/>
      <c r="ANX149" s="115"/>
      <c r="ANY149" s="115"/>
      <c r="ANZ149" s="115"/>
      <c r="AOA149" s="115"/>
      <c r="AOB149" s="115"/>
      <c r="AOC149" s="115"/>
      <c r="AOD149" s="115"/>
      <c r="AOE149" s="115"/>
      <c r="AOF149" s="115"/>
      <c r="AOG149" s="115"/>
      <c r="AOH149" s="115"/>
      <c r="AOI149" s="115"/>
      <c r="AOJ149" s="115"/>
      <c r="AOK149" s="115"/>
      <c r="AOL149" s="115"/>
      <c r="AOM149" s="115"/>
      <c r="AON149" s="115"/>
      <c r="AOO149" s="115"/>
      <c r="AOP149" s="115"/>
      <c r="AOQ149" s="115"/>
      <c r="AOR149" s="115"/>
      <c r="AOS149" s="115"/>
      <c r="AOT149" s="115"/>
      <c r="AOU149" s="115"/>
      <c r="AOV149" s="115"/>
      <c r="AOW149" s="115"/>
      <c r="AOX149" s="115"/>
      <c r="AOY149" s="115"/>
      <c r="AOZ149" s="115"/>
      <c r="APA149" s="115"/>
      <c r="APB149" s="115"/>
      <c r="APC149" s="115"/>
      <c r="APD149" s="115"/>
      <c r="APE149" s="115"/>
      <c r="APF149" s="115"/>
      <c r="APG149" s="115"/>
      <c r="APH149" s="115"/>
      <c r="API149" s="115"/>
      <c r="APJ149" s="115"/>
      <c r="APK149" s="115"/>
      <c r="APL149" s="115"/>
      <c r="APM149" s="115"/>
      <c r="APN149" s="115"/>
      <c r="APO149" s="115"/>
      <c r="APP149" s="115"/>
      <c r="APQ149" s="115"/>
      <c r="APR149" s="115"/>
      <c r="APS149" s="115"/>
      <c r="APT149" s="115"/>
      <c r="APU149" s="115"/>
      <c r="APV149" s="115"/>
      <c r="APW149" s="115"/>
      <c r="APX149" s="115"/>
      <c r="APY149" s="115"/>
      <c r="APZ149" s="115"/>
      <c r="AQA149" s="115"/>
      <c r="AQB149" s="115"/>
      <c r="AQC149" s="115"/>
      <c r="AQD149" s="115"/>
      <c r="AQE149" s="115"/>
      <c r="AQF149" s="115"/>
      <c r="AQG149" s="115"/>
      <c r="AQH149" s="115"/>
      <c r="AQI149" s="115"/>
      <c r="AQJ149" s="115"/>
      <c r="AQK149" s="115"/>
      <c r="AQL149" s="115"/>
      <c r="AQM149" s="115"/>
      <c r="AQN149" s="115"/>
      <c r="AQO149" s="115"/>
      <c r="AQP149" s="115"/>
      <c r="AQQ149" s="115"/>
      <c r="AQR149" s="115"/>
      <c r="AQS149" s="115"/>
      <c r="AQT149" s="115"/>
      <c r="AQU149" s="115"/>
      <c r="AQV149" s="115"/>
      <c r="AQW149" s="115"/>
      <c r="AQX149" s="115"/>
      <c r="AQY149" s="115"/>
      <c r="AQZ149" s="115"/>
      <c r="ARA149" s="115"/>
      <c r="ARB149" s="115"/>
      <c r="ARC149" s="115"/>
      <c r="ARD149" s="115"/>
      <c r="ARE149" s="115"/>
      <c r="ARF149" s="115"/>
      <c r="ARG149" s="115"/>
      <c r="ARH149" s="115"/>
      <c r="ARI149" s="115"/>
      <c r="ARJ149" s="115"/>
      <c r="ARK149" s="115"/>
      <c r="ARL149" s="115"/>
      <c r="ARM149" s="115"/>
      <c r="ARN149" s="115"/>
      <c r="ARO149" s="115"/>
      <c r="ARP149" s="115"/>
      <c r="ARQ149" s="115"/>
      <c r="ARR149" s="115"/>
      <c r="ARS149" s="115"/>
      <c r="ART149" s="115"/>
      <c r="ARU149" s="115"/>
      <c r="ARV149" s="115"/>
      <c r="ARW149" s="115"/>
      <c r="ARX149" s="115"/>
      <c r="ARY149" s="115"/>
      <c r="ARZ149" s="115"/>
      <c r="ASA149" s="115"/>
      <c r="ASB149" s="115"/>
      <c r="ASC149" s="115"/>
      <c r="ASD149" s="115"/>
      <c r="ASE149" s="115"/>
      <c r="ASF149" s="115"/>
      <c r="ASG149" s="115"/>
      <c r="ASH149" s="115"/>
      <c r="ASI149" s="115"/>
      <c r="ASJ149" s="115"/>
      <c r="ASK149" s="115"/>
      <c r="ASL149" s="115"/>
      <c r="ASM149" s="115"/>
      <c r="ASN149" s="115"/>
      <c r="ASO149" s="115"/>
      <c r="ASP149" s="115"/>
      <c r="ASQ149" s="115"/>
      <c r="ASR149" s="115"/>
      <c r="ASS149" s="115"/>
      <c r="AST149" s="115"/>
      <c r="ASU149" s="115"/>
      <c r="ASV149" s="115"/>
      <c r="ASW149" s="115"/>
      <c r="ASX149" s="115"/>
      <c r="ASY149" s="115"/>
      <c r="ASZ149" s="115"/>
      <c r="ATA149" s="115"/>
      <c r="ATB149" s="115"/>
      <c r="ATC149" s="115"/>
      <c r="ATD149" s="115"/>
      <c r="ATE149" s="115"/>
      <c r="ATF149" s="115"/>
      <c r="ATG149" s="115"/>
      <c r="ATH149" s="115"/>
      <c r="ATI149" s="115"/>
      <c r="ATJ149" s="115"/>
      <c r="ATK149" s="115"/>
      <c r="ATL149" s="115"/>
      <c r="ATM149" s="115"/>
      <c r="ATN149" s="115"/>
      <c r="ATO149" s="115"/>
      <c r="ATP149" s="115"/>
      <c r="ATQ149" s="115"/>
      <c r="ATR149" s="115"/>
      <c r="ATS149" s="115"/>
      <c r="ATT149" s="115"/>
      <c r="ATU149" s="115"/>
      <c r="ATV149" s="115"/>
      <c r="ATW149" s="115"/>
      <c r="ATX149" s="115"/>
      <c r="ATY149" s="115"/>
      <c r="ATZ149" s="115"/>
      <c r="AUA149" s="115"/>
      <c r="AUB149" s="115"/>
      <c r="AUC149" s="115"/>
      <c r="AUD149" s="115"/>
      <c r="AUE149" s="115"/>
      <c r="AUF149" s="115"/>
      <c r="AUG149" s="115"/>
      <c r="AUH149" s="115"/>
      <c r="AUI149" s="115"/>
      <c r="AUJ149" s="115"/>
      <c r="AUK149" s="115"/>
      <c r="AUL149" s="115"/>
      <c r="AUM149" s="115"/>
      <c r="AUN149" s="115"/>
      <c r="AUO149" s="115"/>
      <c r="AUP149" s="115"/>
      <c r="AUQ149" s="115"/>
      <c r="AUR149" s="115"/>
      <c r="AUS149" s="115"/>
      <c r="AUT149" s="115"/>
      <c r="AUU149" s="115"/>
      <c r="AUV149" s="115"/>
      <c r="AUW149" s="115"/>
      <c r="AUX149" s="115"/>
      <c r="AUY149" s="115"/>
      <c r="AUZ149" s="115"/>
      <c r="AVA149" s="115"/>
      <c r="AVB149" s="115"/>
      <c r="AVC149" s="115"/>
      <c r="AVD149" s="115"/>
      <c r="AVE149" s="115"/>
      <c r="AVF149" s="115"/>
      <c r="AVG149" s="115"/>
      <c r="AVH149" s="115"/>
      <c r="AVI149" s="115"/>
      <c r="AVJ149" s="115"/>
      <c r="AVK149" s="115"/>
      <c r="AVL149" s="115"/>
      <c r="AVM149" s="115"/>
      <c r="AVN149" s="115"/>
      <c r="AVO149" s="115"/>
      <c r="AVP149" s="115"/>
      <c r="AVQ149" s="115"/>
      <c r="AVR149" s="115"/>
      <c r="AVS149" s="115"/>
      <c r="AVT149" s="115"/>
      <c r="AVU149" s="115"/>
    </row>
    <row r="150" spans="1:1269" s="332" customFormat="1" ht="13.5" customHeight="1" x14ac:dyDescent="0.2">
      <c r="A150" s="115"/>
      <c r="B150" s="23" t="s">
        <v>130</v>
      </c>
      <c r="C150" s="135" t="s">
        <v>50</v>
      </c>
      <c r="D150" s="136">
        <v>1</v>
      </c>
      <c r="E150" s="69"/>
      <c r="F150" s="137">
        <f t="shared" si="38"/>
        <v>0</v>
      </c>
      <c r="G150" s="137">
        <f t="shared" si="39"/>
        <v>0</v>
      </c>
      <c r="H150" s="137">
        <f t="shared" si="40"/>
        <v>0</v>
      </c>
      <c r="I150" s="137">
        <f t="shared" si="41"/>
        <v>0</v>
      </c>
      <c r="J150" s="138" t="str">
        <f t="shared" si="42"/>
        <v>-</v>
      </c>
      <c r="K150" s="138" t="str">
        <f t="shared" si="43"/>
        <v>-</v>
      </c>
      <c r="L150" s="139" t="str">
        <f t="shared" si="44"/>
        <v>-</v>
      </c>
      <c r="M150" s="140"/>
      <c r="N150" s="84"/>
      <c r="O150" s="69"/>
      <c r="P150" s="69"/>
      <c r="Q150" s="69"/>
      <c r="R150" s="91"/>
      <c r="S150" s="141">
        <f t="shared" si="46"/>
        <v>0</v>
      </c>
      <c r="T150" s="140"/>
      <c r="U150" s="73" t="s">
        <v>48</v>
      </c>
      <c r="V150" s="73" t="s">
        <v>48</v>
      </c>
      <c r="W150" s="74">
        <f t="shared" si="45"/>
        <v>1</v>
      </c>
      <c r="X150" s="102"/>
      <c r="Y150" s="84"/>
      <c r="Z150" s="69"/>
      <c r="AA150" s="69"/>
      <c r="AB150" s="69"/>
      <c r="AC150" s="142"/>
      <c r="AD150" s="84"/>
      <c r="AE150" s="69"/>
      <c r="AF150" s="69"/>
      <c r="AG150" s="69"/>
      <c r="AH150" s="143"/>
      <c r="AI150" s="136"/>
      <c r="AJ150" s="69"/>
      <c r="AK150" s="69"/>
      <c r="AL150" s="69"/>
      <c r="AM150" s="82"/>
      <c r="AN150" s="136"/>
      <c r="AO150" s="69"/>
      <c r="AP150" s="69"/>
      <c r="AQ150" s="69"/>
      <c r="AR150" s="82"/>
      <c r="AS150" s="73"/>
      <c r="AT150" s="69"/>
      <c r="AU150" s="69"/>
      <c r="AV150" s="69"/>
      <c r="AW150" s="82"/>
      <c r="AX150" s="73"/>
      <c r="AY150" s="69"/>
      <c r="AZ150" s="69"/>
      <c r="BA150" s="69"/>
      <c r="BB150" s="82"/>
      <c r="BC150" s="84"/>
      <c r="BD150" s="69"/>
      <c r="BE150" s="69"/>
      <c r="BF150" s="69"/>
      <c r="BG150" s="82"/>
      <c r="BH150" s="84"/>
      <c r="BI150" s="69"/>
      <c r="BJ150" s="69"/>
      <c r="BK150" s="69"/>
      <c r="BL150" s="132"/>
      <c r="BM150" s="84"/>
      <c r="BN150" s="69"/>
      <c r="BO150" s="69"/>
      <c r="BP150" s="69"/>
      <c r="BQ150" s="132"/>
      <c r="BR150" s="84"/>
      <c r="BS150" s="69"/>
      <c r="BT150" s="69"/>
      <c r="BU150" s="69"/>
      <c r="BV150" s="132"/>
      <c r="BW150" s="84"/>
      <c r="BX150" s="69"/>
      <c r="BY150" s="69"/>
      <c r="BZ150" s="69"/>
      <c r="CA150" s="132"/>
      <c r="CB150" s="84"/>
      <c r="CC150" s="69"/>
      <c r="CD150" s="69"/>
      <c r="CE150" s="69"/>
      <c r="CF150" s="132"/>
      <c r="CG150" s="84"/>
      <c r="CH150" s="69"/>
      <c r="CI150" s="69"/>
      <c r="CJ150" s="69"/>
      <c r="CK150" s="132"/>
      <c r="CL150" s="84"/>
      <c r="CM150" s="69"/>
      <c r="CN150" s="69"/>
      <c r="CO150" s="69"/>
      <c r="CP150" s="132"/>
      <c r="CQ150" s="84"/>
      <c r="CR150" s="69"/>
      <c r="CS150" s="69"/>
      <c r="CT150" s="137"/>
      <c r="CU150" s="334"/>
      <c r="CV150" s="334"/>
      <c r="CW150" s="334"/>
      <c r="CX150" s="334"/>
      <c r="CY150" s="334"/>
      <c r="CZ150" s="132"/>
      <c r="DA150" s="84"/>
      <c r="DB150" s="69"/>
      <c r="DC150" s="69"/>
      <c r="DD150" s="69"/>
      <c r="DE150" s="142"/>
      <c r="DF150" s="84"/>
      <c r="DG150" s="69"/>
      <c r="DH150" s="69"/>
      <c r="DI150" s="69"/>
      <c r="DJ150" s="142"/>
      <c r="DK150" s="84"/>
      <c r="DL150" s="69"/>
      <c r="DM150" s="69"/>
      <c r="DN150" s="69"/>
      <c r="DO150" s="142"/>
      <c r="DP150" s="84"/>
      <c r="DQ150" s="69"/>
      <c r="DR150" s="69"/>
      <c r="DS150" s="69"/>
      <c r="DT150" s="142"/>
      <c r="DU150" s="125"/>
      <c r="DV150" s="125"/>
      <c r="DW150" s="125"/>
      <c r="DX150" s="125"/>
      <c r="DY150" s="125"/>
      <c r="DZ150" s="125"/>
      <c r="EA150" s="125"/>
      <c r="EB150" s="125"/>
      <c r="EC150" s="125"/>
      <c r="ED150" s="125"/>
      <c r="EE150" s="125"/>
      <c r="EF150" s="125"/>
      <c r="EG150" s="125"/>
      <c r="EH150" s="125"/>
      <c r="EI150" s="133"/>
      <c r="EJ150" s="125"/>
      <c r="EK150" s="125"/>
      <c r="EL150" s="125"/>
      <c r="EM150" s="125"/>
      <c r="EN150" s="133"/>
      <c r="EO150" s="125"/>
      <c r="EP150" s="125"/>
      <c r="EQ150" s="125"/>
      <c r="ER150" s="125"/>
      <c r="ES150" s="133"/>
      <c r="ET150" s="125"/>
      <c r="EU150" s="125"/>
      <c r="EV150" s="125"/>
      <c r="EW150" s="125"/>
      <c r="EX150" s="115"/>
      <c r="EY150" s="115"/>
      <c r="EZ150" s="115"/>
      <c r="FA150" s="115"/>
      <c r="FB150" s="84">
        <v>8</v>
      </c>
      <c r="FC150" s="73">
        <v>51</v>
      </c>
      <c r="FD150" s="84">
        <v>4</v>
      </c>
      <c r="FE150" s="84">
        <v>270</v>
      </c>
      <c r="FF150" s="84">
        <v>8</v>
      </c>
      <c r="FG150" s="138">
        <v>6.375</v>
      </c>
      <c r="FH150" s="138">
        <v>5.2941176470588234</v>
      </c>
      <c r="FI150" s="139">
        <v>33.75</v>
      </c>
      <c r="FJ150" s="40"/>
      <c r="FK150" s="74"/>
      <c r="FL150" s="115"/>
      <c r="FM150" s="44"/>
      <c r="FN150" s="44"/>
      <c r="FO150" s="44"/>
      <c r="FP150" s="44"/>
      <c r="FQ150" s="44"/>
      <c r="FR150" s="44"/>
      <c r="FS150" s="44"/>
      <c r="FT150" s="44"/>
      <c r="FU150" s="44"/>
      <c r="FV150" s="44"/>
      <c r="FW150" s="44"/>
      <c r="FX150" s="44"/>
      <c r="FY150" s="44"/>
      <c r="FZ150" s="44"/>
      <c r="GA150" s="44"/>
      <c r="GB150" s="44"/>
      <c r="GC150" s="44"/>
      <c r="GD150" s="44"/>
      <c r="GE150" s="115"/>
      <c r="GF150" s="115"/>
      <c r="GG150" s="115"/>
      <c r="GH150" s="115"/>
      <c r="GI150" s="115"/>
      <c r="GJ150" s="115"/>
      <c r="GK150" s="115"/>
      <c r="GL150" s="115"/>
      <c r="GM150" s="115"/>
      <c r="GN150" s="115"/>
      <c r="GO150" s="115"/>
      <c r="GP150" s="115"/>
      <c r="GQ150" s="115"/>
      <c r="GR150" s="115"/>
      <c r="GS150" s="115"/>
      <c r="GT150" s="115"/>
      <c r="GU150" s="115"/>
      <c r="GV150" s="115"/>
      <c r="GW150" s="115"/>
      <c r="GX150" s="115"/>
      <c r="GY150" s="115"/>
      <c r="GZ150" s="115"/>
      <c r="HA150" s="115"/>
      <c r="HB150" s="115"/>
      <c r="HC150" s="115"/>
      <c r="HD150" s="115"/>
      <c r="HE150" s="115"/>
      <c r="HF150" s="115"/>
      <c r="HG150" s="115"/>
      <c r="HH150" s="115"/>
      <c r="HI150" s="115"/>
      <c r="HJ150" s="115"/>
      <c r="HK150" s="115"/>
      <c r="HL150" s="115"/>
      <c r="HM150" s="115"/>
      <c r="HN150" s="115"/>
      <c r="HO150" s="115"/>
      <c r="HP150" s="115"/>
      <c r="HQ150" s="115"/>
      <c r="HR150" s="115"/>
      <c r="HS150" s="115"/>
      <c r="HT150" s="115"/>
      <c r="HU150" s="115"/>
      <c r="HV150" s="115"/>
      <c r="HW150" s="115"/>
      <c r="HX150" s="115"/>
      <c r="HY150" s="115"/>
      <c r="HZ150" s="115"/>
      <c r="IA150" s="115"/>
      <c r="IB150" s="115"/>
      <c r="IC150" s="115"/>
      <c r="ID150" s="115"/>
      <c r="IE150" s="115"/>
      <c r="IF150" s="115"/>
      <c r="IG150" s="115"/>
      <c r="IH150" s="115"/>
      <c r="II150" s="115"/>
      <c r="IJ150" s="115"/>
      <c r="IK150" s="115"/>
      <c r="IL150" s="115"/>
      <c r="IM150" s="115"/>
      <c r="IN150" s="115"/>
      <c r="IO150" s="115"/>
      <c r="IP150" s="115"/>
      <c r="IQ150" s="115"/>
      <c r="IR150" s="115"/>
      <c r="IS150" s="115"/>
      <c r="IT150" s="115"/>
      <c r="IU150" s="115"/>
      <c r="IV150" s="115"/>
      <c r="IW150" s="115"/>
      <c r="IX150" s="115"/>
      <c r="IY150" s="115"/>
      <c r="IZ150" s="115"/>
      <c r="JA150" s="115"/>
      <c r="JB150" s="115"/>
      <c r="JC150" s="115"/>
      <c r="JD150" s="115"/>
      <c r="JE150" s="115"/>
      <c r="JF150" s="115"/>
      <c r="JG150" s="115"/>
      <c r="JH150" s="115"/>
      <c r="JI150" s="115"/>
      <c r="JJ150" s="115"/>
      <c r="JK150" s="115"/>
      <c r="JL150" s="115"/>
      <c r="JM150" s="115"/>
      <c r="JN150" s="115"/>
      <c r="JO150" s="115"/>
      <c r="JP150" s="115"/>
      <c r="JQ150" s="115"/>
      <c r="JR150" s="115"/>
      <c r="JS150" s="115"/>
      <c r="JT150" s="115"/>
      <c r="JU150" s="115"/>
      <c r="JV150" s="115"/>
      <c r="JW150" s="115"/>
      <c r="JX150" s="115"/>
      <c r="JY150" s="115"/>
      <c r="JZ150" s="115"/>
      <c r="KA150" s="115"/>
      <c r="KB150" s="115"/>
      <c r="KC150" s="115"/>
      <c r="KD150" s="115"/>
      <c r="KE150" s="115"/>
      <c r="KF150" s="115"/>
      <c r="KG150" s="115"/>
      <c r="KH150" s="115"/>
      <c r="KI150" s="115"/>
      <c r="KJ150" s="115"/>
      <c r="KK150" s="115"/>
      <c r="KL150" s="115"/>
      <c r="KM150" s="115"/>
      <c r="KN150" s="115"/>
      <c r="KO150" s="115"/>
      <c r="KP150" s="115"/>
      <c r="KQ150" s="115"/>
      <c r="KR150" s="115"/>
      <c r="KS150" s="115"/>
      <c r="KT150" s="115"/>
      <c r="KU150" s="115"/>
      <c r="KV150" s="115"/>
      <c r="KW150" s="115"/>
      <c r="KX150" s="115"/>
      <c r="KY150" s="115"/>
      <c r="KZ150" s="115"/>
      <c r="LA150" s="115"/>
      <c r="LB150" s="115"/>
      <c r="LC150" s="115"/>
      <c r="LD150" s="115"/>
      <c r="LE150" s="115"/>
      <c r="LF150" s="115"/>
      <c r="LG150" s="115"/>
      <c r="LH150" s="115"/>
      <c r="LI150" s="115"/>
      <c r="LJ150" s="115"/>
      <c r="LK150" s="115"/>
      <c r="LL150" s="115"/>
      <c r="LM150" s="115"/>
      <c r="LN150" s="115"/>
      <c r="LO150" s="115"/>
      <c r="LP150" s="115"/>
      <c r="LQ150" s="115"/>
      <c r="LR150" s="115"/>
      <c r="LS150" s="115"/>
      <c r="LT150" s="115"/>
      <c r="LU150" s="115"/>
      <c r="LV150" s="115"/>
      <c r="LW150" s="115"/>
      <c r="LX150" s="115"/>
      <c r="LY150" s="115"/>
      <c r="LZ150" s="115"/>
      <c r="MA150" s="115"/>
      <c r="MB150" s="115"/>
      <c r="MC150" s="115"/>
      <c r="MD150" s="115"/>
      <c r="ME150" s="115"/>
      <c r="MF150" s="115"/>
      <c r="MG150" s="115"/>
      <c r="MH150" s="115"/>
      <c r="MI150" s="115"/>
      <c r="MJ150" s="115"/>
      <c r="MK150" s="115"/>
      <c r="ML150" s="115"/>
      <c r="MM150" s="115"/>
      <c r="MN150" s="115"/>
      <c r="MO150" s="115"/>
      <c r="MP150" s="115"/>
      <c r="MQ150" s="115"/>
      <c r="MR150" s="115"/>
      <c r="MS150" s="115"/>
      <c r="MT150" s="115"/>
      <c r="MU150" s="115"/>
      <c r="MV150" s="115"/>
      <c r="MW150" s="115"/>
      <c r="MX150" s="115"/>
      <c r="MY150" s="115"/>
      <c r="MZ150" s="115"/>
      <c r="NA150" s="115"/>
      <c r="NB150" s="115"/>
      <c r="NC150" s="115"/>
      <c r="ND150" s="115"/>
      <c r="NE150" s="115"/>
      <c r="NF150" s="115"/>
      <c r="NG150" s="115"/>
      <c r="NH150" s="115"/>
      <c r="NI150" s="115"/>
      <c r="NJ150" s="115"/>
      <c r="NK150" s="115"/>
      <c r="NL150" s="115"/>
      <c r="NM150" s="115"/>
      <c r="NN150" s="115"/>
      <c r="NO150" s="115"/>
      <c r="NP150" s="115"/>
      <c r="NQ150" s="115"/>
      <c r="NR150" s="115"/>
      <c r="NS150" s="115"/>
      <c r="NT150" s="115"/>
      <c r="NU150" s="115"/>
      <c r="NV150" s="115"/>
      <c r="NW150" s="115"/>
      <c r="NX150" s="115"/>
      <c r="NY150" s="115"/>
      <c r="NZ150" s="115"/>
      <c r="OA150" s="115"/>
      <c r="OB150" s="115"/>
      <c r="OC150" s="115"/>
      <c r="OD150" s="115"/>
      <c r="OE150" s="115"/>
      <c r="OF150" s="115"/>
      <c r="OG150" s="115"/>
      <c r="OH150" s="115"/>
      <c r="OI150" s="115"/>
      <c r="OJ150" s="115"/>
      <c r="OK150" s="115"/>
      <c r="OL150" s="115"/>
      <c r="OM150" s="115"/>
      <c r="ON150" s="115"/>
      <c r="OO150" s="115"/>
      <c r="OP150" s="115"/>
      <c r="OQ150" s="115"/>
      <c r="OR150" s="115"/>
      <c r="OS150" s="115"/>
      <c r="OT150" s="115"/>
      <c r="OU150" s="115"/>
      <c r="OV150" s="115"/>
      <c r="OW150" s="115"/>
      <c r="OX150" s="115"/>
      <c r="OY150" s="115"/>
      <c r="OZ150" s="115"/>
      <c r="PA150" s="115"/>
      <c r="PB150" s="115"/>
      <c r="PC150" s="115"/>
      <c r="PD150" s="115"/>
      <c r="PE150" s="115"/>
      <c r="PF150" s="115"/>
      <c r="PG150" s="115"/>
      <c r="PH150" s="115"/>
      <c r="PI150" s="115"/>
      <c r="PJ150" s="115"/>
      <c r="PK150" s="115"/>
      <c r="PL150" s="115"/>
      <c r="PM150" s="115"/>
      <c r="PN150" s="115"/>
      <c r="PO150" s="115"/>
      <c r="PP150" s="115"/>
      <c r="PQ150" s="115"/>
      <c r="PR150" s="115"/>
      <c r="PS150" s="115"/>
      <c r="PT150" s="115"/>
      <c r="PU150" s="115"/>
      <c r="PV150" s="115"/>
      <c r="PW150" s="115"/>
      <c r="PX150" s="115"/>
      <c r="PY150" s="115"/>
      <c r="PZ150" s="115"/>
      <c r="QA150" s="115"/>
      <c r="QB150" s="115"/>
      <c r="QC150" s="115"/>
      <c r="QD150" s="115"/>
      <c r="QE150" s="115"/>
      <c r="QF150" s="115"/>
      <c r="QG150" s="115"/>
      <c r="QH150" s="115"/>
      <c r="QI150" s="115"/>
      <c r="QJ150" s="115"/>
      <c r="QK150" s="115"/>
      <c r="QL150" s="115"/>
      <c r="QM150" s="115"/>
      <c r="QN150" s="115"/>
      <c r="QO150" s="115"/>
      <c r="QP150" s="115"/>
      <c r="QQ150" s="115"/>
      <c r="QR150" s="115"/>
      <c r="QS150" s="115"/>
      <c r="QT150" s="115"/>
      <c r="QU150" s="115"/>
      <c r="QV150" s="115"/>
      <c r="QW150" s="115"/>
      <c r="QX150" s="115"/>
      <c r="QY150" s="115"/>
      <c r="QZ150" s="115"/>
      <c r="RA150" s="115"/>
      <c r="RB150" s="115"/>
      <c r="RC150" s="115"/>
      <c r="RD150" s="115"/>
      <c r="RE150" s="115"/>
      <c r="RF150" s="115"/>
      <c r="RG150" s="115"/>
      <c r="RH150" s="115"/>
      <c r="RI150" s="115"/>
      <c r="RJ150" s="115"/>
      <c r="RK150" s="115"/>
      <c r="RL150" s="115"/>
      <c r="RM150" s="115"/>
      <c r="RN150" s="115"/>
      <c r="RO150" s="115"/>
      <c r="RP150" s="115"/>
      <c r="RQ150" s="115"/>
      <c r="RR150" s="115"/>
      <c r="RS150" s="115"/>
      <c r="RT150" s="115"/>
      <c r="RU150" s="115"/>
      <c r="RV150" s="115"/>
      <c r="RW150" s="115"/>
      <c r="RX150" s="115"/>
      <c r="RY150" s="115"/>
      <c r="RZ150" s="115"/>
      <c r="SA150" s="115"/>
      <c r="SB150" s="115"/>
      <c r="SC150" s="115"/>
      <c r="SD150" s="115"/>
      <c r="SE150" s="115"/>
      <c r="SF150" s="115"/>
      <c r="SG150" s="115"/>
      <c r="SH150" s="115"/>
      <c r="SI150" s="115"/>
      <c r="SJ150" s="115"/>
      <c r="SK150" s="115"/>
      <c r="SL150" s="115"/>
      <c r="SM150" s="115"/>
      <c r="SN150" s="115"/>
      <c r="SO150" s="115"/>
      <c r="SP150" s="115"/>
      <c r="SQ150" s="115"/>
      <c r="SR150" s="115"/>
      <c r="SS150" s="115"/>
      <c r="ST150" s="115"/>
      <c r="SU150" s="115"/>
      <c r="SV150" s="115"/>
      <c r="SW150" s="115"/>
      <c r="SX150" s="115"/>
      <c r="SY150" s="115"/>
      <c r="SZ150" s="115"/>
      <c r="TA150" s="115"/>
      <c r="TB150" s="115"/>
      <c r="TC150" s="115"/>
      <c r="TD150" s="115"/>
      <c r="TE150" s="115"/>
      <c r="TF150" s="115"/>
      <c r="TG150" s="115"/>
      <c r="TH150" s="115"/>
      <c r="TI150" s="115"/>
      <c r="TJ150" s="115"/>
      <c r="TK150" s="115"/>
      <c r="TL150" s="115"/>
      <c r="TM150" s="115"/>
      <c r="TN150" s="115"/>
      <c r="TO150" s="115"/>
      <c r="TP150" s="115"/>
      <c r="TQ150" s="115"/>
      <c r="TR150" s="115"/>
      <c r="TS150" s="115"/>
      <c r="TT150" s="115"/>
      <c r="TU150" s="115"/>
      <c r="TV150" s="115"/>
      <c r="TW150" s="115"/>
      <c r="TX150" s="115"/>
      <c r="TY150" s="115"/>
      <c r="TZ150" s="115"/>
      <c r="UA150" s="115"/>
      <c r="UB150" s="115"/>
      <c r="UC150" s="115"/>
      <c r="UD150" s="115"/>
      <c r="UE150" s="115"/>
      <c r="UF150" s="115"/>
      <c r="UG150" s="115"/>
      <c r="UH150" s="115"/>
      <c r="UI150" s="115"/>
      <c r="UJ150" s="115"/>
      <c r="UK150" s="115"/>
      <c r="UL150" s="115"/>
      <c r="UM150" s="115"/>
      <c r="UN150" s="115"/>
      <c r="UO150" s="115"/>
      <c r="UP150" s="115"/>
      <c r="UQ150" s="115"/>
      <c r="UR150" s="115"/>
      <c r="US150" s="115"/>
      <c r="UT150" s="115"/>
      <c r="UU150" s="115"/>
      <c r="UV150" s="115"/>
      <c r="UW150" s="115"/>
      <c r="UX150" s="115"/>
      <c r="UY150" s="115"/>
      <c r="UZ150" s="115"/>
      <c r="VA150" s="115"/>
      <c r="VB150" s="115"/>
      <c r="VC150" s="115"/>
      <c r="VD150" s="115"/>
      <c r="VE150" s="115"/>
      <c r="VF150" s="115"/>
      <c r="VG150" s="115"/>
      <c r="VH150" s="115"/>
      <c r="VI150" s="115"/>
      <c r="VJ150" s="115"/>
      <c r="VK150" s="115"/>
      <c r="VL150" s="115"/>
      <c r="VM150" s="115"/>
      <c r="VN150" s="115"/>
      <c r="VO150" s="115"/>
      <c r="VP150" s="115"/>
      <c r="VQ150" s="115"/>
      <c r="VR150" s="115"/>
      <c r="VS150" s="115"/>
      <c r="VT150" s="115"/>
      <c r="VU150" s="115"/>
      <c r="VV150" s="115"/>
      <c r="VW150" s="115"/>
      <c r="VX150" s="115"/>
      <c r="VY150" s="115"/>
      <c r="VZ150" s="115"/>
      <c r="WA150" s="115"/>
      <c r="WB150" s="115"/>
      <c r="WC150" s="115"/>
      <c r="WD150" s="115"/>
      <c r="WE150" s="115"/>
      <c r="WF150" s="115"/>
      <c r="WG150" s="115"/>
      <c r="WH150" s="115"/>
      <c r="WI150" s="115"/>
      <c r="WJ150" s="115"/>
      <c r="WK150" s="115"/>
      <c r="WL150" s="115"/>
      <c r="WM150" s="115"/>
      <c r="WN150" s="115"/>
      <c r="WO150" s="115"/>
      <c r="WP150" s="115"/>
      <c r="WQ150" s="115"/>
      <c r="WR150" s="115"/>
      <c r="WS150" s="115"/>
      <c r="WT150" s="115"/>
      <c r="WU150" s="115"/>
      <c r="WV150" s="115"/>
      <c r="WW150" s="115"/>
      <c r="WX150" s="115"/>
      <c r="WY150" s="115"/>
      <c r="WZ150" s="115"/>
      <c r="XA150" s="115"/>
      <c r="XB150" s="115"/>
      <c r="XC150" s="115"/>
      <c r="XD150" s="115"/>
      <c r="XE150" s="115"/>
      <c r="XF150" s="115"/>
      <c r="XG150" s="115"/>
      <c r="XH150" s="115"/>
      <c r="XI150" s="115"/>
      <c r="XJ150" s="115"/>
      <c r="XK150" s="115"/>
      <c r="XL150" s="115"/>
      <c r="XM150" s="115"/>
      <c r="XN150" s="115"/>
      <c r="XO150" s="115"/>
      <c r="XP150" s="115"/>
      <c r="XQ150" s="115"/>
      <c r="XR150" s="115"/>
      <c r="XS150" s="115"/>
      <c r="XT150" s="115"/>
      <c r="XU150" s="115"/>
      <c r="XV150" s="115"/>
      <c r="XW150" s="115"/>
      <c r="XX150" s="115"/>
      <c r="XY150" s="115"/>
      <c r="XZ150" s="115"/>
      <c r="YA150" s="115"/>
      <c r="YB150" s="115"/>
      <c r="YC150" s="115"/>
      <c r="YD150" s="115"/>
      <c r="YE150" s="115"/>
      <c r="YF150" s="115"/>
      <c r="YG150" s="115"/>
      <c r="YH150" s="115"/>
      <c r="YI150" s="115"/>
      <c r="YJ150" s="115"/>
      <c r="YK150" s="115"/>
      <c r="YL150" s="115"/>
      <c r="YM150" s="115"/>
      <c r="YN150" s="115"/>
      <c r="YO150" s="115"/>
      <c r="YP150" s="115"/>
      <c r="YQ150" s="115"/>
      <c r="YR150" s="115"/>
      <c r="YS150" s="115"/>
      <c r="YT150" s="115"/>
      <c r="YU150" s="115"/>
      <c r="YV150" s="115"/>
      <c r="YW150" s="115"/>
      <c r="YX150" s="115"/>
      <c r="YY150" s="115"/>
      <c r="YZ150" s="115"/>
      <c r="ZA150" s="115"/>
      <c r="ZB150" s="115"/>
      <c r="ZC150" s="115"/>
      <c r="ZD150" s="115"/>
      <c r="ZE150" s="115"/>
      <c r="ZF150" s="115"/>
      <c r="ZG150" s="115"/>
      <c r="ZH150" s="115"/>
      <c r="ZI150" s="115"/>
      <c r="ZJ150" s="115"/>
      <c r="ZK150" s="115"/>
      <c r="ZL150" s="115"/>
      <c r="ZM150" s="115"/>
      <c r="ZN150" s="115"/>
      <c r="ZO150" s="115"/>
      <c r="ZP150" s="115"/>
      <c r="ZQ150" s="115"/>
      <c r="ZR150" s="115"/>
      <c r="ZS150" s="115"/>
      <c r="ZT150" s="115"/>
      <c r="ZU150" s="115"/>
      <c r="ZV150" s="115"/>
      <c r="ZW150" s="115"/>
      <c r="ZX150" s="115"/>
      <c r="ZY150" s="115"/>
      <c r="ZZ150" s="115"/>
      <c r="AAA150" s="115"/>
      <c r="AAB150" s="115"/>
      <c r="AAC150" s="115"/>
      <c r="AAD150" s="115"/>
      <c r="AAE150" s="115"/>
      <c r="AAF150" s="115"/>
      <c r="AAG150" s="115"/>
      <c r="AAH150" s="115"/>
      <c r="AAI150" s="115"/>
      <c r="AAJ150" s="115"/>
      <c r="AAK150" s="115"/>
      <c r="AAL150" s="115"/>
      <c r="AAM150" s="115"/>
      <c r="AAN150" s="115"/>
      <c r="AAO150" s="115"/>
      <c r="AAP150" s="115"/>
      <c r="AAQ150" s="115"/>
      <c r="AAR150" s="115"/>
      <c r="AAS150" s="115"/>
      <c r="AAT150" s="115"/>
      <c r="AAU150" s="115"/>
      <c r="AAV150" s="115"/>
      <c r="AAW150" s="115"/>
      <c r="AAX150" s="115"/>
      <c r="AAY150" s="115"/>
      <c r="AAZ150" s="115"/>
      <c r="ABA150" s="115"/>
      <c r="ABB150" s="115"/>
      <c r="ABC150" s="115"/>
      <c r="ABD150" s="115"/>
      <c r="ABE150" s="115"/>
      <c r="ABF150" s="115"/>
      <c r="ABG150" s="115"/>
      <c r="ABH150" s="115"/>
      <c r="ABI150" s="115"/>
      <c r="ABJ150" s="115"/>
      <c r="ABK150" s="115"/>
      <c r="ABL150" s="115"/>
      <c r="ABM150" s="115"/>
      <c r="ABN150" s="115"/>
      <c r="ABO150" s="115"/>
      <c r="ABP150" s="115"/>
      <c r="ABQ150" s="115"/>
      <c r="ABR150" s="115"/>
      <c r="ABS150" s="115"/>
      <c r="ABT150" s="115"/>
      <c r="ABU150" s="115"/>
      <c r="ABV150" s="115"/>
      <c r="ABW150" s="115"/>
      <c r="ABX150" s="115"/>
      <c r="ABY150" s="115"/>
      <c r="ABZ150" s="115"/>
      <c r="ACA150" s="115"/>
      <c r="ACB150" s="115"/>
      <c r="ACC150" s="115"/>
      <c r="ACD150" s="115"/>
      <c r="ACE150" s="115"/>
      <c r="ACF150" s="115"/>
      <c r="ACG150" s="115"/>
      <c r="ACH150" s="115"/>
      <c r="ACI150" s="115"/>
      <c r="ACJ150" s="115"/>
      <c r="ACK150" s="115"/>
      <c r="ACL150" s="115"/>
      <c r="ACM150" s="115"/>
      <c r="ACN150" s="115"/>
      <c r="ACO150" s="115"/>
      <c r="ACP150" s="115"/>
      <c r="ACQ150" s="115"/>
      <c r="ACR150" s="115"/>
      <c r="ACS150" s="115"/>
      <c r="ACT150" s="115"/>
      <c r="ACU150" s="115"/>
      <c r="ACV150" s="115"/>
      <c r="ACW150" s="115"/>
      <c r="ACX150" s="115"/>
      <c r="ACY150" s="115"/>
      <c r="ACZ150" s="115"/>
      <c r="ADA150" s="115"/>
      <c r="ADB150" s="115"/>
      <c r="ADC150" s="115"/>
      <c r="ADD150" s="115"/>
      <c r="ADE150" s="115"/>
      <c r="ADF150" s="115"/>
      <c r="ADG150" s="115"/>
      <c r="ADH150" s="115"/>
      <c r="ADI150" s="115"/>
      <c r="ADJ150" s="115"/>
      <c r="ADK150" s="115"/>
      <c r="ADL150" s="115"/>
      <c r="ADM150" s="115"/>
      <c r="ADN150" s="115"/>
      <c r="ADO150" s="115"/>
      <c r="ADP150" s="115"/>
      <c r="ADQ150" s="115"/>
      <c r="ADR150" s="115"/>
      <c r="ADS150" s="115"/>
      <c r="ADT150" s="115"/>
      <c r="ADU150" s="115"/>
      <c r="ADV150" s="115"/>
      <c r="ADW150" s="115"/>
      <c r="ADX150" s="115"/>
      <c r="ADY150" s="115"/>
      <c r="ADZ150" s="115"/>
      <c r="AEA150" s="115"/>
      <c r="AEB150" s="115"/>
      <c r="AEC150" s="115"/>
      <c r="AED150" s="115"/>
      <c r="AEE150" s="115"/>
      <c r="AEF150" s="115"/>
      <c r="AEG150" s="115"/>
      <c r="AEH150" s="115"/>
      <c r="AEI150" s="115"/>
      <c r="AEJ150" s="115"/>
      <c r="AEK150" s="115"/>
      <c r="AEL150" s="115"/>
      <c r="AEM150" s="115"/>
      <c r="AEN150" s="115"/>
      <c r="AEO150" s="115"/>
      <c r="AEP150" s="115"/>
      <c r="AEQ150" s="115"/>
      <c r="AER150" s="115"/>
      <c r="AES150" s="115"/>
      <c r="AET150" s="115"/>
      <c r="AEU150" s="115"/>
      <c r="AEV150" s="115"/>
      <c r="AEW150" s="115"/>
      <c r="AEX150" s="115"/>
      <c r="AEY150" s="115"/>
      <c r="AEZ150" s="115"/>
      <c r="AFA150" s="115"/>
      <c r="AFB150" s="115"/>
      <c r="AFC150" s="115"/>
      <c r="AFD150" s="115"/>
      <c r="AFE150" s="115"/>
      <c r="AFF150" s="115"/>
      <c r="AFG150" s="115"/>
      <c r="AFH150" s="115"/>
      <c r="AFI150" s="115"/>
      <c r="AFJ150" s="115"/>
      <c r="AFK150" s="115"/>
      <c r="AFL150" s="115"/>
      <c r="AFM150" s="115"/>
      <c r="AFN150" s="115"/>
      <c r="AFO150" s="115"/>
      <c r="AFP150" s="115"/>
      <c r="AFQ150" s="115"/>
      <c r="AFR150" s="115"/>
      <c r="AFS150" s="115"/>
      <c r="AFT150" s="115"/>
      <c r="AFU150" s="115"/>
      <c r="AFV150" s="115"/>
      <c r="AFW150" s="115"/>
      <c r="AFX150" s="115"/>
      <c r="AFY150" s="115"/>
      <c r="AFZ150" s="115"/>
      <c r="AGA150" s="115"/>
      <c r="AGB150" s="115"/>
      <c r="AGC150" s="115"/>
      <c r="AGD150" s="115"/>
      <c r="AGE150" s="115"/>
      <c r="AGF150" s="115"/>
      <c r="AGG150" s="115"/>
      <c r="AGH150" s="115"/>
      <c r="AGI150" s="115"/>
      <c r="AGJ150" s="115"/>
      <c r="AGK150" s="115"/>
      <c r="AGL150" s="115"/>
      <c r="AGM150" s="115"/>
      <c r="AGN150" s="115"/>
      <c r="AGO150" s="115"/>
      <c r="AGP150" s="115"/>
      <c r="AGQ150" s="115"/>
      <c r="AGR150" s="115"/>
      <c r="AGS150" s="115"/>
      <c r="AGT150" s="115"/>
      <c r="AGU150" s="115"/>
      <c r="AGV150" s="115"/>
      <c r="AGW150" s="115"/>
      <c r="AGX150" s="115"/>
      <c r="AGY150" s="115"/>
      <c r="AGZ150" s="115"/>
      <c r="AHA150" s="115"/>
      <c r="AHB150" s="115"/>
      <c r="AHC150" s="115"/>
      <c r="AHD150" s="115"/>
      <c r="AHE150" s="115"/>
      <c r="AHF150" s="115"/>
      <c r="AHG150" s="115"/>
      <c r="AHH150" s="115"/>
      <c r="AHI150" s="115"/>
      <c r="AHJ150" s="115"/>
      <c r="AHK150" s="115"/>
      <c r="AHL150" s="115"/>
      <c r="AHM150" s="115"/>
      <c r="AHN150" s="115"/>
      <c r="AHO150" s="115"/>
      <c r="AHP150" s="115"/>
      <c r="AHQ150" s="115"/>
      <c r="AHR150" s="115"/>
      <c r="AHS150" s="115"/>
      <c r="AHT150" s="115"/>
      <c r="AHU150" s="115"/>
      <c r="AHV150" s="115"/>
      <c r="AHW150" s="115"/>
      <c r="AHX150" s="115"/>
      <c r="AHY150" s="115"/>
      <c r="AHZ150" s="115"/>
      <c r="AIA150" s="115"/>
      <c r="AIB150" s="115"/>
      <c r="AIC150" s="115"/>
      <c r="AID150" s="115"/>
      <c r="AIE150" s="115"/>
      <c r="AIF150" s="115"/>
      <c r="AIG150" s="115"/>
      <c r="AIH150" s="115"/>
      <c r="AII150" s="115"/>
      <c r="AIJ150" s="115"/>
      <c r="AIK150" s="115"/>
      <c r="AIL150" s="115"/>
      <c r="AIM150" s="115"/>
      <c r="AIN150" s="115"/>
      <c r="AIO150" s="115"/>
      <c r="AIP150" s="115"/>
      <c r="AIQ150" s="115"/>
      <c r="AIR150" s="115"/>
      <c r="AIS150" s="115"/>
      <c r="AIT150" s="115"/>
      <c r="AIU150" s="115"/>
      <c r="AIV150" s="115"/>
      <c r="AIW150" s="115"/>
      <c r="AIX150" s="115"/>
      <c r="AIY150" s="115"/>
      <c r="AIZ150" s="115"/>
      <c r="AJA150" s="115"/>
      <c r="AJB150" s="115"/>
      <c r="AJC150" s="115"/>
      <c r="AJD150" s="115"/>
      <c r="AJE150" s="115"/>
      <c r="AJF150" s="115"/>
      <c r="AJG150" s="115"/>
      <c r="AJH150" s="115"/>
      <c r="AJI150" s="115"/>
      <c r="AJJ150" s="115"/>
      <c r="AJK150" s="115"/>
      <c r="AJL150" s="115"/>
      <c r="AJM150" s="115"/>
      <c r="AJN150" s="115"/>
      <c r="AJO150" s="115"/>
      <c r="AJP150" s="115"/>
      <c r="AJQ150" s="115"/>
      <c r="AJR150" s="115"/>
      <c r="AJS150" s="115"/>
      <c r="AJT150" s="115"/>
      <c r="AJU150" s="115"/>
      <c r="AJV150" s="115"/>
      <c r="AJW150" s="115"/>
      <c r="AJX150" s="115"/>
      <c r="AJY150" s="115"/>
      <c r="AJZ150" s="115"/>
      <c r="AKA150" s="115"/>
      <c r="AKB150" s="115"/>
      <c r="AKC150" s="115"/>
      <c r="AKD150" s="115"/>
      <c r="AKE150" s="115"/>
      <c r="AKF150" s="115"/>
      <c r="AKG150" s="115"/>
      <c r="AKH150" s="115"/>
      <c r="AKI150" s="115"/>
      <c r="AKJ150" s="115"/>
      <c r="AKK150" s="115"/>
      <c r="AKL150" s="115"/>
      <c r="AKM150" s="115"/>
      <c r="AKN150" s="115"/>
      <c r="AKO150" s="115"/>
      <c r="AKP150" s="115"/>
      <c r="AKQ150" s="115"/>
      <c r="AKR150" s="115"/>
      <c r="AKS150" s="115"/>
      <c r="AKT150" s="115"/>
      <c r="AKU150" s="115"/>
      <c r="AKV150" s="115"/>
      <c r="AKW150" s="115"/>
      <c r="AKX150" s="115"/>
      <c r="AKY150" s="115"/>
      <c r="AKZ150" s="115"/>
      <c r="ALA150" s="115"/>
      <c r="ALB150" s="115"/>
      <c r="ALC150" s="115"/>
      <c r="ALD150" s="115"/>
      <c r="ALE150" s="115"/>
      <c r="ALF150" s="115"/>
      <c r="ALG150" s="115"/>
      <c r="ALH150" s="115"/>
      <c r="ALI150" s="115"/>
      <c r="ALJ150" s="115"/>
      <c r="ALK150" s="115"/>
      <c r="ALL150" s="115"/>
      <c r="ALM150" s="115"/>
      <c r="ALN150" s="115"/>
      <c r="ALO150" s="115"/>
      <c r="ALP150" s="115"/>
      <c r="ALQ150" s="115"/>
      <c r="ALR150" s="115"/>
      <c r="ALS150" s="115"/>
      <c r="ALT150" s="115"/>
      <c r="ALU150" s="115"/>
      <c r="ALV150" s="115"/>
      <c r="ALW150" s="115"/>
      <c r="ALX150" s="115"/>
      <c r="ALY150" s="115"/>
      <c r="ALZ150" s="115"/>
      <c r="AMA150" s="115"/>
      <c r="AMB150" s="115"/>
      <c r="AMC150" s="115"/>
      <c r="AMD150" s="115"/>
      <c r="AME150" s="115"/>
      <c r="AMF150" s="115"/>
      <c r="AMG150" s="115"/>
      <c r="AMH150" s="115"/>
      <c r="AMI150" s="115"/>
      <c r="AMJ150" s="115"/>
      <c r="AMK150" s="115"/>
      <c r="AML150" s="115"/>
      <c r="AMM150" s="115"/>
      <c r="AMN150" s="115"/>
      <c r="AMO150" s="115"/>
      <c r="AMP150" s="115"/>
      <c r="AMQ150" s="115"/>
      <c r="AMR150" s="115"/>
      <c r="AMS150" s="115"/>
      <c r="AMT150" s="115"/>
      <c r="AMU150" s="115"/>
      <c r="AMV150" s="115"/>
      <c r="AMW150" s="115"/>
      <c r="AMX150" s="115"/>
      <c r="AMY150" s="115"/>
      <c r="AMZ150" s="115"/>
      <c r="ANA150" s="115"/>
      <c r="ANB150" s="115"/>
      <c r="ANC150" s="115"/>
      <c r="AND150" s="115"/>
      <c r="ANE150" s="115"/>
      <c r="ANF150" s="115"/>
      <c r="ANG150" s="115"/>
      <c r="ANH150" s="115"/>
      <c r="ANI150" s="115"/>
      <c r="ANJ150" s="115"/>
      <c r="ANK150" s="115"/>
      <c r="ANL150" s="115"/>
      <c r="ANM150" s="115"/>
      <c r="ANN150" s="115"/>
      <c r="ANO150" s="115"/>
      <c r="ANP150" s="115"/>
      <c r="ANQ150" s="115"/>
      <c r="ANR150" s="115"/>
      <c r="ANS150" s="115"/>
      <c r="ANT150" s="115"/>
      <c r="ANU150" s="115"/>
      <c r="ANV150" s="115"/>
      <c r="ANW150" s="115"/>
      <c r="ANX150" s="115"/>
      <c r="ANY150" s="115"/>
      <c r="ANZ150" s="115"/>
      <c r="AOA150" s="115"/>
      <c r="AOB150" s="115"/>
      <c r="AOC150" s="115"/>
      <c r="AOD150" s="115"/>
      <c r="AOE150" s="115"/>
      <c r="AOF150" s="115"/>
      <c r="AOG150" s="115"/>
      <c r="AOH150" s="115"/>
      <c r="AOI150" s="115"/>
      <c r="AOJ150" s="115"/>
      <c r="AOK150" s="115"/>
      <c r="AOL150" s="115"/>
      <c r="AOM150" s="115"/>
      <c r="AON150" s="115"/>
      <c r="AOO150" s="115"/>
      <c r="AOP150" s="115"/>
      <c r="AOQ150" s="115"/>
      <c r="AOR150" s="115"/>
      <c r="AOS150" s="115"/>
      <c r="AOT150" s="115"/>
      <c r="AOU150" s="115"/>
      <c r="AOV150" s="115"/>
      <c r="AOW150" s="115"/>
      <c r="AOX150" s="115"/>
      <c r="AOY150" s="115"/>
      <c r="AOZ150" s="115"/>
      <c r="APA150" s="115"/>
      <c r="APB150" s="115"/>
      <c r="APC150" s="115"/>
      <c r="APD150" s="115"/>
      <c r="APE150" s="115"/>
      <c r="APF150" s="115"/>
      <c r="APG150" s="115"/>
      <c r="APH150" s="115"/>
      <c r="API150" s="115"/>
      <c r="APJ150" s="115"/>
      <c r="APK150" s="115"/>
      <c r="APL150" s="115"/>
      <c r="APM150" s="115"/>
      <c r="APN150" s="115"/>
      <c r="APO150" s="115"/>
      <c r="APP150" s="115"/>
      <c r="APQ150" s="115"/>
      <c r="APR150" s="115"/>
      <c r="APS150" s="115"/>
      <c r="APT150" s="115"/>
      <c r="APU150" s="115"/>
      <c r="APV150" s="115"/>
      <c r="APW150" s="115"/>
      <c r="APX150" s="115"/>
      <c r="APY150" s="115"/>
      <c r="APZ150" s="115"/>
      <c r="AQA150" s="115"/>
      <c r="AQB150" s="115"/>
      <c r="AQC150" s="115"/>
      <c r="AQD150" s="115"/>
      <c r="AQE150" s="115"/>
      <c r="AQF150" s="115"/>
      <c r="AQG150" s="115"/>
      <c r="AQH150" s="115"/>
      <c r="AQI150" s="115"/>
      <c r="AQJ150" s="115"/>
      <c r="AQK150" s="115"/>
      <c r="AQL150" s="115"/>
      <c r="AQM150" s="115"/>
      <c r="AQN150" s="115"/>
      <c r="AQO150" s="115"/>
      <c r="AQP150" s="115"/>
      <c r="AQQ150" s="115"/>
      <c r="AQR150" s="115"/>
      <c r="AQS150" s="115"/>
      <c r="AQT150" s="115"/>
      <c r="AQU150" s="115"/>
      <c r="AQV150" s="115"/>
      <c r="AQW150" s="115"/>
      <c r="AQX150" s="115"/>
      <c r="AQY150" s="115"/>
      <c r="AQZ150" s="115"/>
      <c r="ARA150" s="115"/>
      <c r="ARB150" s="115"/>
      <c r="ARC150" s="115"/>
      <c r="ARD150" s="115"/>
      <c r="ARE150" s="115"/>
      <c r="ARF150" s="115"/>
      <c r="ARG150" s="115"/>
      <c r="ARH150" s="115"/>
      <c r="ARI150" s="115"/>
      <c r="ARJ150" s="115"/>
      <c r="ARK150" s="115"/>
      <c r="ARL150" s="115"/>
      <c r="ARM150" s="115"/>
      <c r="ARN150" s="115"/>
      <c r="ARO150" s="115"/>
      <c r="ARP150" s="115"/>
      <c r="ARQ150" s="115"/>
      <c r="ARR150" s="115"/>
      <c r="ARS150" s="115"/>
      <c r="ART150" s="115"/>
      <c r="ARU150" s="115"/>
      <c r="ARV150" s="115"/>
      <c r="ARW150" s="115"/>
      <c r="ARX150" s="115"/>
      <c r="ARY150" s="115"/>
      <c r="ARZ150" s="115"/>
      <c r="ASA150" s="115"/>
      <c r="ASB150" s="115"/>
      <c r="ASC150" s="115"/>
      <c r="ASD150" s="115"/>
      <c r="ASE150" s="115"/>
      <c r="ASF150" s="115"/>
      <c r="ASG150" s="115"/>
      <c r="ASH150" s="115"/>
      <c r="ASI150" s="115"/>
      <c r="ASJ150" s="115"/>
      <c r="ASK150" s="115"/>
      <c r="ASL150" s="115"/>
      <c r="ASM150" s="115"/>
      <c r="ASN150" s="115"/>
      <c r="ASO150" s="115"/>
      <c r="ASP150" s="115"/>
      <c r="ASQ150" s="115"/>
      <c r="ASR150" s="115"/>
      <c r="ASS150" s="115"/>
      <c r="AST150" s="115"/>
      <c r="ASU150" s="115"/>
      <c r="ASV150" s="115"/>
      <c r="ASW150" s="115"/>
      <c r="ASX150" s="115"/>
      <c r="ASY150" s="115"/>
      <c r="ASZ150" s="115"/>
      <c r="ATA150" s="115"/>
      <c r="ATB150" s="115"/>
      <c r="ATC150" s="115"/>
      <c r="ATD150" s="115"/>
      <c r="ATE150" s="115"/>
      <c r="ATF150" s="115"/>
      <c r="ATG150" s="115"/>
      <c r="ATH150" s="115"/>
      <c r="ATI150" s="115"/>
      <c r="ATJ150" s="115"/>
      <c r="ATK150" s="115"/>
      <c r="ATL150" s="115"/>
      <c r="ATM150" s="115"/>
      <c r="ATN150" s="115"/>
      <c r="ATO150" s="115"/>
      <c r="ATP150" s="115"/>
      <c r="ATQ150" s="115"/>
      <c r="ATR150" s="115"/>
      <c r="ATS150" s="115"/>
      <c r="ATT150" s="115"/>
      <c r="ATU150" s="115"/>
      <c r="ATV150" s="115"/>
      <c r="ATW150" s="115"/>
      <c r="ATX150" s="115"/>
      <c r="ATY150" s="115"/>
      <c r="ATZ150" s="115"/>
      <c r="AUA150" s="115"/>
      <c r="AUB150" s="115"/>
      <c r="AUC150" s="115"/>
      <c r="AUD150" s="115"/>
      <c r="AUE150" s="115"/>
      <c r="AUF150" s="115"/>
      <c r="AUG150" s="115"/>
      <c r="AUH150" s="115"/>
      <c r="AUI150" s="115"/>
      <c r="AUJ150" s="115"/>
      <c r="AUK150" s="115"/>
      <c r="AUL150" s="115"/>
      <c r="AUM150" s="115"/>
      <c r="AUN150" s="115"/>
      <c r="AUO150" s="115"/>
      <c r="AUP150" s="115"/>
      <c r="AUQ150" s="115"/>
      <c r="AUR150" s="115"/>
      <c r="AUS150" s="115"/>
      <c r="AUT150" s="115"/>
      <c r="AUU150" s="115"/>
      <c r="AUV150" s="115"/>
      <c r="AUW150" s="115"/>
      <c r="AUX150" s="115"/>
      <c r="AUY150" s="115"/>
      <c r="AUZ150" s="115"/>
      <c r="AVA150" s="115"/>
      <c r="AVB150" s="115"/>
      <c r="AVC150" s="115"/>
      <c r="AVD150" s="115"/>
      <c r="AVE150" s="115"/>
      <c r="AVF150" s="115"/>
      <c r="AVG150" s="115"/>
      <c r="AVH150" s="115"/>
      <c r="AVI150" s="115"/>
      <c r="AVJ150" s="115"/>
      <c r="AVK150" s="115"/>
      <c r="AVL150" s="115"/>
      <c r="AVM150" s="115"/>
      <c r="AVN150" s="115"/>
      <c r="AVO150" s="115"/>
      <c r="AVP150" s="115"/>
      <c r="AVQ150" s="115"/>
      <c r="AVR150" s="115"/>
      <c r="AVS150" s="115"/>
      <c r="AVT150" s="115"/>
      <c r="AVU150" s="115"/>
    </row>
    <row r="151" spans="1:1269" s="332" customFormat="1" ht="13.5" customHeight="1" x14ac:dyDescent="0.2">
      <c r="A151" s="115"/>
      <c r="B151" s="23" t="s">
        <v>139</v>
      </c>
      <c r="C151" s="135" t="s">
        <v>140</v>
      </c>
      <c r="D151" s="136">
        <v>1</v>
      </c>
      <c r="E151" s="69"/>
      <c r="F151" s="137">
        <f t="shared" si="38"/>
        <v>0</v>
      </c>
      <c r="G151" s="137">
        <f t="shared" si="39"/>
        <v>0</v>
      </c>
      <c r="H151" s="137">
        <f t="shared" si="40"/>
        <v>0</v>
      </c>
      <c r="I151" s="137">
        <f t="shared" si="41"/>
        <v>0</v>
      </c>
      <c r="J151" s="138" t="str">
        <f t="shared" si="42"/>
        <v>-</v>
      </c>
      <c r="K151" s="138" t="str">
        <f t="shared" si="43"/>
        <v>-</v>
      </c>
      <c r="L151" s="139" t="str">
        <f t="shared" si="44"/>
        <v>-</v>
      </c>
      <c r="M151" s="140"/>
      <c r="N151" s="84"/>
      <c r="O151" s="69"/>
      <c r="P151" s="69"/>
      <c r="Q151" s="69"/>
      <c r="R151" s="91"/>
      <c r="S151" s="141">
        <f t="shared" si="46"/>
        <v>0</v>
      </c>
      <c r="T151" s="140"/>
      <c r="U151" s="73" t="s">
        <v>48</v>
      </c>
      <c r="V151" s="73" t="s">
        <v>48</v>
      </c>
      <c r="W151" s="74">
        <f t="shared" si="45"/>
        <v>0</v>
      </c>
      <c r="X151" s="102"/>
      <c r="Y151" s="84"/>
      <c r="Z151" s="69"/>
      <c r="AA151" s="69"/>
      <c r="AB151" s="69"/>
      <c r="AC151" s="142"/>
      <c r="AD151" s="84"/>
      <c r="AE151" s="69"/>
      <c r="AF151" s="69"/>
      <c r="AG151" s="69"/>
      <c r="AH151" s="143"/>
      <c r="AI151" s="136"/>
      <c r="AJ151" s="69"/>
      <c r="AK151" s="69"/>
      <c r="AL151" s="69"/>
      <c r="AM151" s="82"/>
      <c r="AN151" s="136"/>
      <c r="AO151" s="69"/>
      <c r="AP151" s="69"/>
      <c r="AQ151" s="69"/>
      <c r="AR151" s="82"/>
      <c r="AS151" s="73"/>
      <c r="AT151" s="69"/>
      <c r="AU151" s="69"/>
      <c r="AV151" s="69"/>
      <c r="AW151" s="82"/>
      <c r="AX151" s="84"/>
      <c r="AY151" s="69"/>
      <c r="AZ151" s="69"/>
      <c r="BA151" s="69"/>
      <c r="BB151" s="82"/>
      <c r="BC151" s="73"/>
      <c r="BD151" s="69"/>
      <c r="BE151" s="69"/>
      <c r="BF151" s="69"/>
      <c r="BG151" s="82"/>
      <c r="BH151" s="84"/>
      <c r="BI151" s="69"/>
      <c r="BJ151" s="69"/>
      <c r="BK151" s="69"/>
      <c r="BL151" s="132"/>
      <c r="BM151" s="84"/>
      <c r="BN151" s="69"/>
      <c r="BO151" s="69"/>
      <c r="BP151" s="69"/>
      <c r="BQ151" s="132"/>
      <c r="BR151" s="84"/>
      <c r="BS151" s="69"/>
      <c r="BT151" s="69"/>
      <c r="BU151" s="69"/>
      <c r="BV151" s="132"/>
      <c r="BW151" s="84"/>
      <c r="BX151" s="69"/>
      <c r="BY151" s="69"/>
      <c r="BZ151" s="69"/>
      <c r="CA151" s="132"/>
      <c r="CB151" s="84"/>
      <c r="CC151" s="69"/>
      <c r="CD151" s="69"/>
      <c r="CE151" s="69"/>
      <c r="CF151" s="132"/>
      <c r="CG151" s="84"/>
      <c r="CH151" s="69"/>
      <c r="CI151" s="69"/>
      <c r="CJ151" s="69"/>
      <c r="CK151" s="132"/>
      <c r="CL151" s="84"/>
      <c r="CM151" s="69"/>
      <c r="CN151" s="69"/>
      <c r="CO151" s="69"/>
      <c r="CP151" s="132"/>
      <c r="CQ151" s="84"/>
      <c r="CR151" s="69"/>
      <c r="CS151" s="69"/>
      <c r="CT151" s="137"/>
      <c r="CU151" s="334"/>
      <c r="CV151" s="334"/>
      <c r="CW151" s="334"/>
      <c r="CX151" s="334"/>
      <c r="CY151" s="334"/>
      <c r="CZ151" s="132"/>
      <c r="DA151" s="84"/>
      <c r="DB151" s="69"/>
      <c r="DC151" s="69"/>
      <c r="DD151" s="69"/>
      <c r="DE151" s="142"/>
      <c r="DF151" s="84"/>
      <c r="DG151" s="69"/>
      <c r="DH151" s="69"/>
      <c r="DI151" s="69"/>
      <c r="DJ151" s="142"/>
      <c r="DK151" s="84"/>
      <c r="DL151" s="69"/>
      <c r="DM151" s="69"/>
      <c r="DN151" s="69"/>
      <c r="DO151" s="142"/>
      <c r="DP151" s="84"/>
      <c r="DQ151" s="69"/>
      <c r="DR151" s="69"/>
      <c r="DS151" s="69"/>
      <c r="DT151" s="142"/>
      <c r="DU151" s="125"/>
      <c r="DV151" s="125"/>
      <c r="DW151" s="125"/>
      <c r="DX151" s="125"/>
      <c r="DY151" s="125"/>
      <c r="DZ151" s="125"/>
      <c r="EA151" s="125"/>
      <c r="EB151" s="125"/>
      <c r="EC151" s="125"/>
      <c r="ED151" s="125"/>
      <c r="EE151" s="125"/>
      <c r="EF151" s="125"/>
      <c r="EG151" s="125"/>
      <c r="EH151" s="125"/>
      <c r="EI151" s="133"/>
      <c r="EJ151" s="125"/>
      <c r="EK151" s="125"/>
      <c r="EL151" s="125"/>
      <c r="EM151" s="125"/>
      <c r="EN151" s="133"/>
      <c r="EO151" s="125"/>
      <c r="EP151" s="125"/>
      <c r="EQ151" s="125"/>
      <c r="ER151" s="125"/>
      <c r="ES151" s="133"/>
      <c r="ET151" s="125"/>
      <c r="EU151" s="125"/>
      <c r="EV151" s="125"/>
      <c r="EW151" s="125"/>
      <c r="EX151" s="115"/>
      <c r="EY151" s="115"/>
      <c r="EZ151" s="115"/>
      <c r="FA151" s="115"/>
      <c r="FB151" s="73"/>
      <c r="FC151" s="73"/>
      <c r="FD151" s="84"/>
      <c r="FE151" s="84"/>
      <c r="FF151" s="84"/>
      <c r="FG151" s="138"/>
      <c r="FH151" s="138"/>
      <c r="FI151" s="139"/>
      <c r="FJ151" s="40"/>
      <c r="FK151" s="74"/>
      <c r="FL151" s="115"/>
      <c r="FM151" s="44"/>
      <c r="FN151" s="44"/>
      <c r="FO151" s="44"/>
      <c r="FP151" s="44"/>
      <c r="FQ151" s="44"/>
      <c r="FR151" s="44"/>
      <c r="FS151" s="44"/>
      <c r="FT151" s="44"/>
      <c r="FU151" s="44"/>
      <c r="FV151" s="44"/>
      <c r="FW151" s="44"/>
      <c r="FX151" s="44"/>
      <c r="FY151" s="44"/>
      <c r="FZ151" s="44"/>
      <c r="GA151" s="44"/>
      <c r="GB151" s="44"/>
      <c r="GC151" s="44"/>
      <c r="GD151" s="44"/>
      <c r="GE151" s="115"/>
      <c r="GF151" s="115"/>
      <c r="GG151" s="115"/>
      <c r="GH151" s="115"/>
      <c r="GI151" s="115"/>
      <c r="GJ151" s="115"/>
      <c r="GK151" s="115"/>
      <c r="GL151" s="115"/>
      <c r="GM151" s="115"/>
      <c r="GN151" s="115"/>
      <c r="GO151" s="115"/>
      <c r="GP151" s="115"/>
      <c r="GQ151" s="115"/>
      <c r="GR151" s="115"/>
      <c r="GS151" s="115"/>
      <c r="GT151" s="115"/>
      <c r="GU151" s="115"/>
      <c r="GV151" s="115"/>
      <c r="GW151" s="115"/>
      <c r="GX151" s="115"/>
      <c r="GY151" s="115"/>
      <c r="GZ151" s="115"/>
      <c r="HA151" s="115"/>
      <c r="HB151" s="115"/>
      <c r="HC151" s="115"/>
      <c r="HD151" s="115"/>
      <c r="HE151" s="115"/>
      <c r="HF151" s="115"/>
      <c r="HG151" s="115"/>
      <c r="HH151" s="115"/>
      <c r="HI151" s="115"/>
      <c r="HJ151" s="115"/>
      <c r="HK151" s="115"/>
      <c r="HL151" s="115"/>
      <c r="HM151" s="115"/>
      <c r="HN151" s="115"/>
      <c r="HO151" s="115"/>
      <c r="HP151" s="115"/>
      <c r="HQ151" s="115"/>
      <c r="HR151" s="115"/>
      <c r="HS151" s="115"/>
      <c r="HT151" s="115"/>
      <c r="HU151" s="115"/>
      <c r="HV151" s="115"/>
      <c r="HW151" s="115"/>
      <c r="HX151" s="115"/>
      <c r="HY151" s="115"/>
      <c r="HZ151" s="115"/>
      <c r="IA151" s="115"/>
      <c r="IB151" s="115"/>
      <c r="IC151" s="115"/>
      <c r="ID151" s="115"/>
      <c r="IE151" s="115"/>
      <c r="IF151" s="115"/>
      <c r="IG151" s="115"/>
      <c r="IH151" s="115"/>
      <c r="II151" s="115"/>
      <c r="IJ151" s="115"/>
      <c r="IK151" s="115"/>
      <c r="IL151" s="115"/>
      <c r="IM151" s="115"/>
      <c r="IN151" s="115"/>
      <c r="IO151" s="115"/>
      <c r="IP151" s="115"/>
      <c r="IQ151" s="115"/>
      <c r="IR151" s="115"/>
      <c r="IS151" s="115"/>
      <c r="IT151" s="115"/>
      <c r="IU151" s="115"/>
      <c r="IV151" s="115"/>
      <c r="IW151" s="115"/>
      <c r="IX151" s="115"/>
      <c r="IY151" s="115"/>
      <c r="IZ151" s="115"/>
      <c r="JA151" s="115"/>
      <c r="JB151" s="115"/>
      <c r="JC151" s="115"/>
      <c r="JD151" s="115"/>
      <c r="JE151" s="115"/>
      <c r="JF151" s="115"/>
      <c r="JG151" s="115"/>
      <c r="JH151" s="115"/>
      <c r="JI151" s="115"/>
      <c r="JJ151" s="115"/>
      <c r="JK151" s="115"/>
      <c r="JL151" s="115"/>
      <c r="JM151" s="115"/>
      <c r="JN151" s="115"/>
      <c r="JO151" s="115"/>
      <c r="JP151" s="115"/>
      <c r="JQ151" s="115"/>
      <c r="JR151" s="115"/>
      <c r="JS151" s="115"/>
      <c r="JT151" s="115"/>
      <c r="JU151" s="115"/>
      <c r="JV151" s="115"/>
      <c r="JW151" s="115"/>
      <c r="JX151" s="115"/>
      <c r="JY151" s="115"/>
      <c r="JZ151" s="115"/>
      <c r="KA151" s="115"/>
      <c r="KB151" s="115"/>
      <c r="KC151" s="115"/>
      <c r="KD151" s="115"/>
      <c r="KE151" s="115"/>
      <c r="KF151" s="115"/>
      <c r="KG151" s="115"/>
      <c r="KH151" s="115"/>
      <c r="KI151" s="115"/>
      <c r="KJ151" s="115"/>
      <c r="KK151" s="115"/>
      <c r="KL151" s="115"/>
      <c r="KM151" s="115"/>
      <c r="KN151" s="115"/>
      <c r="KO151" s="115"/>
      <c r="KP151" s="115"/>
      <c r="KQ151" s="115"/>
      <c r="KR151" s="115"/>
      <c r="KS151" s="115"/>
      <c r="KT151" s="115"/>
      <c r="KU151" s="115"/>
      <c r="KV151" s="115"/>
      <c r="KW151" s="115"/>
      <c r="KX151" s="115"/>
      <c r="KY151" s="115"/>
      <c r="KZ151" s="115"/>
      <c r="LA151" s="115"/>
      <c r="LB151" s="115"/>
      <c r="LC151" s="115"/>
      <c r="LD151" s="115"/>
      <c r="LE151" s="115"/>
      <c r="LF151" s="115"/>
      <c r="LG151" s="115"/>
      <c r="LH151" s="115"/>
      <c r="LI151" s="115"/>
      <c r="LJ151" s="115"/>
      <c r="LK151" s="115"/>
      <c r="LL151" s="115"/>
      <c r="LM151" s="115"/>
      <c r="LN151" s="115"/>
      <c r="LO151" s="115"/>
      <c r="LP151" s="115"/>
      <c r="LQ151" s="115"/>
      <c r="LR151" s="115"/>
      <c r="LS151" s="115"/>
      <c r="LT151" s="115"/>
      <c r="LU151" s="115"/>
      <c r="LV151" s="115"/>
      <c r="LW151" s="115"/>
      <c r="LX151" s="115"/>
      <c r="LY151" s="115"/>
      <c r="LZ151" s="115"/>
      <c r="MA151" s="115"/>
      <c r="MB151" s="115"/>
      <c r="MC151" s="115"/>
      <c r="MD151" s="115"/>
      <c r="ME151" s="115"/>
      <c r="MF151" s="115"/>
      <c r="MG151" s="115"/>
      <c r="MH151" s="115"/>
      <c r="MI151" s="115"/>
      <c r="MJ151" s="115"/>
      <c r="MK151" s="115"/>
      <c r="ML151" s="115"/>
      <c r="MM151" s="115"/>
      <c r="MN151" s="115"/>
      <c r="MO151" s="115"/>
      <c r="MP151" s="115"/>
      <c r="MQ151" s="115"/>
      <c r="MR151" s="115"/>
      <c r="MS151" s="115"/>
      <c r="MT151" s="115"/>
      <c r="MU151" s="115"/>
      <c r="MV151" s="115"/>
      <c r="MW151" s="115"/>
      <c r="MX151" s="115"/>
      <c r="MY151" s="115"/>
      <c r="MZ151" s="115"/>
      <c r="NA151" s="115"/>
      <c r="NB151" s="115"/>
      <c r="NC151" s="115"/>
      <c r="ND151" s="115"/>
      <c r="NE151" s="115"/>
      <c r="NF151" s="115"/>
      <c r="NG151" s="115"/>
      <c r="NH151" s="115"/>
      <c r="NI151" s="115"/>
      <c r="NJ151" s="115"/>
      <c r="NK151" s="115"/>
      <c r="NL151" s="115"/>
      <c r="NM151" s="115"/>
      <c r="NN151" s="115"/>
      <c r="NO151" s="115"/>
      <c r="NP151" s="115"/>
      <c r="NQ151" s="115"/>
      <c r="NR151" s="115"/>
      <c r="NS151" s="115"/>
      <c r="NT151" s="115"/>
      <c r="NU151" s="115"/>
      <c r="NV151" s="115"/>
      <c r="NW151" s="115"/>
      <c r="NX151" s="115"/>
      <c r="NY151" s="115"/>
      <c r="NZ151" s="115"/>
      <c r="OA151" s="115"/>
      <c r="OB151" s="115"/>
      <c r="OC151" s="115"/>
      <c r="OD151" s="115"/>
      <c r="OE151" s="115"/>
      <c r="OF151" s="115"/>
      <c r="OG151" s="115"/>
      <c r="OH151" s="115"/>
      <c r="OI151" s="115"/>
      <c r="OJ151" s="115"/>
      <c r="OK151" s="115"/>
      <c r="OL151" s="115"/>
      <c r="OM151" s="115"/>
      <c r="ON151" s="115"/>
      <c r="OO151" s="115"/>
      <c r="OP151" s="115"/>
      <c r="OQ151" s="115"/>
      <c r="OR151" s="115"/>
      <c r="OS151" s="115"/>
      <c r="OT151" s="115"/>
      <c r="OU151" s="115"/>
      <c r="OV151" s="115"/>
      <c r="OW151" s="115"/>
      <c r="OX151" s="115"/>
      <c r="OY151" s="115"/>
      <c r="OZ151" s="115"/>
      <c r="PA151" s="115"/>
      <c r="PB151" s="115"/>
      <c r="PC151" s="115"/>
      <c r="PD151" s="115"/>
      <c r="PE151" s="115"/>
      <c r="PF151" s="115"/>
      <c r="PG151" s="115"/>
      <c r="PH151" s="115"/>
      <c r="PI151" s="115"/>
      <c r="PJ151" s="115"/>
      <c r="PK151" s="115"/>
      <c r="PL151" s="115"/>
      <c r="PM151" s="115"/>
      <c r="PN151" s="115"/>
      <c r="PO151" s="115"/>
      <c r="PP151" s="115"/>
      <c r="PQ151" s="115"/>
      <c r="PR151" s="115"/>
      <c r="PS151" s="115"/>
      <c r="PT151" s="115"/>
      <c r="PU151" s="115"/>
      <c r="PV151" s="115"/>
      <c r="PW151" s="115"/>
      <c r="PX151" s="115"/>
      <c r="PY151" s="115"/>
      <c r="PZ151" s="115"/>
      <c r="QA151" s="115"/>
      <c r="QB151" s="115"/>
      <c r="QC151" s="115"/>
      <c r="QD151" s="115"/>
      <c r="QE151" s="115"/>
      <c r="QF151" s="115"/>
      <c r="QG151" s="115"/>
      <c r="QH151" s="115"/>
      <c r="QI151" s="115"/>
      <c r="QJ151" s="115"/>
      <c r="QK151" s="115"/>
      <c r="QL151" s="115"/>
      <c r="QM151" s="115"/>
      <c r="QN151" s="115"/>
      <c r="QO151" s="115"/>
      <c r="QP151" s="115"/>
      <c r="QQ151" s="115"/>
      <c r="QR151" s="115"/>
      <c r="QS151" s="115"/>
      <c r="QT151" s="115"/>
      <c r="QU151" s="115"/>
      <c r="QV151" s="115"/>
      <c r="QW151" s="115"/>
      <c r="QX151" s="115"/>
      <c r="QY151" s="115"/>
      <c r="QZ151" s="115"/>
      <c r="RA151" s="115"/>
      <c r="RB151" s="115"/>
      <c r="RC151" s="115"/>
      <c r="RD151" s="115"/>
      <c r="RE151" s="115"/>
      <c r="RF151" s="115"/>
      <c r="RG151" s="115"/>
      <c r="RH151" s="115"/>
      <c r="RI151" s="115"/>
      <c r="RJ151" s="115"/>
      <c r="RK151" s="115"/>
      <c r="RL151" s="115"/>
      <c r="RM151" s="115"/>
      <c r="RN151" s="115"/>
      <c r="RO151" s="115"/>
      <c r="RP151" s="115"/>
      <c r="RQ151" s="115"/>
      <c r="RR151" s="115"/>
      <c r="RS151" s="115"/>
      <c r="RT151" s="115"/>
      <c r="RU151" s="115"/>
      <c r="RV151" s="115"/>
      <c r="RW151" s="115"/>
      <c r="RX151" s="115"/>
      <c r="RY151" s="115"/>
      <c r="RZ151" s="115"/>
      <c r="SA151" s="115"/>
      <c r="SB151" s="115"/>
      <c r="SC151" s="115"/>
      <c r="SD151" s="115"/>
      <c r="SE151" s="115"/>
      <c r="SF151" s="115"/>
      <c r="SG151" s="115"/>
      <c r="SH151" s="115"/>
      <c r="SI151" s="115"/>
      <c r="SJ151" s="115"/>
      <c r="SK151" s="115"/>
      <c r="SL151" s="115"/>
      <c r="SM151" s="115"/>
      <c r="SN151" s="115"/>
      <c r="SO151" s="115"/>
      <c r="SP151" s="115"/>
      <c r="SQ151" s="115"/>
      <c r="SR151" s="115"/>
      <c r="SS151" s="115"/>
      <c r="ST151" s="115"/>
      <c r="SU151" s="115"/>
      <c r="SV151" s="115"/>
      <c r="SW151" s="115"/>
      <c r="SX151" s="115"/>
      <c r="SY151" s="115"/>
      <c r="SZ151" s="115"/>
      <c r="TA151" s="115"/>
      <c r="TB151" s="115"/>
      <c r="TC151" s="115"/>
      <c r="TD151" s="115"/>
      <c r="TE151" s="115"/>
      <c r="TF151" s="115"/>
      <c r="TG151" s="115"/>
      <c r="TH151" s="115"/>
      <c r="TI151" s="115"/>
      <c r="TJ151" s="115"/>
      <c r="TK151" s="115"/>
      <c r="TL151" s="115"/>
      <c r="TM151" s="115"/>
      <c r="TN151" s="115"/>
      <c r="TO151" s="115"/>
      <c r="TP151" s="115"/>
      <c r="TQ151" s="115"/>
      <c r="TR151" s="115"/>
      <c r="TS151" s="115"/>
      <c r="TT151" s="115"/>
      <c r="TU151" s="115"/>
      <c r="TV151" s="115"/>
      <c r="TW151" s="115"/>
      <c r="TX151" s="115"/>
      <c r="TY151" s="115"/>
      <c r="TZ151" s="115"/>
      <c r="UA151" s="115"/>
      <c r="UB151" s="115"/>
      <c r="UC151" s="115"/>
      <c r="UD151" s="115"/>
      <c r="UE151" s="115"/>
      <c r="UF151" s="115"/>
      <c r="UG151" s="115"/>
      <c r="UH151" s="115"/>
      <c r="UI151" s="115"/>
      <c r="UJ151" s="115"/>
      <c r="UK151" s="115"/>
      <c r="UL151" s="115"/>
      <c r="UM151" s="115"/>
      <c r="UN151" s="115"/>
      <c r="UO151" s="115"/>
      <c r="UP151" s="115"/>
      <c r="UQ151" s="115"/>
      <c r="UR151" s="115"/>
      <c r="US151" s="115"/>
      <c r="UT151" s="115"/>
      <c r="UU151" s="115"/>
      <c r="UV151" s="115"/>
      <c r="UW151" s="115"/>
      <c r="UX151" s="115"/>
      <c r="UY151" s="115"/>
      <c r="UZ151" s="115"/>
      <c r="VA151" s="115"/>
      <c r="VB151" s="115"/>
      <c r="VC151" s="115"/>
      <c r="VD151" s="115"/>
      <c r="VE151" s="115"/>
      <c r="VF151" s="115"/>
      <c r="VG151" s="115"/>
      <c r="VH151" s="115"/>
      <c r="VI151" s="115"/>
      <c r="VJ151" s="115"/>
      <c r="VK151" s="115"/>
      <c r="VL151" s="115"/>
      <c r="VM151" s="115"/>
      <c r="VN151" s="115"/>
      <c r="VO151" s="115"/>
      <c r="VP151" s="115"/>
      <c r="VQ151" s="115"/>
      <c r="VR151" s="115"/>
      <c r="VS151" s="115"/>
      <c r="VT151" s="115"/>
      <c r="VU151" s="115"/>
      <c r="VV151" s="115"/>
      <c r="VW151" s="115"/>
      <c r="VX151" s="115"/>
      <c r="VY151" s="115"/>
      <c r="VZ151" s="115"/>
      <c r="WA151" s="115"/>
      <c r="WB151" s="115"/>
      <c r="WC151" s="115"/>
      <c r="WD151" s="115"/>
      <c r="WE151" s="115"/>
      <c r="WF151" s="115"/>
      <c r="WG151" s="115"/>
      <c r="WH151" s="115"/>
      <c r="WI151" s="115"/>
      <c r="WJ151" s="115"/>
      <c r="WK151" s="115"/>
      <c r="WL151" s="115"/>
      <c r="WM151" s="115"/>
      <c r="WN151" s="115"/>
      <c r="WO151" s="115"/>
      <c r="WP151" s="115"/>
      <c r="WQ151" s="115"/>
      <c r="WR151" s="115"/>
      <c r="WS151" s="115"/>
      <c r="WT151" s="115"/>
      <c r="WU151" s="115"/>
      <c r="WV151" s="115"/>
      <c r="WW151" s="115"/>
      <c r="WX151" s="115"/>
      <c r="WY151" s="115"/>
      <c r="WZ151" s="115"/>
      <c r="XA151" s="115"/>
      <c r="XB151" s="115"/>
      <c r="XC151" s="115"/>
      <c r="XD151" s="115"/>
      <c r="XE151" s="115"/>
      <c r="XF151" s="115"/>
      <c r="XG151" s="115"/>
      <c r="XH151" s="115"/>
      <c r="XI151" s="115"/>
      <c r="XJ151" s="115"/>
      <c r="XK151" s="115"/>
      <c r="XL151" s="115"/>
      <c r="XM151" s="115"/>
      <c r="XN151" s="115"/>
      <c r="XO151" s="115"/>
      <c r="XP151" s="115"/>
      <c r="XQ151" s="115"/>
      <c r="XR151" s="115"/>
      <c r="XS151" s="115"/>
      <c r="XT151" s="115"/>
      <c r="XU151" s="115"/>
      <c r="XV151" s="115"/>
      <c r="XW151" s="115"/>
      <c r="XX151" s="115"/>
      <c r="XY151" s="115"/>
      <c r="XZ151" s="115"/>
      <c r="YA151" s="115"/>
      <c r="YB151" s="115"/>
      <c r="YC151" s="115"/>
      <c r="YD151" s="115"/>
      <c r="YE151" s="115"/>
      <c r="YF151" s="115"/>
      <c r="YG151" s="115"/>
      <c r="YH151" s="115"/>
      <c r="YI151" s="115"/>
      <c r="YJ151" s="115"/>
      <c r="YK151" s="115"/>
      <c r="YL151" s="115"/>
      <c r="YM151" s="115"/>
      <c r="YN151" s="115"/>
      <c r="YO151" s="115"/>
      <c r="YP151" s="115"/>
      <c r="YQ151" s="115"/>
      <c r="YR151" s="115"/>
      <c r="YS151" s="115"/>
      <c r="YT151" s="115"/>
      <c r="YU151" s="115"/>
      <c r="YV151" s="115"/>
      <c r="YW151" s="115"/>
      <c r="YX151" s="115"/>
      <c r="YY151" s="115"/>
      <c r="YZ151" s="115"/>
      <c r="ZA151" s="115"/>
      <c r="ZB151" s="115"/>
      <c r="ZC151" s="115"/>
      <c r="ZD151" s="115"/>
      <c r="ZE151" s="115"/>
      <c r="ZF151" s="115"/>
      <c r="ZG151" s="115"/>
      <c r="ZH151" s="115"/>
      <c r="ZI151" s="115"/>
      <c r="ZJ151" s="115"/>
      <c r="ZK151" s="115"/>
      <c r="ZL151" s="115"/>
      <c r="ZM151" s="115"/>
      <c r="ZN151" s="115"/>
      <c r="ZO151" s="115"/>
      <c r="ZP151" s="115"/>
      <c r="ZQ151" s="115"/>
      <c r="ZR151" s="115"/>
      <c r="ZS151" s="115"/>
      <c r="ZT151" s="115"/>
      <c r="ZU151" s="115"/>
      <c r="ZV151" s="115"/>
      <c r="ZW151" s="115"/>
      <c r="ZX151" s="115"/>
      <c r="ZY151" s="115"/>
      <c r="ZZ151" s="115"/>
      <c r="AAA151" s="115"/>
      <c r="AAB151" s="115"/>
      <c r="AAC151" s="115"/>
      <c r="AAD151" s="115"/>
      <c r="AAE151" s="115"/>
      <c r="AAF151" s="115"/>
      <c r="AAG151" s="115"/>
      <c r="AAH151" s="115"/>
      <c r="AAI151" s="115"/>
      <c r="AAJ151" s="115"/>
      <c r="AAK151" s="115"/>
      <c r="AAL151" s="115"/>
      <c r="AAM151" s="115"/>
      <c r="AAN151" s="115"/>
      <c r="AAO151" s="115"/>
      <c r="AAP151" s="115"/>
      <c r="AAQ151" s="115"/>
      <c r="AAR151" s="115"/>
      <c r="AAS151" s="115"/>
      <c r="AAT151" s="115"/>
      <c r="AAU151" s="115"/>
      <c r="AAV151" s="115"/>
      <c r="AAW151" s="115"/>
      <c r="AAX151" s="115"/>
      <c r="AAY151" s="115"/>
      <c r="AAZ151" s="115"/>
      <c r="ABA151" s="115"/>
      <c r="ABB151" s="115"/>
      <c r="ABC151" s="115"/>
      <c r="ABD151" s="115"/>
      <c r="ABE151" s="115"/>
      <c r="ABF151" s="115"/>
      <c r="ABG151" s="115"/>
      <c r="ABH151" s="115"/>
      <c r="ABI151" s="115"/>
      <c r="ABJ151" s="115"/>
      <c r="ABK151" s="115"/>
      <c r="ABL151" s="115"/>
      <c r="ABM151" s="115"/>
      <c r="ABN151" s="115"/>
      <c r="ABO151" s="115"/>
      <c r="ABP151" s="115"/>
      <c r="ABQ151" s="115"/>
      <c r="ABR151" s="115"/>
      <c r="ABS151" s="115"/>
      <c r="ABT151" s="115"/>
      <c r="ABU151" s="115"/>
      <c r="ABV151" s="115"/>
      <c r="ABW151" s="115"/>
      <c r="ABX151" s="115"/>
      <c r="ABY151" s="115"/>
      <c r="ABZ151" s="115"/>
      <c r="ACA151" s="115"/>
      <c r="ACB151" s="115"/>
      <c r="ACC151" s="115"/>
      <c r="ACD151" s="115"/>
      <c r="ACE151" s="115"/>
      <c r="ACF151" s="115"/>
      <c r="ACG151" s="115"/>
      <c r="ACH151" s="115"/>
      <c r="ACI151" s="115"/>
      <c r="ACJ151" s="115"/>
      <c r="ACK151" s="115"/>
      <c r="ACL151" s="115"/>
      <c r="ACM151" s="115"/>
      <c r="ACN151" s="115"/>
      <c r="ACO151" s="115"/>
      <c r="ACP151" s="115"/>
      <c r="ACQ151" s="115"/>
      <c r="ACR151" s="115"/>
      <c r="ACS151" s="115"/>
      <c r="ACT151" s="115"/>
      <c r="ACU151" s="115"/>
      <c r="ACV151" s="115"/>
      <c r="ACW151" s="115"/>
      <c r="ACX151" s="115"/>
      <c r="ACY151" s="115"/>
      <c r="ACZ151" s="115"/>
      <c r="ADA151" s="115"/>
      <c r="ADB151" s="115"/>
      <c r="ADC151" s="115"/>
      <c r="ADD151" s="115"/>
      <c r="ADE151" s="115"/>
      <c r="ADF151" s="115"/>
      <c r="ADG151" s="115"/>
      <c r="ADH151" s="115"/>
      <c r="ADI151" s="115"/>
      <c r="ADJ151" s="115"/>
      <c r="ADK151" s="115"/>
      <c r="ADL151" s="115"/>
      <c r="ADM151" s="115"/>
      <c r="ADN151" s="115"/>
      <c r="ADO151" s="115"/>
      <c r="ADP151" s="115"/>
      <c r="ADQ151" s="115"/>
      <c r="ADR151" s="115"/>
      <c r="ADS151" s="115"/>
      <c r="ADT151" s="115"/>
      <c r="ADU151" s="115"/>
      <c r="ADV151" s="115"/>
      <c r="ADW151" s="115"/>
      <c r="ADX151" s="115"/>
      <c r="ADY151" s="115"/>
      <c r="ADZ151" s="115"/>
      <c r="AEA151" s="115"/>
      <c r="AEB151" s="115"/>
      <c r="AEC151" s="115"/>
      <c r="AED151" s="115"/>
      <c r="AEE151" s="115"/>
      <c r="AEF151" s="115"/>
      <c r="AEG151" s="115"/>
      <c r="AEH151" s="115"/>
      <c r="AEI151" s="115"/>
      <c r="AEJ151" s="115"/>
      <c r="AEK151" s="115"/>
      <c r="AEL151" s="115"/>
      <c r="AEM151" s="115"/>
      <c r="AEN151" s="115"/>
      <c r="AEO151" s="115"/>
      <c r="AEP151" s="115"/>
      <c r="AEQ151" s="115"/>
      <c r="AER151" s="115"/>
      <c r="AES151" s="115"/>
      <c r="AET151" s="115"/>
      <c r="AEU151" s="115"/>
      <c r="AEV151" s="115"/>
      <c r="AEW151" s="115"/>
      <c r="AEX151" s="115"/>
      <c r="AEY151" s="115"/>
      <c r="AEZ151" s="115"/>
      <c r="AFA151" s="115"/>
      <c r="AFB151" s="115"/>
      <c r="AFC151" s="115"/>
      <c r="AFD151" s="115"/>
      <c r="AFE151" s="115"/>
      <c r="AFF151" s="115"/>
      <c r="AFG151" s="115"/>
      <c r="AFH151" s="115"/>
      <c r="AFI151" s="115"/>
      <c r="AFJ151" s="115"/>
      <c r="AFK151" s="115"/>
      <c r="AFL151" s="115"/>
      <c r="AFM151" s="115"/>
      <c r="AFN151" s="115"/>
      <c r="AFO151" s="115"/>
      <c r="AFP151" s="115"/>
      <c r="AFQ151" s="115"/>
      <c r="AFR151" s="115"/>
      <c r="AFS151" s="115"/>
      <c r="AFT151" s="115"/>
      <c r="AFU151" s="115"/>
      <c r="AFV151" s="115"/>
      <c r="AFW151" s="115"/>
      <c r="AFX151" s="115"/>
      <c r="AFY151" s="115"/>
      <c r="AFZ151" s="115"/>
      <c r="AGA151" s="115"/>
      <c r="AGB151" s="115"/>
      <c r="AGC151" s="115"/>
      <c r="AGD151" s="115"/>
      <c r="AGE151" s="115"/>
      <c r="AGF151" s="115"/>
      <c r="AGG151" s="115"/>
      <c r="AGH151" s="115"/>
      <c r="AGI151" s="115"/>
      <c r="AGJ151" s="115"/>
      <c r="AGK151" s="115"/>
      <c r="AGL151" s="115"/>
      <c r="AGM151" s="115"/>
      <c r="AGN151" s="115"/>
      <c r="AGO151" s="115"/>
      <c r="AGP151" s="115"/>
      <c r="AGQ151" s="115"/>
      <c r="AGR151" s="115"/>
      <c r="AGS151" s="115"/>
      <c r="AGT151" s="115"/>
      <c r="AGU151" s="115"/>
      <c r="AGV151" s="115"/>
      <c r="AGW151" s="115"/>
      <c r="AGX151" s="115"/>
      <c r="AGY151" s="115"/>
      <c r="AGZ151" s="115"/>
      <c r="AHA151" s="115"/>
      <c r="AHB151" s="115"/>
      <c r="AHC151" s="115"/>
      <c r="AHD151" s="115"/>
      <c r="AHE151" s="115"/>
      <c r="AHF151" s="115"/>
      <c r="AHG151" s="115"/>
      <c r="AHH151" s="115"/>
      <c r="AHI151" s="115"/>
      <c r="AHJ151" s="115"/>
      <c r="AHK151" s="115"/>
      <c r="AHL151" s="115"/>
      <c r="AHM151" s="115"/>
      <c r="AHN151" s="115"/>
      <c r="AHO151" s="115"/>
      <c r="AHP151" s="115"/>
      <c r="AHQ151" s="115"/>
      <c r="AHR151" s="115"/>
      <c r="AHS151" s="115"/>
      <c r="AHT151" s="115"/>
      <c r="AHU151" s="115"/>
      <c r="AHV151" s="115"/>
      <c r="AHW151" s="115"/>
      <c r="AHX151" s="115"/>
      <c r="AHY151" s="115"/>
      <c r="AHZ151" s="115"/>
      <c r="AIA151" s="115"/>
      <c r="AIB151" s="115"/>
      <c r="AIC151" s="115"/>
      <c r="AID151" s="115"/>
      <c r="AIE151" s="115"/>
      <c r="AIF151" s="115"/>
      <c r="AIG151" s="115"/>
      <c r="AIH151" s="115"/>
      <c r="AII151" s="115"/>
      <c r="AIJ151" s="115"/>
      <c r="AIK151" s="115"/>
      <c r="AIL151" s="115"/>
      <c r="AIM151" s="115"/>
      <c r="AIN151" s="115"/>
      <c r="AIO151" s="115"/>
      <c r="AIP151" s="115"/>
      <c r="AIQ151" s="115"/>
      <c r="AIR151" s="115"/>
      <c r="AIS151" s="115"/>
      <c r="AIT151" s="115"/>
      <c r="AIU151" s="115"/>
      <c r="AIV151" s="115"/>
      <c r="AIW151" s="115"/>
      <c r="AIX151" s="115"/>
      <c r="AIY151" s="115"/>
      <c r="AIZ151" s="115"/>
      <c r="AJA151" s="115"/>
      <c r="AJB151" s="115"/>
      <c r="AJC151" s="115"/>
      <c r="AJD151" s="115"/>
      <c r="AJE151" s="115"/>
      <c r="AJF151" s="115"/>
      <c r="AJG151" s="115"/>
      <c r="AJH151" s="115"/>
      <c r="AJI151" s="115"/>
      <c r="AJJ151" s="115"/>
      <c r="AJK151" s="115"/>
      <c r="AJL151" s="115"/>
      <c r="AJM151" s="115"/>
      <c r="AJN151" s="115"/>
      <c r="AJO151" s="115"/>
      <c r="AJP151" s="115"/>
      <c r="AJQ151" s="115"/>
      <c r="AJR151" s="115"/>
      <c r="AJS151" s="115"/>
      <c r="AJT151" s="115"/>
      <c r="AJU151" s="115"/>
      <c r="AJV151" s="115"/>
      <c r="AJW151" s="115"/>
      <c r="AJX151" s="115"/>
      <c r="AJY151" s="115"/>
      <c r="AJZ151" s="115"/>
      <c r="AKA151" s="115"/>
      <c r="AKB151" s="115"/>
      <c r="AKC151" s="115"/>
      <c r="AKD151" s="115"/>
      <c r="AKE151" s="115"/>
      <c r="AKF151" s="115"/>
      <c r="AKG151" s="115"/>
      <c r="AKH151" s="115"/>
      <c r="AKI151" s="115"/>
      <c r="AKJ151" s="115"/>
      <c r="AKK151" s="115"/>
      <c r="AKL151" s="115"/>
      <c r="AKM151" s="115"/>
      <c r="AKN151" s="115"/>
      <c r="AKO151" s="115"/>
      <c r="AKP151" s="115"/>
      <c r="AKQ151" s="115"/>
      <c r="AKR151" s="115"/>
      <c r="AKS151" s="115"/>
      <c r="AKT151" s="115"/>
      <c r="AKU151" s="115"/>
      <c r="AKV151" s="115"/>
      <c r="AKW151" s="115"/>
      <c r="AKX151" s="115"/>
      <c r="AKY151" s="115"/>
      <c r="AKZ151" s="115"/>
      <c r="ALA151" s="115"/>
      <c r="ALB151" s="115"/>
      <c r="ALC151" s="115"/>
      <c r="ALD151" s="115"/>
      <c r="ALE151" s="115"/>
      <c r="ALF151" s="115"/>
      <c r="ALG151" s="115"/>
      <c r="ALH151" s="115"/>
      <c r="ALI151" s="115"/>
      <c r="ALJ151" s="115"/>
      <c r="ALK151" s="115"/>
      <c r="ALL151" s="115"/>
      <c r="ALM151" s="115"/>
      <c r="ALN151" s="115"/>
      <c r="ALO151" s="115"/>
      <c r="ALP151" s="115"/>
      <c r="ALQ151" s="115"/>
      <c r="ALR151" s="115"/>
      <c r="ALS151" s="115"/>
      <c r="ALT151" s="115"/>
      <c r="ALU151" s="115"/>
      <c r="ALV151" s="115"/>
      <c r="ALW151" s="115"/>
      <c r="ALX151" s="115"/>
      <c r="ALY151" s="115"/>
      <c r="ALZ151" s="115"/>
      <c r="AMA151" s="115"/>
      <c r="AMB151" s="115"/>
      <c r="AMC151" s="115"/>
      <c r="AMD151" s="115"/>
      <c r="AME151" s="115"/>
      <c r="AMF151" s="115"/>
      <c r="AMG151" s="115"/>
      <c r="AMH151" s="115"/>
      <c r="AMI151" s="115"/>
      <c r="AMJ151" s="115"/>
      <c r="AMK151" s="115"/>
      <c r="AML151" s="115"/>
      <c r="AMM151" s="115"/>
      <c r="AMN151" s="115"/>
      <c r="AMO151" s="115"/>
      <c r="AMP151" s="115"/>
      <c r="AMQ151" s="115"/>
      <c r="AMR151" s="115"/>
      <c r="AMS151" s="115"/>
      <c r="AMT151" s="115"/>
      <c r="AMU151" s="115"/>
      <c r="AMV151" s="115"/>
      <c r="AMW151" s="115"/>
      <c r="AMX151" s="115"/>
      <c r="AMY151" s="115"/>
      <c r="AMZ151" s="115"/>
      <c r="ANA151" s="115"/>
      <c r="ANB151" s="115"/>
      <c r="ANC151" s="115"/>
      <c r="AND151" s="115"/>
      <c r="ANE151" s="115"/>
      <c r="ANF151" s="115"/>
      <c r="ANG151" s="115"/>
      <c r="ANH151" s="115"/>
      <c r="ANI151" s="115"/>
      <c r="ANJ151" s="115"/>
      <c r="ANK151" s="115"/>
      <c r="ANL151" s="115"/>
      <c r="ANM151" s="115"/>
      <c r="ANN151" s="115"/>
      <c r="ANO151" s="115"/>
      <c r="ANP151" s="115"/>
      <c r="ANQ151" s="115"/>
      <c r="ANR151" s="115"/>
      <c r="ANS151" s="115"/>
      <c r="ANT151" s="115"/>
      <c r="ANU151" s="115"/>
      <c r="ANV151" s="115"/>
      <c r="ANW151" s="115"/>
      <c r="ANX151" s="115"/>
      <c r="ANY151" s="115"/>
      <c r="ANZ151" s="115"/>
      <c r="AOA151" s="115"/>
      <c r="AOB151" s="115"/>
      <c r="AOC151" s="115"/>
      <c r="AOD151" s="115"/>
      <c r="AOE151" s="115"/>
      <c r="AOF151" s="115"/>
      <c r="AOG151" s="115"/>
      <c r="AOH151" s="115"/>
      <c r="AOI151" s="115"/>
      <c r="AOJ151" s="115"/>
      <c r="AOK151" s="115"/>
      <c r="AOL151" s="115"/>
      <c r="AOM151" s="115"/>
      <c r="AON151" s="115"/>
      <c r="AOO151" s="115"/>
      <c r="AOP151" s="115"/>
      <c r="AOQ151" s="115"/>
      <c r="AOR151" s="115"/>
      <c r="AOS151" s="115"/>
      <c r="AOT151" s="115"/>
      <c r="AOU151" s="115"/>
      <c r="AOV151" s="115"/>
      <c r="AOW151" s="115"/>
      <c r="AOX151" s="115"/>
      <c r="AOY151" s="115"/>
      <c r="AOZ151" s="115"/>
      <c r="APA151" s="115"/>
      <c r="APB151" s="115"/>
      <c r="APC151" s="115"/>
      <c r="APD151" s="115"/>
      <c r="APE151" s="115"/>
      <c r="APF151" s="115"/>
      <c r="APG151" s="115"/>
      <c r="APH151" s="115"/>
      <c r="API151" s="115"/>
      <c r="APJ151" s="115"/>
      <c r="APK151" s="115"/>
      <c r="APL151" s="115"/>
      <c r="APM151" s="115"/>
      <c r="APN151" s="115"/>
      <c r="APO151" s="115"/>
      <c r="APP151" s="115"/>
      <c r="APQ151" s="115"/>
      <c r="APR151" s="115"/>
      <c r="APS151" s="115"/>
      <c r="APT151" s="115"/>
      <c r="APU151" s="115"/>
      <c r="APV151" s="115"/>
      <c r="APW151" s="115"/>
      <c r="APX151" s="115"/>
      <c r="APY151" s="115"/>
      <c r="APZ151" s="115"/>
      <c r="AQA151" s="115"/>
      <c r="AQB151" s="115"/>
      <c r="AQC151" s="115"/>
      <c r="AQD151" s="115"/>
      <c r="AQE151" s="115"/>
      <c r="AQF151" s="115"/>
      <c r="AQG151" s="115"/>
      <c r="AQH151" s="115"/>
      <c r="AQI151" s="115"/>
      <c r="AQJ151" s="115"/>
      <c r="AQK151" s="115"/>
      <c r="AQL151" s="115"/>
      <c r="AQM151" s="115"/>
      <c r="AQN151" s="115"/>
      <c r="AQO151" s="115"/>
      <c r="AQP151" s="115"/>
      <c r="AQQ151" s="115"/>
      <c r="AQR151" s="115"/>
      <c r="AQS151" s="115"/>
      <c r="AQT151" s="115"/>
      <c r="AQU151" s="115"/>
      <c r="AQV151" s="115"/>
      <c r="AQW151" s="115"/>
      <c r="AQX151" s="115"/>
      <c r="AQY151" s="115"/>
      <c r="AQZ151" s="115"/>
      <c r="ARA151" s="115"/>
      <c r="ARB151" s="115"/>
      <c r="ARC151" s="115"/>
      <c r="ARD151" s="115"/>
      <c r="ARE151" s="115"/>
      <c r="ARF151" s="115"/>
      <c r="ARG151" s="115"/>
      <c r="ARH151" s="115"/>
      <c r="ARI151" s="115"/>
      <c r="ARJ151" s="115"/>
      <c r="ARK151" s="115"/>
      <c r="ARL151" s="115"/>
      <c r="ARM151" s="115"/>
      <c r="ARN151" s="115"/>
      <c r="ARO151" s="115"/>
      <c r="ARP151" s="115"/>
      <c r="ARQ151" s="115"/>
      <c r="ARR151" s="115"/>
      <c r="ARS151" s="115"/>
      <c r="ART151" s="115"/>
      <c r="ARU151" s="115"/>
      <c r="ARV151" s="115"/>
      <c r="ARW151" s="115"/>
      <c r="ARX151" s="115"/>
      <c r="ARY151" s="115"/>
      <c r="ARZ151" s="115"/>
      <c r="ASA151" s="115"/>
      <c r="ASB151" s="115"/>
      <c r="ASC151" s="115"/>
      <c r="ASD151" s="115"/>
      <c r="ASE151" s="115"/>
      <c r="ASF151" s="115"/>
      <c r="ASG151" s="115"/>
      <c r="ASH151" s="115"/>
      <c r="ASI151" s="115"/>
      <c r="ASJ151" s="115"/>
      <c r="ASK151" s="115"/>
      <c r="ASL151" s="115"/>
      <c r="ASM151" s="115"/>
      <c r="ASN151" s="115"/>
      <c r="ASO151" s="115"/>
      <c r="ASP151" s="115"/>
      <c r="ASQ151" s="115"/>
      <c r="ASR151" s="115"/>
      <c r="ASS151" s="115"/>
      <c r="AST151" s="115"/>
      <c r="ASU151" s="115"/>
      <c r="ASV151" s="115"/>
      <c r="ASW151" s="115"/>
      <c r="ASX151" s="115"/>
      <c r="ASY151" s="115"/>
      <c r="ASZ151" s="115"/>
      <c r="ATA151" s="115"/>
      <c r="ATB151" s="115"/>
      <c r="ATC151" s="115"/>
      <c r="ATD151" s="115"/>
      <c r="ATE151" s="115"/>
      <c r="ATF151" s="115"/>
      <c r="ATG151" s="115"/>
      <c r="ATH151" s="115"/>
      <c r="ATI151" s="115"/>
      <c r="ATJ151" s="115"/>
      <c r="ATK151" s="115"/>
      <c r="ATL151" s="115"/>
      <c r="ATM151" s="115"/>
      <c r="ATN151" s="115"/>
      <c r="ATO151" s="115"/>
      <c r="ATP151" s="115"/>
      <c r="ATQ151" s="115"/>
      <c r="ATR151" s="115"/>
      <c r="ATS151" s="115"/>
      <c r="ATT151" s="115"/>
      <c r="ATU151" s="115"/>
      <c r="ATV151" s="115"/>
      <c r="ATW151" s="115"/>
      <c r="ATX151" s="115"/>
      <c r="ATY151" s="115"/>
      <c r="ATZ151" s="115"/>
      <c r="AUA151" s="115"/>
      <c r="AUB151" s="115"/>
      <c r="AUC151" s="115"/>
      <c r="AUD151" s="115"/>
      <c r="AUE151" s="115"/>
      <c r="AUF151" s="115"/>
      <c r="AUG151" s="115"/>
      <c r="AUH151" s="115"/>
      <c r="AUI151" s="115"/>
      <c r="AUJ151" s="115"/>
      <c r="AUK151" s="115"/>
      <c r="AUL151" s="115"/>
      <c r="AUM151" s="115"/>
      <c r="AUN151" s="115"/>
      <c r="AUO151" s="115"/>
      <c r="AUP151" s="115"/>
      <c r="AUQ151" s="115"/>
      <c r="AUR151" s="115"/>
      <c r="AUS151" s="115"/>
      <c r="AUT151" s="115"/>
      <c r="AUU151" s="115"/>
      <c r="AUV151" s="115"/>
      <c r="AUW151" s="115"/>
      <c r="AUX151" s="115"/>
      <c r="AUY151" s="115"/>
      <c r="AUZ151" s="115"/>
      <c r="AVA151" s="115"/>
      <c r="AVB151" s="115"/>
      <c r="AVC151" s="115"/>
      <c r="AVD151" s="115"/>
      <c r="AVE151" s="115"/>
      <c r="AVF151" s="115"/>
      <c r="AVG151" s="115"/>
      <c r="AVH151" s="115"/>
      <c r="AVI151" s="115"/>
      <c r="AVJ151" s="115"/>
      <c r="AVK151" s="115"/>
      <c r="AVL151" s="115"/>
      <c r="AVM151" s="115"/>
      <c r="AVN151" s="115"/>
      <c r="AVO151" s="115"/>
      <c r="AVP151" s="115"/>
      <c r="AVQ151" s="115"/>
      <c r="AVR151" s="115"/>
      <c r="AVS151" s="115"/>
      <c r="AVT151" s="115"/>
      <c r="AVU151" s="115"/>
    </row>
    <row r="152" spans="1:1269" s="332" customFormat="1" ht="13.5" customHeight="1" x14ac:dyDescent="0.2">
      <c r="A152" s="160"/>
      <c r="B152" s="23" t="s">
        <v>128</v>
      </c>
      <c r="C152" s="135" t="s">
        <v>50</v>
      </c>
      <c r="D152" s="136">
        <v>3</v>
      </c>
      <c r="E152" s="69"/>
      <c r="F152" s="137">
        <f t="shared" si="38"/>
        <v>0</v>
      </c>
      <c r="G152" s="137">
        <f t="shared" si="39"/>
        <v>0</v>
      </c>
      <c r="H152" s="137">
        <f t="shared" si="40"/>
        <v>0</v>
      </c>
      <c r="I152" s="137">
        <f t="shared" si="41"/>
        <v>0</v>
      </c>
      <c r="J152" s="138" t="str">
        <f t="shared" si="42"/>
        <v>-</v>
      </c>
      <c r="K152" s="138" t="str">
        <f t="shared" si="43"/>
        <v>-</v>
      </c>
      <c r="L152" s="139" t="str">
        <f t="shared" si="44"/>
        <v>-</v>
      </c>
      <c r="M152" s="140"/>
      <c r="N152" s="84"/>
      <c r="O152" s="69"/>
      <c r="P152" s="69"/>
      <c r="Q152" s="69"/>
      <c r="R152" s="91"/>
      <c r="S152" s="141">
        <f t="shared" si="46"/>
        <v>0</v>
      </c>
      <c r="T152" s="140"/>
      <c r="U152" s="73" t="e">
        <f>IF(FC152="-",H152/F152,(FE152+H152)/(FC152+F152))</f>
        <v>#DIV/0!</v>
      </c>
      <c r="V152" s="73">
        <f>IF(FC152="-",IF(I152=0,H152,H152/I152),IF(FF152+I152=0,FE152+H152,(FE152+H152)/(FF152+I152)))</f>
        <v>0</v>
      </c>
      <c r="W152" s="74">
        <f t="shared" si="45"/>
        <v>2</v>
      </c>
      <c r="X152" s="102"/>
      <c r="Y152" s="84"/>
      <c r="Z152" s="69"/>
      <c r="AA152" s="69"/>
      <c r="AB152" s="69"/>
      <c r="AC152" s="142"/>
      <c r="AD152" s="84"/>
      <c r="AE152" s="69"/>
      <c r="AF152" s="69"/>
      <c r="AG152" s="69"/>
      <c r="AH152" s="143"/>
      <c r="AI152" s="136"/>
      <c r="AJ152" s="69"/>
      <c r="AK152" s="69"/>
      <c r="AL152" s="69"/>
      <c r="AM152" s="82"/>
      <c r="AN152" s="136"/>
      <c r="AO152" s="69"/>
      <c r="AP152" s="69"/>
      <c r="AQ152" s="69"/>
      <c r="AR152" s="82"/>
      <c r="AS152" s="73"/>
      <c r="AT152" s="69"/>
      <c r="AU152" s="69"/>
      <c r="AV152" s="69"/>
      <c r="AW152" s="82"/>
      <c r="AX152" s="84"/>
      <c r="AY152" s="69"/>
      <c r="AZ152" s="69"/>
      <c r="BA152" s="69"/>
      <c r="BB152" s="82"/>
      <c r="BC152" s="73"/>
      <c r="BD152" s="69"/>
      <c r="BE152" s="69"/>
      <c r="BF152" s="69"/>
      <c r="BG152" s="82"/>
      <c r="BH152" s="84"/>
      <c r="BI152" s="69"/>
      <c r="BJ152" s="69"/>
      <c r="BK152" s="69"/>
      <c r="BL152" s="132"/>
      <c r="BM152" s="84"/>
      <c r="BN152" s="69"/>
      <c r="BO152" s="69"/>
      <c r="BP152" s="69"/>
      <c r="BQ152" s="132"/>
      <c r="BR152" s="84"/>
      <c r="BS152" s="69"/>
      <c r="BT152" s="69"/>
      <c r="BU152" s="69"/>
      <c r="BV152" s="132"/>
      <c r="BW152" s="84"/>
      <c r="BX152" s="69"/>
      <c r="BY152" s="69"/>
      <c r="BZ152" s="69"/>
      <c r="CA152" s="132"/>
      <c r="CB152" s="84"/>
      <c r="CC152" s="69"/>
      <c r="CD152" s="69"/>
      <c r="CE152" s="69"/>
      <c r="CF152" s="132"/>
      <c r="CG152" s="84"/>
      <c r="CH152" s="69"/>
      <c r="CI152" s="69"/>
      <c r="CJ152" s="69"/>
      <c r="CK152" s="132"/>
      <c r="CL152" s="84"/>
      <c r="CM152" s="69"/>
      <c r="CN152" s="69"/>
      <c r="CO152" s="69"/>
      <c r="CP152" s="132"/>
      <c r="CQ152" s="84"/>
      <c r="CR152" s="69"/>
      <c r="CS152" s="69"/>
      <c r="CT152" s="137"/>
      <c r="CU152" s="334"/>
      <c r="CV152" s="334"/>
      <c r="CW152" s="334"/>
      <c r="CX152" s="334"/>
      <c r="CY152" s="334"/>
      <c r="CZ152" s="132"/>
      <c r="DA152" s="84"/>
      <c r="DB152" s="69"/>
      <c r="DC152" s="69"/>
      <c r="DD152" s="69"/>
      <c r="DE152" s="142"/>
      <c r="DF152" s="84"/>
      <c r="DG152" s="69"/>
      <c r="DH152" s="69"/>
      <c r="DI152" s="69"/>
      <c r="DJ152" s="142"/>
      <c r="DK152" s="84"/>
      <c r="DL152" s="136"/>
      <c r="DM152" s="136"/>
      <c r="DN152" s="136"/>
      <c r="DO152" s="142"/>
      <c r="DP152" s="84"/>
      <c r="DQ152" s="69"/>
      <c r="DR152" s="69"/>
      <c r="DS152" s="69"/>
      <c r="DT152" s="142"/>
      <c r="DU152" s="125"/>
      <c r="DV152" s="125"/>
      <c r="DW152" s="125"/>
      <c r="DX152" s="125"/>
      <c r="DY152" s="125"/>
      <c r="DZ152" s="125"/>
      <c r="EA152" s="125"/>
      <c r="EB152" s="125"/>
      <c r="EC152" s="125"/>
      <c r="ED152" s="125"/>
      <c r="EE152" s="125"/>
      <c r="EF152" s="125"/>
      <c r="EG152" s="125"/>
      <c r="EH152" s="125"/>
      <c r="EI152" s="133"/>
      <c r="EJ152" s="125"/>
      <c r="EK152" s="125"/>
      <c r="EL152" s="125"/>
      <c r="EM152" s="125"/>
      <c r="EN152" s="133"/>
      <c r="EO152" s="125"/>
      <c r="EP152" s="125"/>
      <c r="EQ152" s="125"/>
      <c r="ER152" s="125"/>
      <c r="ES152" s="133"/>
      <c r="ET152" s="125"/>
      <c r="EU152" s="125"/>
      <c r="EV152" s="125"/>
      <c r="EW152" s="125"/>
      <c r="EX152" s="115"/>
      <c r="EY152" s="115"/>
      <c r="EZ152" s="115"/>
      <c r="FA152" s="115"/>
      <c r="FB152" s="73"/>
      <c r="FC152" s="73" t="s">
        <v>48</v>
      </c>
      <c r="FD152" s="84" t="s">
        <v>48</v>
      </c>
      <c r="FE152" s="84" t="s">
        <v>48</v>
      </c>
      <c r="FF152" s="84" t="s">
        <v>48</v>
      </c>
      <c r="FG152" s="138" t="s">
        <v>48</v>
      </c>
      <c r="FH152" s="138" t="s">
        <v>48</v>
      </c>
      <c r="FI152" s="139" t="s">
        <v>48</v>
      </c>
      <c r="FJ152" s="115"/>
      <c r="FK152" s="88">
        <v>2</v>
      </c>
      <c r="FL152" s="115"/>
      <c r="FM152" s="44"/>
      <c r="FN152" s="44"/>
      <c r="FO152" s="44"/>
      <c r="FP152" s="44"/>
      <c r="FQ152" s="44"/>
      <c r="FR152" s="44"/>
      <c r="FS152" s="44"/>
      <c r="FT152" s="44"/>
      <c r="FU152" s="44"/>
      <c r="FV152" s="44"/>
      <c r="FW152" s="44"/>
      <c r="FX152" s="44"/>
      <c r="FY152" s="44"/>
      <c r="FZ152" s="44"/>
      <c r="GA152" s="44"/>
      <c r="GB152" s="44"/>
      <c r="GC152" s="44"/>
      <c r="GD152" s="44"/>
      <c r="GE152" s="115"/>
      <c r="GF152" s="115"/>
      <c r="GG152" s="115"/>
      <c r="GH152" s="115"/>
      <c r="GI152" s="115"/>
      <c r="GJ152" s="115"/>
      <c r="GK152" s="115"/>
      <c r="GL152" s="115"/>
      <c r="GM152" s="115"/>
      <c r="GN152" s="115"/>
      <c r="GO152" s="115"/>
      <c r="GP152" s="115"/>
      <c r="GQ152" s="115"/>
      <c r="GR152" s="115"/>
      <c r="GS152" s="115"/>
      <c r="GT152" s="115"/>
      <c r="GU152" s="115"/>
      <c r="GV152" s="115"/>
      <c r="GW152" s="115"/>
      <c r="GX152" s="115"/>
      <c r="GY152" s="115"/>
      <c r="GZ152" s="115"/>
      <c r="HA152" s="115"/>
      <c r="HB152" s="115"/>
      <c r="HC152" s="115"/>
      <c r="HD152" s="115"/>
      <c r="HE152" s="115"/>
      <c r="HF152" s="115"/>
      <c r="HG152" s="115"/>
      <c r="HH152" s="115"/>
      <c r="HI152" s="115"/>
      <c r="HJ152" s="115"/>
      <c r="HK152" s="115"/>
      <c r="HL152" s="115"/>
      <c r="HM152" s="115"/>
      <c r="HN152" s="115"/>
      <c r="HO152" s="115"/>
      <c r="HP152" s="115"/>
      <c r="HQ152" s="115"/>
      <c r="HR152" s="115"/>
      <c r="HS152" s="115"/>
      <c r="HT152" s="115"/>
      <c r="HU152" s="115"/>
      <c r="HV152" s="115"/>
      <c r="HW152" s="115"/>
      <c r="HX152" s="115"/>
      <c r="HY152" s="115"/>
      <c r="HZ152" s="115"/>
      <c r="IA152" s="115"/>
      <c r="IB152" s="115"/>
      <c r="IC152" s="115"/>
      <c r="ID152" s="115"/>
      <c r="IE152" s="115"/>
      <c r="IF152" s="115"/>
      <c r="IG152" s="115"/>
      <c r="IH152" s="115"/>
      <c r="II152" s="115"/>
      <c r="IJ152" s="115"/>
      <c r="IK152" s="115"/>
      <c r="IL152" s="115"/>
      <c r="IM152" s="115"/>
      <c r="IN152" s="115"/>
      <c r="IO152" s="115"/>
      <c r="IP152" s="115"/>
      <c r="IQ152" s="115"/>
      <c r="IR152" s="115"/>
      <c r="IS152" s="115"/>
      <c r="IT152" s="115"/>
      <c r="IU152" s="115"/>
      <c r="IV152" s="115"/>
      <c r="IW152" s="115"/>
      <c r="IX152" s="115"/>
      <c r="IY152" s="115"/>
      <c r="IZ152" s="115"/>
      <c r="JA152" s="115"/>
      <c r="JB152" s="115"/>
      <c r="JC152" s="115"/>
      <c r="JD152" s="115"/>
      <c r="JE152" s="115"/>
      <c r="JF152" s="115"/>
      <c r="JG152" s="115"/>
      <c r="JH152" s="115"/>
      <c r="JI152" s="115"/>
      <c r="JJ152" s="115"/>
      <c r="JK152" s="115"/>
      <c r="JL152" s="115"/>
      <c r="JM152" s="115"/>
      <c r="JN152" s="115"/>
      <c r="JO152" s="115"/>
      <c r="JP152" s="115"/>
      <c r="JQ152" s="115"/>
      <c r="JR152" s="115"/>
      <c r="JS152" s="115"/>
      <c r="JT152" s="115"/>
      <c r="JU152" s="115"/>
      <c r="JV152" s="115"/>
      <c r="JW152" s="115"/>
      <c r="JX152" s="115"/>
      <c r="JY152" s="115"/>
      <c r="JZ152" s="115"/>
      <c r="KA152" s="115"/>
      <c r="KB152" s="115"/>
      <c r="KC152" s="115"/>
      <c r="KD152" s="115"/>
      <c r="KE152" s="115"/>
      <c r="KF152" s="115"/>
      <c r="KG152" s="115"/>
      <c r="KH152" s="115"/>
      <c r="KI152" s="115"/>
      <c r="KJ152" s="115"/>
      <c r="KK152" s="115"/>
      <c r="KL152" s="115"/>
      <c r="KM152" s="115"/>
      <c r="KN152" s="115"/>
      <c r="KO152" s="115"/>
      <c r="KP152" s="115"/>
      <c r="KQ152" s="115"/>
      <c r="KR152" s="115"/>
      <c r="KS152" s="115"/>
      <c r="KT152" s="115"/>
      <c r="KU152" s="115"/>
      <c r="KV152" s="115"/>
      <c r="KW152" s="115"/>
      <c r="KX152" s="115"/>
      <c r="KY152" s="115"/>
      <c r="KZ152" s="115"/>
      <c r="LA152" s="115"/>
      <c r="LB152" s="115"/>
      <c r="LC152" s="115"/>
      <c r="LD152" s="115"/>
      <c r="LE152" s="115"/>
      <c r="LF152" s="115"/>
      <c r="LG152" s="115"/>
      <c r="LH152" s="115"/>
      <c r="LI152" s="115"/>
      <c r="LJ152" s="115"/>
      <c r="LK152" s="115"/>
      <c r="LL152" s="115"/>
      <c r="LM152" s="115"/>
      <c r="LN152" s="115"/>
      <c r="LO152" s="115"/>
      <c r="LP152" s="115"/>
      <c r="LQ152" s="115"/>
      <c r="LR152" s="115"/>
      <c r="LS152" s="115"/>
      <c r="LT152" s="115"/>
      <c r="LU152" s="115"/>
      <c r="LV152" s="115"/>
      <c r="LW152" s="115"/>
      <c r="LX152" s="115"/>
      <c r="LY152" s="115"/>
      <c r="LZ152" s="115"/>
      <c r="MA152" s="115"/>
      <c r="MB152" s="115"/>
      <c r="MC152" s="115"/>
      <c r="MD152" s="115"/>
      <c r="ME152" s="115"/>
      <c r="MF152" s="115"/>
      <c r="MG152" s="115"/>
      <c r="MH152" s="115"/>
      <c r="MI152" s="115"/>
      <c r="MJ152" s="115"/>
      <c r="MK152" s="115"/>
      <c r="ML152" s="115"/>
      <c r="MM152" s="115"/>
      <c r="MN152" s="115"/>
      <c r="MO152" s="115"/>
      <c r="MP152" s="115"/>
      <c r="MQ152" s="115"/>
      <c r="MR152" s="115"/>
      <c r="MS152" s="115"/>
      <c r="MT152" s="115"/>
      <c r="MU152" s="115"/>
      <c r="MV152" s="115"/>
      <c r="MW152" s="115"/>
      <c r="MX152" s="115"/>
      <c r="MY152" s="115"/>
      <c r="MZ152" s="115"/>
      <c r="NA152" s="115"/>
      <c r="NB152" s="115"/>
      <c r="NC152" s="115"/>
      <c r="ND152" s="115"/>
      <c r="NE152" s="115"/>
      <c r="NF152" s="115"/>
      <c r="NG152" s="115"/>
      <c r="NH152" s="115"/>
      <c r="NI152" s="115"/>
      <c r="NJ152" s="115"/>
      <c r="NK152" s="115"/>
      <c r="NL152" s="115"/>
      <c r="NM152" s="115"/>
      <c r="NN152" s="115"/>
      <c r="NO152" s="115"/>
      <c r="NP152" s="115"/>
      <c r="NQ152" s="115"/>
      <c r="NR152" s="115"/>
      <c r="NS152" s="115"/>
      <c r="NT152" s="115"/>
      <c r="NU152" s="115"/>
      <c r="NV152" s="115"/>
      <c r="NW152" s="115"/>
      <c r="NX152" s="115"/>
      <c r="NY152" s="115"/>
      <c r="NZ152" s="115"/>
      <c r="OA152" s="115"/>
      <c r="OB152" s="115"/>
      <c r="OC152" s="115"/>
      <c r="OD152" s="115"/>
      <c r="OE152" s="115"/>
      <c r="OF152" s="115"/>
      <c r="OG152" s="115"/>
      <c r="OH152" s="115"/>
      <c r="OI152" s="115"/>
      <c r="OJ152" s="115"/>
      <c r="OK152" s="115"/>
      <c r="OL152" s="115"/>
      <c r="OM152" s="115"/>
      <c r="ON152" s="115"/>
      <c r="OO152" s="115"/>
      <c r="OP152" s="115"/>
      <c r="OQ152" s="115"/>
      <c r="OR152" s="115"/>
      <c r="OS152" s="115"/>
      <c r="OT152" s="115"/>
      <c r="OU152" s="115"/>
      <c r="OV152" s="115"/>
      <c r="OW152" s="115"/>
      <c r="OX152" s="115"/>
      <c r="OY152" s="115"/>
      <c r="OZ152" s="115"/>
      <c r="PA152" s="115"/>
      <c r="PB152" s="115"/>
      <c r="PC152" s="115"/>
      <c r="PD152" s="115"/>
      <c r="PE152" s="115"/>
      <c r="PF152" s="115"/>
      <c r="PG152" s="115"/>
      <c r="PH152" s="115"/>
      <c r="PI152" s="115"/>
      <c r="PJ152" s="115"/>
      <c r="PK152" s="115"/>
      <c r="PL152" s="115"/>
      <c r="PM152" s="115"/>
      <c r="PN152" s="115"/>
      <c r="PO152" s="115"/>
      <c r="PP152" s="115"/>
      <c r="PQ152" s="115"/>
      <c r="PR152" s="115"/>
      <c r="PS152" s="115"/>
      <c r="PT152" s="115"/>
      <c r="PU152" s="115"/>
      <c r="PV152" s="115"/>
      <c r="PW152" s="115"/>
      <c r="PX152" s="115"/>
      <c r="PY152" s="115"/>
      <c r="PZ152" s="115"/>
      <c r="QA152" s="115"/>
      <c r="QB152" s="115"/>
      <c r="QC152" s="115"/>
      <c r="QD152" s="115"/>
      <c r="QE152" s="115"/>
      <c r="QF152" s="115"/>
      <c r="QG152" s="115"/>
      <c r="QH152" s="115"/>
      <c r="QI152" s="115"/>
      <c r="QJ152" s="115"/>
      <c r="QK152" s="115"/>
      <c r="QL152" s="115"/>
      <c r="QM152" s="115"/>
      <c r="QN152" s="115"/>
      <c r="QO152" s="115"/>
      <c r="QP152" s="115"/>
      <c r="QQ152" s="115"/>
      <c r="QR152" s="115"/>
      <c r="QS152" s="115"/>
      <c r="QT152" s="115"/>
      <c r="QU152" s="115"/>
      <c r="QV152" s="115"/>
      <c r="QW152" s="115"/>
      <c r="QX152" s="115"/>
      <c r="QY152" s="115"/>
      <c r="QZ152" s="115"/>
      <c r="RA152" s="115"/>
      <c r="RB152" s="115"/>
      <c r="RC152" s="115"/>
      <c r="RD152" s="115"/>
      <c r="RE152" s="115"/>
      <c r="RF152" s="115"/>
      <c r="RG152" s="115"/>
      <c r="RH152" s="115"/>
      <c r="RI152" s="115"/>
      <c r="RJ152" s="115"/>
      <c r="RK152" s="115"/>
      <c r="RL152" s="115"/>
      <c r="RM152" s="115"/>
      <c r="RN152" s="115"/>
      <c r="RO152" s="115"/>
      <c r="RP152" s="115"/>
      <c r="RQ152" s="115"/>
      <c r="RR152" s="115"/>
      <c r="RS152" s="115"/>
      <c r="RT152" s="115"/>
      <c r="RU152" s="115"/>
      <c r="RV152" s="115"/>
      <c r="RW152" s="115"/>
      <c r="RX152" s="115"/>
      <c r="RY152" s="115"/>
      <c r="RZ152" s="115"/>
      <c r="SA152" s="115"/>
      <c r="SB152" s="115"/>
      <c r="SC152" s="115"/>
      <c r="SD152" s="115"/>
      <c r="SE152" s="115"/>
      <c r="SF152" s="115"/>
      <c r="SG152" s="115"/>
      <c r="SH152" s="115"/>
      <c r="SI152" s="115"/>
      <c r="SJ152" s="115"/>
      <c r="SK152" s="115"/>
      <c r="SL152" s="115"/>
      <c r="SM152" s="115"/>
      <c r="SN152" s="115"/>
      <c r="SO152" s="115"/>
      <c r="SP152" s="115"/>
      <c r="SQ152" s="115"/>
      <c r="SR152" s="115"/>
      <c r="SS152" s="115"/>
      <c r="ST152" s="115"/>
      <c r="SU152" s="115"/>
      <c r="SV152" s="115"/>
      <c r="SW152" s="115"/>
      <c r="SX152" s="115"/>
      <c r="SY152" s="115"/>
      <c r="SZ152" s="115"/>
      <c r="TA152" s="115"/>
      <c r="TB152" s="115"/>
      <c r="TC152" s="115"/>
      <c r="TD152" s="115"/>
      <c r="TE152" s="115"/>
      <c r="TF152" s="115"/>
      <c r="TG152" s="115"/>
      <c r="TH152" s="115"/>
      <c r="TI152" s="115"/>
      <c r="TJ152" s="115"/>
      <c r="TK152" s="115"/>
      <c r="TL152" s="115"/>
      <c r="TM152" s="115"/>
      <c r="TN152" s="115"/>
      <c r="TO152" s="115"/>
      <c r="TP152" s="115"/>
      <c r="TQ152" s="115"/>
      <c r="TR152" s="115"/>
      <c r="TS152" s="115"/>
      <c r="TT152" s="115"/>
      <c r="TU152" s="115"/>
      <c r="TV152" s="115"/>
      <c r="TW152" s="115"/>
      <c r="TX152" s="115"/>
      <c r="TY152" s="115"/>
      <c r="TZ152" s="115"/>
      <c r="UA152" s="115"/>
      <c r="UB152" s="115"/>
      <c r="UC152" s="115"/>
      <c r="UD152" s="115"/>
      <c r="UE152" s="115"/>
      <c r="UF152" s="115"/>
      <c r="UG152" s="115"/>
      <c r="UH152" s="115"/>
      <c r="UI152" s="115"/>
      <c r="UJ152" s="115"/>
      <c r="UK152" s="115"/>
      <c r="UL152" s="115"/>
      <c r="UM152" s="115"/>
      <c r="UN152" s="115"/>
      <c r="UO152" s="115"/>
      <c r="UP152" s="115"/>
      <c r="UQ152" s="115"/>
      <c r="UR152" s="115"/>
      <c r="US152" s="115"/>
      <c r="UT152" s="115"/>
      <c r="UU152" s="115"/>
      <c r="UV152" s="115"/>
      <c r="UW152" s="115"/>
      <c r="UX152" s="115"/>
      <c r="UY152" s="115"/>
      <c r="UZ152" s="115"/>
      <c r="VA152" s="115"/>
      <c r="VB152" s="115"/>
      <c r="VC152" s="115"/>
      <c r="VD152" s="115"/>
      <c r="VE152" s="115"/>
      <c r="VF152" s="115"/>
      <c r="VG152" s="115"/>
      <c r="VH152" s="115"/>
      <c r="VI152" s="115"/>
      <c r="VJ152" s="115"/>
      <c r="VK152" s="115"/>
      <c r="VL152" s="115"/>
      <c r="VM152" s="115"/>
      <c r="VN152" s="115"/>
      <c r="VO152" s="115"/>
      <c r="VP152" s="115"/>
      <c r="VQ152" s="115"/>
      <c r="VR152" s="115"/>
      <c r="VS152" s="115"/>
      <c r="VT152" s="115"/>
      <c r="VU152" s="115"/>
      <c r="VV152" s="115"/>
      <c r="VW152" s="115"/>
      <c r="VX152" s="115"/>
      <c r="VY152" s="115"/>
      <c r="VZ152" s="115"/>
      <c r="WA152" s="115"/>
      <c r="WB152" s="115"/>
      <c r="WC152" s="115"/>
      <c r="WD152" s="115"/>
      <c r="WE152" s="115"/>
      <c r="WF152" s="115"/>
      <c r="WG152" s="115"/>
      <c r="WH152" s="115"/>
      <c r="WI152" s="115"/>
      <c r="WJ152" s="115"/>
      <c r="WK152" s="115"/>
      <c r="WL152" s="115"/>
      <c r="WM152" s="115"/>
      <c r="WN152" s="115"/>
      <c r="WO152" s="115"/>
      <c r="WP152" s="115"/>
      <c r="WQ152" s="115"/>
      <c r="WR152" s="115"/>
      <c r="WS152" s="115"/>
      <c r="WT152" s="115"/>
      <c r="WU152" s="115"/>
      <c r="WV152" s="115"/>
      <c r="WW152" s="115"/>
      <c r="WX152" s="115"/>
      <c r="WY152" s="115"/>
      <c r="WZ152" s="115"/>
      <c r="XA152" s="115"/>
      <c r="XB152" s="115"/>
      <c r="XC152" s="115"/>
      <c r="XD152" s="115"/>
      <c r="XE152" s="115"/>
      <c r="XF152" s="115"/>
      <c r="XG152" s="115"/>
      <c r="XH152" s="115"/>
      <c r="XI152" s="115"/>
      <c r="XJ152" s="115"/>
      <c r="XK152" s="115"/>
      <c r="XL152" s="115"/>
      <c r="XM152" s="115"/>
      <c r="XN152" s="115"/>
      <c r="XO152" s="115"/>
      <c r="XP152" s="115"/>
      <c r="XQ152" s="115"/>
      <c r="XR152" s="115"/>
      <c r="XS152" s="115"/>
      <c r="XT152" s="115"/>
      <c r="XU152" s="115"/>
      <c r="XV152" s="115"/>
      <c r="XW152" s="115"/>
      <c r="XX152" s="115"/>
      <c r="XY152" s="115"/>
      <c r="XZ152" s="115"/>
      <c r="YA152" s="115"/>
      <c r="YB152" s="115"/>
      <c r="YC152" s="115"/>
      <c r="YD152" s="115"/>
      <c r="YE152" s="115"/>
      <c r="YF152" s="115"/>
      <c r="YG152" s="115"/>
      <c r="YH152" s="115"/>
      <c r="YI152" s="115"/>
      <c r="YJ152" s="115"/>
      <c r="YK152" s="115"/>
      <c r="YL152" s="115"/>
      <c r="YM152" s="115"/>
      <c r="YN152" s="115"/>
      <c r="YO152" s="115"/>
      <c r="YP152" s="115"/>
      <c r="YQ152" s="115"/>
      <c r="YR152" s="115"/>
      <c r="YS152" s="115"/>
      <c r="YT152" s="115"/>
      <c r="YU152" s="115"/>
      <c r="YV152" s="115"/>
      <c r="YW152" s="115"/>
      <c r="YX152" s="115"/>
      <c r="YY152" s="115"/>
      <c r="YZ152" s="115"/>
      <c r="ZA152" s="115"/>
      <c r="ZB152" s="115"/>
      <c r="ZC152" s="115"/>
      <c r="ZD152" s="115"/>
      <c r="ZE152" s="115"/>
      <c r="ZF152" s="115"/>
      <c r="ZG152" s="115"/>
      <c r="ZH152" s="115"/>
      <c r="ZI152" s="115"/>
      <c r="ZJ152" s="115"/>
      <c r="ZK152" s="115"/>
      <c r="ZL152" s="115"/>
      <c r="ZM152" s="115"/>
      <c r="ZN152" s="115"/>
      <c r="ZO152" s="115"/>
      <c r="ZP152" s="115"/>
      <c r="ZQ152" s="115"/>
      <c r="ZR152" s="115"/>
      <c r="ZS152" s="115"/>
      <c r="ZT152" s="115"/>
      <c r="ZU152" s="115"/>
      <c r="ZV152" s="115"/>
      <c r="ZW152" s="115"/>
      <c r="ZX152" s="115"/>
      <c r="ZY152" s="115"/>
      <c r="ZZ152" s="115"/>
      <c r="AAA152" s="115"/>
      <c r="AAB152" s="115"/>
      <c r="AAC152" s="115"/>
      <c r="AAD152" s="115"/>
      <c r="AAE152" s="115"/>
      <c r="AAF152" s="115"/>
      <c r="AAG152" s="115"/>
      <c r="AAH152" s="115"/>
      <c r="AAI152" s="115"/>
      <c r="AAJ152" s="115"/>
      <c r="AAK152" s="115"/>
      <c r="AAL152" s="115"/>
      <c r="AAM152" s="115"/>
      <c r="AAN152" s="115"/>
      <c r="AAO152" s="115"/>
      <c r="AAP152" s="115"/>
      <c r="AAQ152" s="115"/>
      <c r="AAR152" s="115"/>
      <c r="AAS152" s="115"/>
      <c r="AAT152" s="115"/>
      <c r="AAU152" s="115"/>
      <c r="AAV152" s="115"/>
      <c r="AAW152" s="115"/>
      <c r="AAX152" s="115"/>
      <c r="AAY152" s="115"/>
      <c r="AAZ152" s="115"/>
      <c r="ABA152" s="115"/>
      <c r="ABB152" s="115"/>
      <c r="ABC152" s="115"/>
      <c r="ABD152" s="115"/>
      <c r="ABE152" s="115"/>
      <c r="ABF152" s="115"/>
      <c r="ABG152" s="115"/>
      <c r="ABH152" s="115"/>
      <c r="ABI152" s="115"/>
      <c r="ABJ152" s="115"/>
      <c r="ABK152" s="115"/>
      <c r="ABL152" s="115"/>
      <c r="ABM152" s="115"/>
      <c r="ABN152" s="115"/>
      <c r="ABO152" s="115"/>
      <c r="ABP152" s="115"/>
      <c r="ABQ152" s="115"/>
      <c r="ABR152" s="115"/>
      <c r="ABS152" s="115"/>
      <c r="ABT152" s="115"/>
      <c r="ABU152" s="115"/>
      <c r="ABV152" s="115"/>
      <c r="ABW152" s="115"/>
      <c r="ABX152" s="115"/>
      <c r="ABY152" s="115"/>
      <c r="ABZ152" s="115"/>
      <c r="ACA152" s="115"/>
      <c r="ACB152" s="115"/>
      <c r="ACC152" s="115"/>
      <c r="ACD152" s="115"/>
      <c r="ACE152" s="115"/>
      <c r="ACF152" s="115"/>
      <c r="ACG152" s="115"/>
      <c r="ACH152" s="115"/>
      <c r="ACI152" s="115"/>
      <c r="ACJ152" s="115"/>
      <c r="ACK152" s="115"/>
      <c r="ACL152" s="115"/>
      <c r="ACM152" s="115"/>
      <c r="ACN152" s="115"/>
      <c r="ACO152" s="115"/>
      <c r="ACP152" s="115"/>
      <c r="ACQ152" s="115"/>
      <c r="ACR152" s="115"/>
      <c r="ACS152" s="115"/>
      <c r="ACT152" s="115"/>
      <c r="ACU152" s="115"/>
      <c r="ACV152" s="115"/>
      <c r="ACW152" s="115"/>
      <c r="ACX152" s="115"/>
      <c r="ACY152" s="115"/>
      <c r="ACZ152" s="115"/>
      <c r="ADA152" s="115"/>
      <c r="ADB152" s="115"/>
      <c r="ADC152" s="115"/>
      <c r="ADD152" s="115"/>
      <c r="ADE152" s="115"/>
      <c r="ADF152" s="115"/>
      <c r="ADG152" s="115"/>
      <c r="ADH152" s="115"/>
      <c r="ADI152" s="115"/>
      <c r="ADJ152" s="115"/>
      <c r="ADK152" s="115"/>
      <c r="ADL152" s="115"/>
      <c r="ADM152" s="115"/>
      <c r="ADN152" s="115"/>
      <c r="ADO152" s="115"/>
      <c r="ADP152" s="115"/>
      <c r="ADQ152" s="115"/>
      <c r="ADR152" s="115"/>
      <c r="ADS152" s="115"/>
      <c r="ADT152" s="115"/>
      <c r="ADU152" s="115"/>
      <c r="ADV152" s="115"/>
      <c r="ADW152" s="115"/>
      <c r="ADX152" s="115"/>
      <c r="ADY152" s="115"/>
      <c r="ADZ152" s="115"/>
      <c r="AEA152" s="115"/>
      <c r="AEB152" s="115"/>
      <c r="AEC152" s="115"/>
      <c r="AED152" s="115"/>
      <c r="AEE152" s="115"/>
      <c r="AEF152" s="115"/>
      <c r="AEG152" s="115"/>
      <c r="AEH152" s="115"/>
      <c r="AEI152" s="115"/>
      <c r="AEJ152" s="115"/>
      <c r="AEK152" s="115"/>
      <c r="AEL152" s="115"/>
      <c r="AEM152" s="115"/>
      <c r="AEN152" s="115"/>
      <c r="AEO152" s="115"/>
      <c r="AEP152" s="115"/>
      <c r="AEQ152" s="115"/>
      <c r="AER152" s="115"/>
      <c r="AES152" s="115"/>
      <c r="AET152" s="115"/>
      <c r="AEU152" s="115"/>
      <c r="AEV152" s="115"/>
      <c r="AEW152" s="115"/>
      <c r="AEX152" s="115"/>
      <c r="AEY152" s="115"/>
      <c r="AEZ152" s="115"/>
      <c r="AFA152" s="115"/>
      <c r="AFB152" s="115"/>
      <c r="AFC152" s="115"/>
      <c r="AFD152" s="115"/>
      <c r="AFE152" s="115"/>
      <c r="AFF152" s="115"/>
      <c r="AFG152" s="115"/>
      <c r="AFH152" s="115"/>
      <c r="AFI152" s="115"/>
      <c r="AFJ152" s="115"/>
      <c r="AFK152" s="115"/>
      <c r="AFL152" s="115"/>
      <c r="AFM152" s="115"/>
      <c r="AFN152" s="115"/>
      <c r="AFO152" s="115"/>
      <c r="AFP152" s="115"/>
      <c r="AFQ152" s="115"/>
      <c r="AFR152" s="115"/>
      <c r="AFS152" s="115"/>
      <c r="AFT152" s="115"/>
      <c r="AFU152" s="115"/>
      <c r="AFV152" s="115"/>
      <c r="AFW152" s="115"/>
      <c r="AFX152" s="115"/>
      <c r="AFY152" s="115"/>
      <c r="AFZ152" s="115"/>
      <c r="AGA152" s="115"/>
      <c r="AGB152" s="115"/>
      <c r="AGC152" s="115"/>
      <c r="AGD152" s="115"/>
      <c r="AGE152" s="115"/>
      <c r="AGF152" s="115"/>
      <c r="AGG152" s="115"/>
      <c r="AGH152" s="115"/>
      <c r="AGI152" s="115"/>
      <c r="AGJ152" s="115"/>
      <c r="AGK152" s="115"/>
      <c r="AGL152" s="115"/>
      <c r="AGM152" s="115"/>
      <c r="AGN152" s="115"/>
      <c r="AGO152" s="115"/>
      <c r="AGP152" s="115"/>
      <c r="AGQ152" s="115"/>
      <c r="AGR152" s="115"/>
      <c r="AGS152" s="115"/>
      <c r="AGT152" s="115"/>
      <c r="AGU152" s="115"/>
      <c r="AGV152" s="115"/>
      <c r="AGW152" s="115"/>
      <c r="AGX152" s="115"/>
      <c r="AGY152" s="115"/>
      <c r="AGZ152" s="115"/>
      <c r="AHA152" s="115"/>
      <c r="AHB152" s="115"/>
      <c r="AHC152" s="115"/>
      <c r="AHD152" s="115"/>
      <c r="AHE152" s="115"/>
      <c r="AHF152" s="115"/>
      <c r="AHG152" s="115"/>
      <c r="AHH152" s="115"/>
      <c r="AHI152" s="115"/>
      <c r="AHJ152" s="115"/>
      <c r="AHK152" s="115"/>
      <c r="AHL152" s="115"/>
      <c r="AHM152" s="115"/>
      <c r="AHN152" s="115"/>
      <c r="AHO152" s="115"/>
      <c r="AHP152" s="115"/>
      <c r="AHQ152" s="115"/>
      <c r="AHR152" s="115"/>
      <c r="AHS152" s="115"/>
      <c r="AHT152" s="115"/>
      <c r="AHU152" s="115"/>
      <c r="AHV152" s="115"/>
      <c r="AHW152" s="115"/>
      <c r="AHX152" s="115"/>
      <c r="AHY152" s="115"/>
      <c r="AHZ152" s="115"/>
      <c r="AIA152" s="115"/>
      <c r="AIB152" s="115"/>
      <c r="AIC152" s="115"/>
      <c r="AID152" s="115"/>
      <c r="AIE152" s="115"/>
      <c r="AIF152" s="115"/>
      <c r="AIG152" s="115"/>
      <c r="AIH152" s="115"/>
      <c r="AII152" s="115"/>
      <c r="AIJ152" s="115"/>
      <c r="AIK152" s="115"/>
      <c r="AIL152" s="115"/>
      <c r="AIM152" s="115"/>
      <c r="AIN152" s="115"/>
      <c r="AIO152" s="115"/>
      <c r="AIP152" s="115"/>
      <c r="AIQ152" s="115"/>
      <c r="AIR152" s="115"/>
      <c r="AIS152" s="115"/>
      <c r="AIT152" s="115"/>
      <c r="AIU152" s="115"/>
      <c r="AIV152" s="115"/>
      <c r="AIW152" s="115"/>
      <c r="AIX152" s="115"/>
      <c r="AIY152" s="115"/>
      <c r="AIZ152" s="115"/>
      <c r="AJA152" s="115"/>
      <c r="AJB152" s="115"/>
      <c r="AJC152" s="115"/>
      <c r="AJD152" s="115"/>
      <c r="AJE152" s="115"/>
      <c r="AJF152" s="115"/>
      <c r="AJG152" s="115"/>
      <c r="AJH152" s="115"/>
      <c r="AJI152" s="115"/>
      <c r="AJJ152" s="115"/>
      <c r="AJK152" s="115"/>
      <c r="AJL152" s="115"/>
      <c r="AJM152" s="115"/>
      <c r="AJN152" s="115"/>
      <c r="AJO152" s="115"/>
      <c r="AJP152" s="115"/>
      <c r="AJQ152" s="115"/>
      <c r="AJR152" s="115"/>
      <c r="AJS152" s="115"/>
      <c r="AJT152" s="115"/>
      <c r="AJU152" s="115"/>
      <c r="AJV152" s="115"/>
      <c r="AJW152" s="115"/>
      <c r="AJX152" s="115"/>
      <c r="AJY152" s="115"/>
      <c r="AJZ152" s="115"/>
      <c r="AKA152" s="115"/>
      <c r="AKB152" s="115"/>
      <c r="AKC152" s="115"/>
      <c r="AKD152" s="115"/>
      <c r="AKE152" s="115"/>
      <c r="AKF152" s="115"/>
      <c r="AKG152" s="115"/>
      <c r="AKH152" s="115"/>
      <c r="AKI152" s="115"/>
      <c r="AKJ152" s="115"/>
      <c r="AKK152" s="115"/>
      <c r="AKL152" s="115"/>
      <c r="AKM152" s="115"/>
      <c r="AKN152" s="115"/>
      <c r="AKO152" s="115"/>
      <c r="AKP152" s="115"/>
      <c r="AKQ152" s="115"/>
      <c r="AKR152" s="115"/>
      <c r="AKS152" s="115"/>
      <c r="AKT152" s="115"/>
      <c r="AKU152" s="115"/>
      <c r="AKV152" s="115"/>
      <c r="AKW152" s="115"/>
      <c r="AKX152" s="115"/>
      <c r="AKY152" s="115"/>
      <c r="AKZ152" s="115"/>
      <c r="ALA152" s="115"/>
      <c r="ALB152" s="115"/>
      <c r="ALC152" s="115"/>
      <c r="ALD152" s="115"/>
      <c r="ALE152" s="115"/>
      <c r="ALF152" s="115"/>
      <c r="ALG152" s="115"/>
      <c r="ALH152" s="115"/>
      <c r="ALI152" s="115"/>
      <c r="ALJ152" s="115"/>
      <c r="ALK152" s="115"/>
      <c r="ALL152" s="115"/>
      <c r="ALM152" s="115"/>
      <c r="ALN152" s="115"/>
      <c r="ALO152" s="115"/>
      <c r="ALP152" s="115"/>
      <c r="ALQ152" s="115"/>
      <c r="ALR152" s="115"/>
      <c r="ALS152" s="115"/>
      <c r="ALT152" s="115"/>
      <c r="ALU152" s="115"/>
      <c r="ALV152" s="115"/>
      <c r="ALW152" s="115"/>
      <c r="ALX152" s="115"/>
      <c r="ALY152" s="115"/>
      <c r="ALZ152" s="115"/>
      <c r="AMA152" s="115"/>
      <c r="AMB152" s="115"/>
      <c r="AMC152" s="115"/>
      <c r="AMD152" s="115"/>
      <c r="AME152" s="115"/>
      <c r="AMF152" s="115"/>
      <c r="AMG152" s="115"/>
      <c r="AMH152" s="115"/>
      <c r="AMI152" s="115"/>
      <c r="AMJ152" s="115"/>
      <c r="AMK152" s="115"/>
      <c r="AML152" s="115"/>
      <c r="AMM152" s="115"/>
      <c r="AMN152" s="115"/>
      <c r="AMO152" s="115"/>
      <c r="AMP152" s="115"/>
      <c r="AMQ152" s="115"/>
      <c r="AMR152" s="115"/>
      <c r="AMS152" s="115"/>
      <c r="AMT152" s="115"/>
      <c r="AMU152" s="115"/>
      <c r="AMV152" s="115"/>
      <c r="AMW152" s="115"/>
      <c r="AMX152" s="115"/>
      <c r="AMY152" s="115"/>
      <c r="AMZ152" s="115"/>
      <c r="ANA152" s="115"/>
      <c r="ANB152" s="115"/>
      <c r="ANC152" s="115"/>
      <c r="AND152" s="115"/>
      <c r="ANE152" s="115"/>
      <c r="ANF152" s="115"/>
      <c r="ANG152" s="115"/>
      <c r="ANH152" s="115"/>
      <c r="ANI152" s="115"/>
      <c r="ANJ152" s="115"/>
      <c r="ANK152" s="115"/>
      <c r="ANL152" s="115"/>
      <c r="ANM152" s="115"/>
      <c r="ANN152" s="115"/>
      <c r="ANO152" s="115"/>
      <c r="ANP152" s="115"/>
      <c r="ANQ152" s="115"/>
      <c r="ANR152" s="115"/>
      <c r="ANS152" s="115"/>
      <c r="ANT152" s="115"/>
      <c r="ANU152" s="115"/>
      <c r="ANV152" s="115"/>
      <c r="ANW152" s="115"/>
      <c r="ANX152" s="115"/>
      <c r="ANY152" s="115"/>
      <c r="ANZ152" s="115"/>
      <c r="AOA152" s="115"/>
      <c r="AOB152" s="115"/>
      <c r="AOC152" s="115"/>
      <c r="AOD152" s="115"/>
      <c r="AOE152" s="115"/>
      <c r="AOF152" s="115"/>
      <c r="AOG152" s="115"/>
      <c r="AOH152" s="115"/>
      <c r="AOI152" s="115"/>
      <c r="AOJ152" s="115"/>
      <c r="AOK152" s="115"/>
      <c r="AOL152" s="115"/>
      <c r="AOM152" s="115"/>
      <c r="AON152" s="115"/>
      <c r="AOO152" s="115"/>
      <c r="AOP152" s="115"/>
      <c r="AOQ152" s="115"/>
      <c r="AOR152" s="115"/>
      <c r="AOS152" s="115"/>
      <c r="AOT152" s="115"/>
      <c r="AOU152" s="115"/>
      <c r="AOV152" s="115"/>
      <c r="AOW152" s="115"/>
      <c r="AOX152" s="115"/>
      <c r="AOY152" s="115"/>
      <c r="AOZ152" s="115"/>
      <c r="APA152" s="115"/>
      <c r="APB152" s="115"/>
      <c r="APC152" s="115"/>
      <c r="APD152" s="115"/>
      <c r="APE152" s="115"/>
      <c r="APF152" s="115"/>
      <c r="APG152" s="115"/>
      <c r="APH152" s="115"/>
      <c r="API152" s="115"/>
      <c r="APJ152" s="115"/>
      <c r="APK152" s="115"/>
      <c r="APL152" s="115"/>
      <c r="APM152" s="115"/>
      <c r="APN152" s="115"/>
      <c r="APO152" s="115"/>
      <c r="APP152" s="115"/>
      <c r="APQ152" s="115"/>
      <c r="APR152" s="115"/>
      <c r="APS152" s="115"/>
      <c r="APT152" s="115"/>
      <c r="APU152" s="115"/>
      <c r="APV152" s="115"/>
      <c r="APW152" s="115"/>
      <c r="APX152" s="115"/>
      <c r="APY152" s="115"/>
      <c r="APZ152" s="115"/>
      <c r="AQA152" s="115"/>
      <c r="AQB152" s="115"/>
      <c r="AQC152" s="115"/>
      <c r="AQD152" s="115"/>
      <c r="AQE152" s="115"/>
      <c r="AQF152" s="115"/>
      <c r="AQG152" s="115"/>
      <c r="AQH152" s="115"/>
      <c r="AQI152" s="115"/>
      <c r="AQJ152" s="115"/>
      <c r="AQK152" s="115"/>
      <c r="AQL152" s="115"/>
      <c r="AQM152" s="115"/>
      <c r="AQN152" s="115"/>
      <c r="AQO152" s="115"/>
      <c r="AQP152" s="115"/>
      <c r="AQQ152" s="115"/>
      <c r="AQR152" s="115"/>
      <c r="AQS152" s="115"/>
      <c r="AQT152" s="115"/>
      <c r="AQU152" s="115"/>
      <c r="AQV152" s="115"/>
      <c r="AQW152" s="115"/>
      <c r="AQX152" s="115"/>
      <c r="AQY152" s="115"/>
      <c r="AQZ152" s="115"/>
      <c r="ARA152" s="115"/>
      <c r="ARB152" s="115"/>
      <c r="ARC152" s="115"/>
      <c r="ARD152" s="115"/>
      <c r="ARE152" s="115"/>
      <c r="ARF152" s="115"/>
      <c r="ARG152" s="115"/>
      <c r="ARH152" s="115"/>
      <c r="ARI152" s="115"/>
      <c r="ARJ152" s="115"/>
      <c r="ARK152" s="115"/>
      <c r="ARL152" s="115"/>
      <c r="ARM152" s="115"/>
      <c r="ARN152" s="115"/>
      <c r="ARO152" s="115"/>
      <c r="ARP152" s="115"/>
      <c r="ARQ152" s="115"/>
      <c r="ARR152" s="115"/>
      <c r="ARS152" s="115"/>
      <c r="ART152" s="115"/>
      <c r="ARU152" s="115"/>
      <c r="ARV152" s="115"/>
      <c r="ARW152" s="115"/>
      <c r="ARX152" s="115"/>
      <c r="ARY152" s="115"/>
      <c r="ARZ152" s="115"/>
      <c r="ASA152" s="115"/>
      <c r="ASB152" s="115"/>
      <c r="ASC152" s="115"/>
      <c r="ASD152" s="115"/>
      <c r="ASE152" s="115"/>
      <c r="ASF152" s="115"/>
      <c r="ASG152" s="115"/>
      <c r="ASH152" s="115"/>
      <c r="ASI152" s="115"/>
      <c r="ASJ152" s="115"/>
      <c r="ASK152" s="115"/>
      <c r="ASL152" s="115"/>
      <c r="ASM152" s="115"/>
      <c r="ASN152" s="115"/>
      <c r="ASO152" s="115"/>
      <c r="ASP152" s="115"/>
      <c r="ASQ152" s="115"/>
      <c r="ASR152" s="115"/>
      <c r="ASS152" s="115"/>
      <c r="AST152" s="115"/>
      <c r="ASU152" s="115"/>
      <c r="ASV152" s="115"/>
      <c r="ASW152" s="115"/>
      <c r="ASX152" s="115"/>
      <c r="ASY152" s="115"/>
      <c r="ASZ152" s="115"/>
      <c r="ATA152" s="115"/>
      <c r="ATB152" s="115"/>
      <c r="ATC152" s="115"/>
      <c r="ATD152" s="115"/>
      <c r="ATE152" s="115"/>
      <c r="ATF152" s="115"/>
      <c r="ATG152" s="115"/>
      <c r="ATH152" s="115"/>
      <c r="ATI152" s="115"/>
      <c r="ATJ152" s="115"/>
      <c r="ATK152" s="115"/>
      <c r="ATL152" s="115"/>
      <c r="ATM152" s="115"/>
      <c r="ATN152" s="115"/>
      <c r="ATO152" s="115"/>
      <c r="ATP152" s="115"/>
      <c r="ATQ152" s="115"/>
      <c r="ATR152" s="115"/>
      <c r="ATS152" s="115"/>
      <c r="ATT152" s="115"/>
      <c r="ATU152" s="115"/>
      <c r="ATV152" s="115"/>
      <c r="ATW152" s="115"/>
      <c r="ATX152" s="115"/>
      <c r="ATY152" s="115"/>
      <c r="ATZ152" s="115"/>
      <c r="AUA152" s="115"/>
      <c r="AUB152" s="115"/>
      <c r="AUC152" s="115"/>
      <c r="AUD152" s="115"/>
      <c r="AUE152" s="115"/>
      <c r="AUF152" s="115"/>
      <c r="AUG152" s="115"/>
      <c r="AUH152" s="115"/>
      <c r="AUI152" s="115"/>
      <c r="AUJ152" s="115"/>
      <c r="AUK152" s="115"/>
      <c r="AUL152" s="115"/>
      <c r="AUM152" s="115"/>
      <c r="AUN152" s="115"/>
      <c r="AUO152" s="115"/>
      <c r="AUP152" s="115"/>
      <c r="AUQ152" s="115"/>
      <c r="AUR152" s="115"/>
      <c r="AUS152" s="115"/>
      <c r="AUT152" s="115"/>
      <c r="AUU152" s="115"/>
      <c r="AUV152" s="115"/>
      <c r="AUW152" s="115"/>
      <c r="AUX152" s="115"/>
      <c r="AUY152" s="115"/>
      <c r="AUZ152" s="115"/>
      <c r="AVA152" s="115"/>
      <c r="AVB152" s="115"/>
      <c r="AVC152" s="115"/>
      <c r="AVD152" s="115"/>
      <c r="AVE152" s="115"/>
      <c r="AVF152" s="115"/>
      <c r="AVG152" s="115"/>
      <c r="AVH152" s="115"/>
      <c r="AVI152" s="115"/>
      <c r="AVJ152" s="115"/>
      <c r="AVK152" s="115"/>
      <c r="AVL152" s="115"/>
      <c r="AVM152" s="115"/>
      <c r="AVN152" s="115"/>
      <c r="AVO152" s="115"/>
      <c r="AVP152" s="115"/>
      <c r="AVQ152" s="115"/>
      <c r="AVR152" s="115"/>
      <c r="AVS152" s="115"/>
      <c r="AVT152" s="115"/>
      <c r="AVU152" s="115"/>
    </row>
    <row r="153" spans="1:1269" s="332" customFormat="1" ht="13.5" customHeight="1" x14ac:dyDescent="0.2">
      <c r="A153" s="115"/>
      <c r="B153" s="23" t="s">
        <v>129</v>
      </c>
      <c r="C153" s="135" t="s">
        <v>37</v>
      </c>
      <c r="D153" s="136">
        <v>1</v>
      </c>
      <c r="E153" s="69"/>
      <c r="F153" s="137">
        <f t="shared" si="38"/>
        <v>0</v>
      </c>
      <c r="G153" s="137">
        <f t="shared" si="39"/>
        <v>0</v>
      </c>
      <c r="H153" s="137">
        <f t="shared" si="40"/>
        <v>0</v>
      </c>
      <c r="I153" s="137">
        <f t="shared" si="41"/>
        <v>0</v>
      </c>
      <c r="J153" s="138" t="str">
        <f t="shared" si="42"/>
        <v>-</v>
      </c>
      <c r="K153" s="138" t="str">
        <f t="shared" si="43"/>
        <v>-</v>
      </c>
      <c r="L153" s="139" t="str">
        <f t="shared" si="44"/>
        <v>-</v>
      </c>
      <c r="M153" s="140"/>
      <c r="N153" s="84"/>
      <c r="O153" s="69"/>
      <c r="P153" s="69"/>
      <c r="Q153" s="69"/>
      <c r="R153" s="91"/>
      <c r="S153" s="141">
        <f t="shared" si="46"/>
        <v>0</v>
      </c>
      <c r="T153" s="140"/>
      <c r="U153" s="73" t="e">
        <f>IF(FC153="-",H153/F153,(FE153+H153)/(FC153+F153))</f>
        <v>#DIV/0!</v>
      </c>
      <c r="V153" s="73">
        <f>IF(FC153="-",IF(I153=0,H153,H153/I153),IF(FF153+I153=0,FE153+H153,(FE153+H153)/(FF153+I153)))</f>
        <v>0</v>
      </c>
      <c r="W153" s="74" t="str">
        <f t="shared" si="45"/>
        <v>2</v>
      </c>
      <c r="X153" s="102"/>
      <c r="Y153" s="84"/>
      <c r="Z153" s="69"/>
      <c r="AA153" s="69"/>
      <c r="AB153" s="69"/>
      <c r="AC153" s="142"/>
      <c r="AD153" s="84"/>
      <c r="AE153" s="69"/>
      <c r="AF153" s="69"/>
      <c r="AG153" s="69"/>
      <c r="AH153" s="143"/>
      <c r="AI153" s="136"/>
      <c r="AJ153" s="69"/>
      <c r="AK153" s="69"/>
      <c r="AL153" s="69"/>
      <c r="AM153" s="82"/>
      <c r="AN153" s="73"/>
      <c r="AO153" s="69"/>
      <c r="AP153" s="69"/>
      <c r="AQ153" s="69"/>
      <c r="AR153" s="82"/>
      <c r="AS153" s="84"/>
      <c r="AT153" s="69"/>
      <c r="AU153" s="69"/>
      <c r="AV153" s="69"/>
      <c r="AW153" s="82"/>
      <c r="AX153" s="84"/>
      <c r="AY153" s="69"/>
      <c r="AZ153" s="69"/>
      <c r="BA153" s="69"/>
      <c r="BB153" s="82"/>
      <c r="BC153" s="136"/>
      <c r="BD153" s="69"/>
      <c r="BE153" s="69"/>
      <c r="BF153" s="69"/>
      <c r="BG153" s="82"/>
      <c r="BH153" s="84"/>
      <c r="BI153" s="69"/>
      <c r="BJ153" s="69"/>
      <c r="BK153" s="69"/>
      <c r="BL153" s="132"/>
      <c r="BM153" s="84"/>
      <c r="BN153" s="69"/>
      <c r="BO153" s="69"/>
      <c r="BP153" s="69"/>
      <c r="BQ153" s="132"/>
      <c r="BR153" s="84"/>
      <c r="BS153" s="69"/>
      <c r="BT153" s="69"/>
      <c r="BU153" s="69"/>
      <c r="BV153" s="132"/>
      <c r="BW153" s="84"/>
      <c r="BX153" s="69"/>
      <c r="BY153" s="69"/>
      <c r="BZ153" s="69"/>
      <c r="CA153" s="132"/>
      <c r="CB153" s="84"/>
      <c r="CC153" s="69"/>
      <c r="CD153" s="69"/>
      <c r="CE153" s="69"/>
      <c r="CF153" s="132"/>
      <c r="CG153" s="84"/>
      <c r="CH153" s="69"/>
      <c r="CI153" s="69"/>
      <c r="CJ153" s="69"/>
      <c r="CK153" s="132"/>
      <c r="CL153" s="84"/>
      <c r="CM153" s="69"/>
      <c r="CN153" s="69"/>
      <c r="CO153" s="69"/>
      <c r="CP153" s="132"/>
      <c r="CQ153" s="84"/>
      <c r="CR153" s="69"/>
      <c r="CS153" s="69"/>
      <c r="CT153" s="137"/>
      <c r="CU153" s="334"/>
      <c r="CV153" s="334"/>
      <c r="CW153" s="334"/>
      <c r="CX153" s="334"/>
      <c r="CY153" s="334"/>
      <c r="CZ153" s="132"/>
      <c r="DA153" s="136"/>
      <c r="DB153" s="69"/>
      <c r="DC153" s="69"/>
      <c r="DD153" s="69"/>
      <c r="DE153" s="87"/>
      <c r="DF153" s="84"/>
      <c r="DG153" s="69"/>
      <c r="DH153" s="69"/>
      <c r="DI153" s="69"/>
      <c r="DJ153" s="87"/>
      <c r="DK153" s="84"/>
      <c r="DL153" s="69"/>
      <c r="DM153" s="69"/>
      <c r="DN153" s="69"/>
      <c r="DO153" s="87"/>
      <c r="DP153" s="84"/>
      <c r="DQ153" s="69"/>
      <c r="DR153" s="69"/>
      <c r="DS153" s="69"/>
      <c r="DT153" s="87"/>
      <c r="DU153" s="125"/>
      <c r="DV153" s="125"/>
      <c r="DW153" s="125"/>
      <c r="DX153" s="125"/>
      <c r="DY153" s="125"/>
      <c r="DZ153" s="125"/>
      <c r="EA153" s="125"/>
      <c r="EB153" s="125"/>
      <c r="EC153" s="125"/>
      <c r="ED153" s="125"/>
      <c r="EE153" s="125"/>
      <c r="EF153" s="125"/>
      <c r="EG153" s="125"/>
      <c r="EH153" s="125"/>
      <c r="EI153" s="133"/>
      <c r="EJ153" s="125"/>
      <c r="EK153" s="125"/>
      <c r="EL153" s="125"/>
      <c r="EM153" s="125"/>
      <c r="EN153" s="133"/>
      <c r="EO153" s="125"/>
      <c r="EP153" s="125"/>
      <c r="EQ153" s="125"/>
      <c r="ER153" s="125"/>
      <c r="ES153" s="133"/>
      <c r="ET153" s="125"/>
      <c r="EU153" s="125"/>
      <c r="EV153" s="125"/>
      <c r="EW153" s="125"/>
      <c r="EX153" s="115"/>
      <c r="EY153" s="115"/>
      <c r="EZ153" s="115"/>
      <c r="FA153" s="115"/>
      <c r="FB153" s="73"/>
      <c r="FC153" s="73"/>
      <c r="FD153" s="84"/>
      <c r="FE153" s="84"/>
      <c r="FF153" s="84"/>
      <c r="FG153" s="138"/>
      <c r="FH153" s="138"/>
      <c r="FI153" s="139"/>
      <c r="FJ153" s="115"/>
      <c r="FK153" s="88" t="s">
        <v>77</v>
      </c>
      <c r="FL153" s="115"/>
      <c r="FM153" s="44"/>
      <c r="FN153" s="44"/>
      <c r="FO153" s="44"/>
      <c r="FP153" s="44"/>
      <c r="FQ153" s="44"/>
      <c r="FR153" s="44"/>
      <c r="FS153" s="44"/>
      <c r="FT153" s="44"/>
      <c r="FU153" s="44"/>
      <c r="FV153" s="44"/>
      <c r="FW153" s="44"/>
      <c r="FX153" s="44"/>
      <c r="FY153" s="44"/>
      <c r="FZ153" s="44"/>
      <c r="GA153" s="44"/>
      <c r="GB153" s="44"/>
      <c r="GC153" s="44"/>
      <c r="GD153" s="44"/>
      <c r="GE153" s="115"/>
      <c r="GF153" s="115"/>
      <c r="GG153" s="115"/>
      <c r="GH153" s="115"/>
      <c r="GI153" s="115"/>
      <c r="GJ153" s="115"/>
      <c r="GK153" s="115"/>
      <c r="GL153" s="115"/>
      <c r="GM153" s="115"/>
      <c r="GN153" s="115"/>
      <c r="GO153" s="115"/>
      <c r="GP153" s="115"/>
      <c r="GQ153" s="115"/>
      <c r="GR153" s="115"/>
      <c r="GS153" s="115"/>
      <c r="GT153" s="115"/>
      <c r="GU153" s="115"/>
      <c r="GV153" s="115"/>
      <c r="GW153" s="115"/>
      <c r="GX153" s="115"/>
      <c r="GY153" s="115"/>
      <c r="GZ153" s="115"/>
      <c r="HA153" s="115"/>
      <c r="HB153" s="115"/>
      <c r="HC153" s="115"/>
      <c r="HD153" s="115"/>
      <c r="HE153" s="115"/>
      <c r="HF153" s="115"/>
      <c r="HG153" s="115"/>
      <c r="HH153" s="115"/>
      <c r="HI153" s="115"/>
      <c r="HJ153" s="115"/>
      <c r="HK153" s="115"/>
      <c r="HL153" s="115"/>
      <c r="HM153" s="115"/>
      <c r="HN153" s="115"/>
      <c r="HO153" s="115"/>
      <c r="HP153" s="115"/>
      <c r="HQ153" s="115"/>
      <c r="HR153" s="115"/>
      <c r="HS153" s="115"/>
      <c r="HT153" s="115"/>
      <c r="HU153" s="115"/>
      <c r="HV153" s="115"/>
      <c r="HW153" s="115"/>
      <c r="HX153" s="115"/>
      <c r="HY153" s="115"/>
      <c r="HZ153" s="115"/>
      <c r="IA153" s="115"/>
      <c r="IB153" s="115"/>
      <c r="IC153" s="115"/>
      <c r="ID153" s="115"/>
      <c r="IE153" s="115"/>
      <c r="IF153" s="115"/>
      <c r="IG153" s="115"/>
      <c r="IH153" s="115"/>
      <c r="II153" s="115"/>
      <c r="IJ153" s="115"/>
      <c r="IK153" s="115"/>
      <c r="IL153" s="115"/>
      <c r="IM153" s="115"/>
      <c r="IN153" s="115"/>
      <c r="IO153" s="115"/>
      <c r="IP153" s="115"/>
      <c r="IQ153" s="115"/>
      <c r="IR153" s="115"/>
      <c r="IS153" s="115"/>
      <c r="IT153" s="115"/>
      <c r="IU153" s="115"/>
      <c r="IV153" s="115"/>
      <c r="IW153" s="115"/>
      <c r="IX153" s="115"/>
      <c r="IY153" s="115"/>
      <c r="IZ153" s="115"/>
      <c r="JA153" s="115"/>
      <c r="JB153" s="115"/>
      <c r="JC153" s="115"/>
      <c r="JD153" s="115"/>
      <c r="JE153" s="115"/>
      <c r="JF153" s="115"/>
      <c r="JG153" s="115"/>
      <c r="JH153" s="115"/>
      <c r="JI153" s="115"/>
      <c r="JJ153" s="115"/>
      <c r="JK153" s="115"/>
      <c r="JL153" s="115"/>
      <c r="JM153" s="115"/>
      <c r="JN153" s="115"/>
      <c r="JO153" s="115"/>
      <c r="JP153" s="115"/>
      <c r="JQ153" s="115"/>
      <c r="JR153" s="115"/>
      <c r="JS153" s="115"/>
      <c r="JT153" s="115"/>
      <c r="JU153" s="115"/>
      <c r="JV153" s="115"/>
      <c r="JW153" s="115"/>
      <c r="JX153" s="115"/>
      <c r="JY153" s="115"/>
      <c r="JZ153" s="115"/>
      <c r="KA153" s="115"/>
      <c r="KB153" s="115"/>
      <c r="KC153" s="115"/>
      <c r="KD153" s="115"/>
      <c r="KE153" s="115"/>
      <c r="KF153" s="115"/>
      <c r="KG153" s="115"/>
      <c r="KH153" s="115"/>
      <c r="KI153" s="115"/>
      <c r="KJ153" s="115"/>
      <c r="KK153" s="115"/>
      <c r="KL153" s="115"/>
      <c r="KM153" s="115"/>
      <c r="KN153" s="115"/>
      <c r="KO153" s="115"/>
      <c r="KP153" s="115"/>
      <c r="KQ153" s="115"/>
      <c r="KR153" s="115"/>
      <c r="KS153" s="115"/>
      <c r="KT153" s="115"/>
      <c r="KU153" s="115"/>
      <c r="KV153" s="115"/>
      <c r="KW153" s="115"/>
      <c r="KX153" s="115"/>
      <c r="KY153" s="115"/>
      <c r="KZ153" s="115"/>
      <c r="LA153" s="115"/>
      <c r="LB153" s="115"/>
      <c r="LC153" s="115"/>
      <c r="LD153" s="115"/>
      <c r="LE153" s="115"/>
      <c r="LF153" s="115"/>
      <c r="LG153" s="115"/>
      <c r="LH153" s="115"/>
      <c r="LI153" s="115"/>
      <c r="LJ153" s="115"/>
      <c r="LK153" s="115"/>
      <c r="LL153" s="115"/>
      <c r="LM153" s="115"/>
      <c r="LN153" s="115"/>
      <c r="LO153" s="115"/>
      <c r="LP153" s="115"/>
      <c r="LQ153" s="115"/>
      <c r="LR153" s="115"/>
      <c r="LS153" s="115"/>
      <c r="LT153" s="115"/>
      <c r="LU153" s="115"/>
      <c r="LV153" s="115"/>
      <c r="LW153" s="115"/>
      <c r="LX153" s="115"/>
      <c r="LY153" s="115"/>
      <c r="LZ153" s="115"/>
      <c r="MA153" s="115"/>
      <c r="MB153" s="115"/>
      <c r="MC153" s="115"/>
      <c r="MD153" s="115"/>
      <c r="ME153" s="115"/>
      <c r="MF153" s="115"/>
      <c r="MG153" s="115"/>
      <c r="MH153" s="115"/>
      <c r="MI153" s="115"/>
      <c r="MJ153" s="115"/>
      <c r="MK153" s="115"/>
      <c r="ML153" s="115"/>
      <c r="MM153" s="115"/>
      <c r="MN153" s="115"/>
      <c r="MO153" s="115"/>
      <c r="MP153" s="115"/>
      <c r="MQ153" s="115"/>
      <c r="MR153" s="115"/>
      <c r="MS153" s="115"/>
      <c r="MT153" s="115"/>
      <c r="MU153" s="115"/>
      <c r="MV153" s="115"/>
      <c r="MW153" s="115"/>
      <c r="MX153" s="115"/>
      <c r="MY153" s="115"/>
      <c r="MZ153" s="115"/>
      <c r="NA153" s="115"/>
      <c r="NB153" s="115"/>
      <c r="NC153" s="115"/>
      <c r="ND153" s="115"/>
      <c r="NE153" s="115"/>
      <c r="NF153" s="115"/>
      <c r="NG153" s="115"/>
      <c r="NH153" s="115"/>
      <c r="NI153" s="115"/>
      <c r="NJ153" s="115"/>
      <c r="NK153" s="115"/>
      <c r="NL153" s="115"/>
      <c r="NM153" s="115"/>
      <c r="NN153" s="115"/>
      <c r="NO153" s="115"/>
      <c r="NP153" s="115"/>
      <c r="NQ153" s="115"/>
      <c r="NR153" s="115"/>
      <c r="NS153" s="115"/>
      <c r="NT153" s="115"/>
      <c r="NU153" s="115"/>
      <c r="NV153" s="115"/>
      <c r="NW153" s="115"/>
      <c r="NX153" s="115"/>
      <c r="NY153" s="115"/>
      <c r="NZ153" s="115"/>
      <c r="OA153" s="115"/>
      <c r="OB153" s="115"/>
      <c r="OC153" s="115"/>
      <c r="OD153" s="115"/>
      <c r="OE153" s="115"/>
      <c r="OF153" s="115"/>
      <c r="OG153" s="115"/>
      <c r="OH153" s="115"/>
      <c r="OI153" s="115"/>
      <c r="OJ153" s="115"/>
      <c r="OK153" s="115"/>
      <c r="OL153" s="115"/>
      <c r="OM153" s="115"/>
      <c r="ON153" s="115"/>
      <c r="OO153" s="115"/>
      <c r="OP153" s="115"/>
      <c r="OQ153" s="115"/>
      <c r="OR153" s="115"/>
      <c r="OS153" s="115"/>
      <c r="OT153" s="115"/>
      <c r="OU153" s="115"/>
      <c r="OV153" s="115"/>
      <c r="OW153" s="115"/>
      <c r="OX153" s="115"/>
      <c r="OY153" s="115"/>
      <c r="OZ153" s="115"/>
      <c r="PA153" s="115"/>
      <c r="PB153" s="115"/>
      <c r="PC153" s="115"/>
      <c r="PD153" s="115"/>
      <c r="PE153" s="115"/>
      <c r="PF153" s="115"/>
      <c r="PG153" s="115"/>
      <c r="PH153" s="115"/>
      <c r="PI153" s="115"/>
      <c r="PJ153" s="115"/>
      <c r="PK153" s="115"/>
      <c r="PL153" s="115"/>
      <c r="PM153" s="115"/>
      <c r="PN153" s="115"/>
      <c r="PO153" s="115"/>
      <c r="PP153" s="115"/>
      <c r="PQ153" s="115"/>
      <c r="PR153" s="115"/>
      <c r="PS153" s="115"/>
      <c r="PT153" s="115"/>
      <c r="PU153" s="115"/>
      <c r="PV153" s="115"/>
      <c r="PW153" s="115"/>
      <c r="PX153" s="115"/>
      <c r="PY153" s="115"/>
      <c r="PZ153" s="115"/>
      <c r="QA153" s="115"/>
      <c r="QB153" s="115"/>
      <c r="QC153" s="115"/>
      <c r="QD153" s="115"/>
      <c r="QE153" s="115"/>
      <c r="QF153" s="115"/>
      <c r="QG153" s="115"/>
      <c r="QH153" s="115"/>
      <c r="QI153" s="115"/>
      <c r="QJ153" s="115"/>
      <c r="QK153" s="115"/>
      <c r="QL153" s="115"/>
      <c r="QM153" s="115"/>
      <c r="QN153" s="115"/>
      <c r="QO153" s="115"/>
      <c r="QP153" s="115"/>
      <c r="QQ153" s="115"/>
      <c r="QR153" s="115"/>
      <c r="QS153" s="115"/>
      <c r="QT153" s="115"/>
      <c r="QU153" s="115"/>
      <c r="QV153" s="115"/>
      <c r="QW153" s="115"/>
      <c r="QX153" s="115"/>
      <c r="QY153" s="115"/>
      <c r="QZ153" s="115"/>
      <c r="RA153" s="115"/>
      <c r="RB153" s="115"/>
      <c r="RC153" s="115"/>
      <c r="RD153" s="115"/>
      <c r="RE153" s="115"/>
      <c r="RF153" s="115"/>
      <c r="RG153" s="115"/>
      <c r="RH153" s="115"/>
      <c r="RI153" s="115"/>
      <c r="RJ153" s="115"/>
      <c r="RK153" s="115"/>
      <c r="RL153" s="115"/>
      <c r="RM153" s="115"/>
      <c r="RN153" s="115"/>
      <c r="RO153" s="115"/>
      <c r="RP153" s="115"/>
      <c r="RQ153" s="115"/>
      <c r="RR153" s="115"/>
      <c r="RS153" s="115"/>
      <c r="RT153" s="115"/>
      <c r="RU153" s="115"/>
      <c r="RV153" s="115"/>
      <c r="RW153" s="115"/>
      <c r="RX153" s="115"/>
      <c r="RY153" s="115"/>
      <c r="RZ153" s="115"/>
      <c r="SA153" s="115"/>
      <c r="SB153" s="115"/>
      <c r="SC153" s="115"/>
      <c r="SD153" s="115"/>
      <c r="SE153" s="115"/>
      <c r="SF153" s="115"/>
      <c r="SG153" s="115"/>
      <c r="SH153" s="115"/>
      <c r="SI153" s="115"/>
      <c r="SJ153" s="115"/>
      <c r="SK153" s="115"/>
      <c r="SL153" s="115"/>
      <c r="SM153" s="115"/>
      <c r="SN153" s="115"/>
      <c r="SO153" s="115"/>
      <c r="SP153" s="115"/>
      <c r="SQ153" s="115"/>
      <c r="SR153" s="115"/>
      <c r="SS153" s="115"/>
      <c r="ST153" s="115"/>
      <c r="SU153" s="115"/>
      <c r="SV153" s="115"/>
      <c r="SW153" s="115"/>
      <c r="SX153" s="115"/>
      <c r="SY153" s="115"/>
      <c r="SZ153" s="115"/>
      <c r="TA153" s="115"/>
      <c r="TB153" s="115"/>
      <c r="TC153" s="115"/>
      <c r="TD153" s="115"/>
      <c r="TE153" s="115"/>
      <c r="TF153" s="115"/>
      <c r="TG153" s="115"/>
      <c r="TH153" s="115"/>
      <c r="TI153" s="115"/>
      <c r="TJ153" s="115"/>
      <c r="TK153" s="115"/>
      <c r="TL153" s="115"/>
      <c r="TM153" s="115"/>
      <c r="TN153" s="115"/>
      <c r="TO153" s="115"/>
      <c r="TP153" s="115"/>
      <c r="TQ153" s="115"/>
      <c r="TR153" s="115"/>
      <c r="TS153" s="115"/>
      <c r="TT153" s="115"/>
      <c r="TU153" s="115"/>
      <c r="TV153" s="115"/>
      <c r="TW153" s="115"/>
      <c r="TX153" s="115"/>
      <c r="TY153" s="115"/>
      <c r="TZ153" s="115"/>
      <c r="UA153" s="115"/>
      <c r="UB153" s="115"/>
      <c r="UC153" s="115"/>
      <c r="UD153" s="115"/>
      <c r="UE153" s="115"/>
      <c r="UF153" s="115"/>
      <c r="UG153" s="115"/>
      <c r="UH153" s="115"/>
      <c r="UI153" s="115"/>
      <c r="UJ153" s="115"/>
      <c r="UK153" s="115"/>
      <c r="UL153" s="115"/>
      <c r="UM153" s="115"/>
      <c r="UN153" s="115"/>
      <c r="UO153" s="115"/>
      <c r="UP153" s="115"/>
      <c r="UQ153" s="115"/>
      <c r="UR153" s="115"/>
      <c r="US153" s="115"/>
      <c r="UT153" s="115"/>
      <c r="UU153" s="115"/>
      <c r="UV153" s="115"/>
      <c r="UW153" s="115"/>
      <c r="UX153" s="115"/>
      <c r="UY153" s="115"/>
      <c r="UZ153" s="115"/>
      <c r="VA153" s="115"/>
      <c r="VB153" s="115"/>
      <c r="VC153" s="115"/>
      <c r="VD153" s="115"/>
      <c r="VE153" s="115"/>
      <c r="VF153" s="115"/>
      <c r="VG153" s="115"/>
      <c r="VH153" s="115"/>
      <c r="VI153" s="115"/>
      <c r="VJ153" s="115"/>
      <c r="VK153" s="115"/>
      <c r="VL153" s="115"/>
      <c r="VM153" s="115"/>
      <c r="VN153" s="115"/>
      <c r="VO153" s="115"/>
      <c r="VP153" s="115"/>
      <c r="VQ153" s="115"/>
      <c r="VR153" s="115"/>
      <c r="VS153" s="115"/>
      <c r="VT153" s="115"/>
      <c r="VU153" s="115"/>
      <c r="VV153" s="115"/>
      <c r="VW153" s="115"/>
      <c r="VX153" s="115"/>
      <c r="VY153" s="115"/>
      <c r="VZ153" s="115"/>
      <c r="WA153" s="115"/>
      <c r="WB153" s="115"/>
      <c r="WC153" s="115"/>
      <c r="WD153" s="115"/>
      <c r="WE153" s="115"/>
      <c r="WF153" s="115"/>
      <c r="WG153" s="115"/>
      <c r="WH153" s="115"/>
      <c r="WI153" s="115"/>
      <c r="WJ153" s="115"/>
      <c r="WK153" s="115"/>
      <c r="WL153" s="115"/>
      <c r="WM153" s="115"/>
      <c r="WN153" s="115"/>
      <c r="WO153" s="115"/>
      <c r="WP153" s="115"/>
      <c r="WQ153" s="115"/>
      <c r="WR153" s="115"/>
      <c r="WS153" s="115"/>
      <c r="WT153" s="115"/>
      <c r="WU153" s="115"/>
      <c r="WV153" s="115"/>
      <c r="WW153" s="115"/>
      <c r="WX153" s="115"/>
      <c r="WY153" s="115"/>
      <c r="WZ153" s="115"/>
      <c r="XA153" s="115"/>
      <c r="XB153" s="115"/>
      <c r="XC153" s="115"/>
      <c r="XD153" s="115"/>
      <c r="XE153" s="115"/>
      <c r="XF153" s="115"/>
      <c r="XG153" s="115"/>
      <c r="XH153" s="115"/>
      <c r="XI153" s="115"/>
      <c r="XJ153" s="115"/>
      <c r="XK153" s="115"/>
      <c r="XL153" s="115"/>
      <c r="XM153" s="115"/>
      <c r="XN153" s="115"/>
      <c r="XO153" s="115"/>
      <c r="XP153" s="115"/>
      <c r="XQ153" s="115"/>
      <c r="XR153" s="115"/>
      <c r="XS153" s="115"/>
      <c r="XT153" s="115"/>
      <c r="XU153" s="115"/>
      <c r="XV153" s="115"/>
      <c r="XW153" s="115"/>
      <c r="XX153" s="115"/>
      <c r="XY153" s="115"/>
      <c r="XZ153" s="115"/>
      <c r="YA153" s="115"/>
      <c r="YB153" s="115"/>
      <c r="YC153" s="115"/>
      <c r="YD153" s="115"/>
      <c r="YE153" s="115"/>
      <c r="YF153" s="115"/>
      <c r="YG153" s="115"/>
      <c r="YH153" s="115"/>
      <c r="YI153" s="115"/>
      <c r="YJ153" s="115"/>
      <c r="YK153" s="115"/>
      <c r="YL153" s="115"/>
      <c r="YM153" s="115"/>
      <c r="YN153" s="115"/>
      <c r="YO153" s="115"/>
      <c r="YP153" s="115"/>
      <c r="YQ153" s="115"/>
      <c r="YR153" s="115"/>
      <c r="YS153" s="115"/>
      <c r="YT153" s="115"/>
      <c r="YU153" s="115"/>
      <c r="YV153" s="115"/>
      <c r="YW153" s="115"/>
      <c r="YX153" s="115"/>
      <c r="YY153" s="115"/>
      <c r="YZ153" s="115"/>
      <c r="ZA153" s="115"/>
      <c r="ZB153" s="115"/>
      <c r="ZC153" s="115"/>
      <c r="ZD153" s="115"/>
      <c r="ZE153" s="115"/>
      <c r="ZF153" s="115"/>
      <c r="ZG153" s="115"/>
      <c r="ZH153" s="115"/>
      <c r="ZI153" s="115"/>
      <c r="ZJ153" s="115"/>
      <c r="ZK153" s="115"/>
      <c r="ZL153" s="115"/>
      <c r="ZM153" s="115"/>
      <c r="ZN153" s="115"/>
      <c r="ZO153" s="115"/>
      <c r="ZP153" s="115"/>
      <c r="ZQ153" s="115"/>
      <c r="ZR153" s="115"/>
      <c r="ZS153" s="115"/>
      <c r="ZT153" s="115"/>
      <c r="ZU153" s="115"/>
      <c r="ZV153" s="115"/>
      <c r="ZW153" s="115"/>
      <c r="ZX153" s="115"/>
      <c r="ZY153" s="115"/>
      <c r="ZZ153" s="115"/>
      <c r="AAA153" s="115"/>
      <c r="AAB153" s="115"/>
      <c r="AAC153" s="115"/>
      <c r="AAD153" s="115"/>
      <c r="AAE153" s="115"/>
      <c r="AAF153" s="115"/>
      <c r="AAG153" s="115"/>
      <c r="AAH153" s="115"/>
      <c r="AAI153" s="115"/>
      <c r="AAJ153" s="115"/>
      <c r="AAK153" s="115"/>
      <c r="AAL153" s="115"/>
      <c r="AAM153" s="115"/>
      <c r="AAN153" s="115"/>
      <c r="AAO153" s="115"/>
      <c r="AAP153" s="115"/>
      <c r="AAQ153" s="115"/>
      <c r="AAR153" s="115"/>
      <c r="AAS153" s="115"/>
      <c r="AAT153" s="115"/>
      <c r="AAU153" s="115"/>
      <c r="AAV153" s="115"/>
      <c r="AAW153" s="115"/>
      <c r="AAX153" s="115"/>
      <c r="AAY153" s="115"/>
      <c r="AAZ153" s="115"/>
      <c r="ABA153" s="115"/>
      <c r="ABB153" s="115"/>
      <c r="ABC153" s="115"/>
      <c r="ABD153" s="115"/>
      <c r="ABE153" s="115"/>
      <c r="ABF153" s="115"/>
      <c r="ABG153" s="115"/>
      <c r="ABH153" s="115"/>
      <c r="ABI153" s="115"/>
      <c r="ABJ153" s="115"/>
      <c r="ABK153" s="115"/>
      <c r="ABL153" s="115"/>
      <c r="ABM153" s="115"/>
      <c r="ABN153" s="115"/>
      <c r="ABO153" s="115"/>
      <c r="ABP153" s="115"/>
      <c r="ABQ153" s="115"/>
      <c r="ABR153" s="115"/>
      <c r="ABS153" s="115"/>
      <c r="ABT153" s="115"/>
      <c r="ABU153" s="115"/>
      <c r="ABV153" s="115"/>
      <c r="ABW153" s="115"/>
      <c r="ABX153" s="115"/>
      <c r="ABY153" s="115"/>
      <c r="ABZ153" s="115"/>
      <c r="ACA153" s="115"/>
      <c r="ACB153" s="115"/>
      <c r="ACC153" s="115"/>
      <c r="ACD153" s="115"/>
      <c r="ACE153" s="115"/>
      <c r="ACF153" s="115"/>
      <c r="ACG153" s="115"/>
      <c r="ACH153" s="115"/>
      <c r="ACI153" s="115"/>
      <c r="ACJ153" s="115"/>
      <c r="ACK153" s="115"/>
      <c r="ACL153" s="115"/>
      <c r="ACM153" s="115"/>
      <c r="ACN153" s="115"/>
      <c r="ACO153" s="115"/>
      <c r="ACP153" s="115"/>
      <c r="ACQ153" s="115"/>
      <c r="ACR153" s="115"/>
      <c r="ACS153" s="115"/>
      <c r="ACT153" s="115"/>
      <c r="ACU153" s="115"/>
      <c r="ACV153" s="115"/>
      <c r="ACW153" s="115"/>
      <c r="ACX153" s="115"/>
      <c r="ACY153" s="115"/>
      <c r="ACZ153" s="115"/>
      <c r="ADA153" s="115"/>
      <c r="ADB153" s="115"/>
      <c r="ADC153" s="115"/>
      <c r="ADD153" s="115"/>
      <c r="ADE153" s="115"/>
      <c r="ADF153" s="115"/>
      <c r="ADG153" s="115"/>
      <c r="ADH153" s="115"/>
      <c r="ADI153" s="115"/>
      <c r="ADJ153" s="115"/>
      <c r="ADK153" s="115"/>
      <c r="ADL153" s="115"/>
      <c r="ADM153" s="115"/>
      <c r="ADN153" s="115"/>
      <c r="ADO153" s="115"/>
      <c r="ADP153" s="115"/>
      <c r="ADQ153" s="115"/>
      <c r="ADR153" s="115"/>
      <c r="ADS153" s="115"/>
      <c r="ADT153" s="115"/>
      <c r="ADU153" s="115"/>
      <c r="ADV153" s="115"/>
      <c r="ADW153" s="115"/>
      <c r="ADX153" s="115"/>
      <c r="ADY153" s="115"/>
      <c r="ADZ153" s="115"/>
      <c r="AEA153" s="115"/>
      <c r="AEB153" s="115"/>
      <c r="AEC153" s="115"/>
      <c r="AED153" s="115"/>
      <c r="AEE153" s="115"/>
      <c r="AEF153" s="115"/>
      <c r="AEG153" s="115"/>
      <c r="AEH153" s="115"/>
      <c r="AEI153" s="115"/>
      <c r="AEJ153" s="115"/>
      <c r="AEK153" s="115"/>
      <c r="AEL153" s="115"/>
      <c r="AEM153" s="115"/>
      <c r="AEN153" s="115"/>
      <c r="AEO153" s="115"/>
      <c r="AEP153" s="115"/>
      <c r="AEQ153" s="115"/>
      <c r="AER153" s="115"/>
      <c r="AES153" s="115"/>
      <c r="AET153" s="115"/>
      <c r="AEU153" s="115"/>
      <c r="AEV153" s="115"/>
      <c r="AEW153" s="115"/>
      <c r="AEX153" s="115"/>
      <c r="AEY153" s="115"/>
      <c r="AEZ153" s="115"/>
      <c r="AFA153" s="115"/>
      <c r="AFB153" s="115"/>
      <c r="AFC153" s="115"/>
      <c r="AFD153" s="115"/>
      <c r="AFE153" s="115"/>
      <c r="AFF153" s="115"/>
      <c r="AFG153" s="115"/>
      <c r="AFH153" s="115"/>
      <c r="AFI153" s="115"/>
      <c r="AFJ153" s="115"/>
      <c r="AFK153" s="115"/>
      <c r="AFL153" s="115"/>
      <c r="AFM153" s="115"/>
      <c r="AFN153" s="115"/>
      <c r="AFO153" s="115"/>
      <c r="AFP153" s="115"/>
      <c r="AFQ153" s="115"/>
      <c r="AFR153" s="115"/>
      <c r="AFS153" s="115"/>
      <c r="AFT153" s="115"/>
      <c r="AFU153" s="115"/>
      <c r="AFV153" s="115"/>
      <c r="AFW153" s="115"/>
      <c r="AFX153" s="115"/>
      <c r="AFY153" s="115"/>
      <c r="AFZ153" s="115"/>
      <c r="AGA153" s="115"/>
      <c r="AGB153" s="115"/>
      <c r="AGC153" s="115"/>
      <c r="AGD153" s="115"/>
      <c r="AGE153" s="115"/>
      <c r="AGF153" s="115"/>
      <c r="AGG153" s="115"/>
      <c r="AGH153" s="115"/>
      <c r="AGI153" s="115"/>
      <c r="AGJ153" s="115"/>
      <c r="AGK153" s="115"/>
      <c r="AGL153" s="115"/>
      <c r="AGM153" s="115"/>
      <c r="AGN153" s="115"/>
      <c r="AGO153" s="115"/>
      <c r="AGP153" s="115"/>
      <c r="AGQ153" s="115"/>
      <c r="AGR153" s="115"/>
      <c r="AGS153" s="115"/>
      <c r="AGT153" s="115"/>
      <c r="AGU153" s="115"/>
      <c r="AGV153" s="115"/>
      <c r="AGW153" s="115"/>
      <c r="AGX153" s="115"/>
      <c r="AGY153" s="115"/>
      <c r="AGZ153" s="115"/>
      <c r="AHA153" s="115"/>
      <c r="AHB153" s="115"/>
      <c r="AHC153" s="115"/>
      <c r="AHD153" s="115"/>
      <c r="AHE153" s="115"/>
      <c r="AHF153" s="115"/>
      <c r="AHG153" s="115"/>
      <c r="AHH153" s="115"/>
      <c r="AHI153" s="115"/>
      <c r="AHJ153" s="115"/>
      <c r="AHK153" s="115"/>
      <c r="AHL153" s="115"/>
      <c r="AHM153" s="115"/>
      <c r="AHN153" s="115"/>
      <c r="AHO153" s="115"/>
      <c r="AHP153" s="115"/>
      <c r="AHQ153" s="115"/>
      <c r="AHR153" s="115"/>
      <c r="AHS153" s="115"/>
      <c r="AHT153" s="115"/>
      <c r="AHU153" s="115"/>
      <c r="AHV153" s="115"/>
      <c r="AHW153" s="115"/>
      <c r="AHX153" s="115"/>
      <c r="AHY153" s="115"/>
      <c r="AHZ153" s="115"/>
      <c r="AIA153" s="115"/>
      <c r="AIB153" s="115"/>
      <c r="AIC153" s="115"/>
      <c r="AID153" s="115"/>
      <c r="AIE153" s="115"/>
      <c r="AIF153" s="115"/>
      <c r="AIG153" s="115"/>
      <c r="AIH153" s="115"/>
      <c r="AII153" s="115"/>
      <c r="AIJ153" s="115"/>
      <c r="AIK153" s="115"/>
      <c r="AIL153" s="115"/>
      <c r="AIM153" s="115"/>
      <c r="AIN153" s="115"/>
      <c r="AIO153" s="115"/>
      <c r="AIP153" s="115"/>
      <c r="AIQ153" s="115"/>
      <c r="AIR153" s="115"/>
      <c r="AIS153" s="115"/>
      <c r="AIT153" s="115"/>
      <c r="AIU153" s="115"/>
      <c r="AIV153" s="115"/>
      <c r="AIW153" s="115"/>
      <c r="AIX153" s="115"/>
      <c r="AIY153" s="115"/>
      <c r="AIZ153" s="115"/>
      <c r="AJA153" s="115"/>
      <c r="AJB153" s="115"/>
      <c r="AJC153" s="115"/>
      <c r="AJD153" s="115"/>
      <c r="AJE153" s="115"/>
      <c r="AJF153" s="115"/>
      <c r="AJG153" s="115"/>
      <c r="AJH153" s="115"/>
      <c r="AJI153" s="115"/>
      <c r="AJJ153" s="115"/>
      <c r="AJK153" s="115"/>
      <c r="AJL153" s="115"/>
      <c r="AJM153" s="115"/>
      <c r="AJN153" s="115"/>
      <c r="AJO153" s="115"/>
      <c r="AJP153" s="115"/>
      <c r="AJQ153" s="115"/>
      <c r="AJR153" s="115"/>
      <c r="AJS153" s="115"/>
      <c r="AJT153" s="115"/>
      <c r="AJU153" s="115"/>
      <c r="AJV153" s="115"/>
      <c r="AJW153" s="115"/>
      <c r="AJX153" s="115"/>
      <c r="AJY153" s="115"/>
      <c r="AJZ153" s="115"/>
      <c r="AKA153" s="115"/>
      <c r="AKB153" s="115"/>
      <c r="AKC153" s="115"/>
      <c r="AKD153" s="115"/>
      <c r="AKE153" s="115"/>
      <c r="AKF153" s="115"/>
      <c r="AKG153" s="115"/>
      <c r="AKH153" s="115"/>
      <c r="AKI153" s="115"/>
      <c r="AKJ153" s="115"/>
      <c r="AKK153" s="115"/>
      <c r="AKL153" s="115"/>
      <c r="AKM153" s="115"/>
      <c r="AKN153" s="115"/>
      <c r="AKO153" s="115"/>
      <c r="AKP153" s="115"/>
      <c r="AKQ153" s="115"/>
      <c r="AKR153" s="115"/>
      <c r="AKS153" s="115"/>
      <c r="AKT153" s="115"/>
      <c r="AKU153" s="115"/>
      <c r="AKV153" s="115"/>
      <c r="AKW153" s="115"/>
      <c r="AKX153" s="115"/>
      <c r="AKY153" s="115"/>
      <c r="AKZ153" s="115"/>
      <c r="ALA153" s="115"/>
      <c r="ALB153" s="115"/>
      <c r="ALC153" s="115"/>
      <c r="ALD153" s="115"/>
      <c r="ALE153" s="115"/>
      <c r="ALF153" s="115"/>
      <c r="ALG153" s="115"/>
      <c r="ALH153" s="115"/>
      <c r="ALI153" s="115"/>
      <c r="ALJ153" s="115"/>
      <c r="ALK153" s="115"/>
      <c r="ALL153" s="115"/>
      <c r="ALM153" s="115"/>
      <c r="ALN153" s="115"/>
      <c r="ALO153" s="115"/>
      <c r="ALP153" s="115"/>
      <c r="ALQ153" s="115"/>
      <c r="ALR153" s="115"/>
      <c r="ALS153" s="115"/>
      <c r="ALT153" s="115"/>
      <c r="ALU153" s="115"/>
      <c r="ALV153" s="115"/>
      <c r="ALW153" s="115"/>
      <c r="ALX153" s="115"/>
      <c r="ALY153" s="115"/>
      <c r="ALZ153" s="115"/>
      <c r="AMA153" s="115"/>
      <c r="AMB153" s="115"/>
      <c r="AMC153" s="115"/>
      <c r="AMD153" s="115"/>
      <c r="AME153" s="115"/>
      <c r="AMF153" s="115"/>
      <c r="AMG153" s="115"/>
      <c r="AMH153" s="115"/>
      <c r="AMI153" s="115"/>
      <c r="AMJ153" s="115"/>
      <c r="AMK153" s="115"/>
      <c r="AML153" s="115"/>
      <c r="AMM153" s="115"/>
      <c r="AMN153" s="115"/>
      <c r="AMO153" s="115"/>
      <c r="AMP153" s="115"/>
      <c r="AMQ153" s="115"/>
      <c r="AMR153" s="115"/>
      <c r="AMS153" s="115"/>
      <c r="AMT153" s="115"/>
      <c r="AMU153" s="115"/>
      <c r="AMV153" s="115"/>
      <c r="AMW153" s="115"/>
      <c r="AMX153" s="115"/>
      <c r="AMY153" s="115"/>
      <c r="AMZ153" s="115"/>
      <c r="ANA153" s="115"/>
      <c r="ANB153" s="115"/>
      <c r="ANC153" s="115"/>
      <c r="AND153" s="115"/>
      <c r="ANE153" s="115"/>
      <c r="ANF153" s="115"/>
      <c r="ANG153" s="115"/>
      <c r="ANH153" s="115"/>
      <c r="ANI153" s="115"/>
      <c r="ANJ153" s="115"/>
      <c r="ANK153" s="115"/>
      <c r="ANL153" s="115"/>
      <c r="ANM153" s="115"/>
      <c r="ANN153" s="115"/>
      <c r="ANO153" s="115"/>
      <c r="ANP153" s="115"/>
      <c r="ANQ153" s="115"/>
      <c r="ANR153" s="115"/>
      <c r="ANS153" s="115"/>
      <c r="ANT153" s="115"/>
      <c r="ANU153" s="115"/>
      <c r="ANV153" s="115"/>
      <c r="ANW153" s="115"/>
      <c r="ANX153" s="115"/>
      <c r="ANY153" s="115"/>
      <c r="ANZ153" s="115"/>
      <c r="AOA153" s="115"/>
      <c r="AOB153" s="115"/>
      <c r="AOC153" s="115"/>
      <c r="AOD153" s="115"/>
      <c r="AOE153" s="115"/>
      <c r="AOF153" s="115"/>
      <c r="AOG153" s="115"/>
      <c r="AOH153" s="115"/>
      <c r="AOI153" s="115"/>
      <c r="AOJ153" s="115"/>
      <c r="AOK153" s="115"/>
      <c r="AOL153" s="115"/>
      <c r="AOM153" s="115"/>
      <c r="AON153" s="115"/>
      <c r="AOO153" s="115"/>
      <c r="AOP153" s="115"/>
      <c r="AOQ153" s="115"/>
      <c r="AOR153" s="115"/>
      <c r="AOS153" s="115"/>
      <c r="AOT153" s="115"/>
      <c r="AOU153" s="115"/>
      <c r="AOV153" s="115"/>
      <c r="AOW153" s="115"/>
      <c r="AOX153" s="115"/>
      <c r="AOY153" s="115"/>
      <c r="AOZ153" s="115"/>
      <c r="APA153" s="115"/>
      <c r="APB153" s="115"/>
      <c r="APC153" s="115"/>
      <c r="APD153" s="115"/>
      <c r="APE153" s="115"/>
      <c r="APF153" s="115"/>
      <c r="APG153" s="115"/>
      <c r="APH153" s="115"/>
      <c r="API153" s="115"/>
      <c r="APJ153" s="115"/>
      <c r="APK153" s="115"/>
      <c r="APL153" s="115"/>
      <c r="APM153" s="115"/>
      <c r="APN153" s="115"/>
      <c r="APO153" s="115"/>
      <c r="APP153" s="115"/>
      <c r="APQ153" s="115"/>
      <c r="APR153" s="115"/>
      <c r="APS153" s="115"/>
      <c r="APT153" s="115"/>
      <c r="APU153" s="115"/>
      <c r="APV153" s="115"/>
      <c r="APW153" s="115"/>
      <c r="APX153" s="115"/>
      <c r="APY153" s="115"/>
      <c r="APZ153" s="115"/>
      <c r="AQA153" s="115"/>
      <c r="AQB153" s="115"/>
      <c r="AQC153" s="115"/>
      <c r="AQD153" s="115"/>
      <c r="AQE153" s="115"/>
      <c r="AQF153" s="115"/>
      <c r="AQG153" s="115"/>
      <c r="AQH153" s="115"/>
      <c r="AQI153" s="115"/>
      <c r="AQJ153" s="115"/>
      <c r="AQK153" s="115"/>
      <c r="AQL153" s="115"/>
      <c r="AQM153" s="115"/>
      <c r="AQN153" s="115"/>
      <c r="AQO153" s="115"/>
      <c r="AQP153" s="115"/>
      <c r="AQQ153" s="115"/>
      <c r="AQR153" s="115"/>
      <c r="AQS153" s="115"/>
      <c r="AQT153" s="115"/>
      <c r="AQU153" s="115"/>
      <c r="AQV153" s="115"/>
      <c r="AQW153" s="115"/>
      <c r="AQX153" s="115"/>
      <c r="AQY153" s="115"/>
      <c r="AQZ153" s="115"/>
      <c r="ARA153" s="115"/>
      <c r="ARB153" s="115"/>
      <c r="ARC153" s="115"/>
      <c r="ARD153" s="115"/>
      <c r="ARE153" s="115"/>
      <c r="ARF153" s="115"/>
      <c r="ARG153" s="115"/>
      <c r="ARH153" s="115"/>
      <c r="ARI153" s="115"/>
      <c r="ARJ153" s="115"/>
      <c r="ARK153" s="115"/>
      <c r="ARL153" s="115"/>
      <c r="ARM153" s="115"/>
      <c r="ARN153" s="115"/>
      <c r="ARO153" s="115"/>
      <c r="ARP153" s="115"/>
      <c r="ARQ153" s="115"/>
      <c r="ARR153" s="115"/>
      <c r="ARS153" s="115"/>
      <c r="ART153" s="115"/>
      <c r="ARU153" s="115"/>
      <c r="ARV153" s="115"/>
      <c r="ARW153" s="115"/>
      <c r="ARX153" s="115"/>
      <c r="ARY153" s="115"/>
      <c r="ARZ153" s="115"/>
      <c r="ASA153" s="115"/>
      <c r="ASB153" s="115"/>
      <c r="ASC153" s="115"/>
      <c r="ASD153" s="115"/>
      <c r="ASE153" s="115"/>
      <c r="ASF153" s="115"/>
      <c r="ASG153" s="115"/>
      <c r="ASH153" s="115"/>
      <c r="ASI153" s="115"/>
      <c r="ASJ153" s="115"/>
      <c r="ASK153" s="115"/>
      <c r="ASL153" s="115"/>
      <c r="ASM153" s="115"/>
      <c r="ASN153" s="115"/>
      <c r="ASO153" s="115"/>
      <c r="ASP153" s="115"/>
      <c r="ASQ153" s="115"/>
      <c r="ASR153" s="115"/>
      <c r="ASS153" s="115"/>
      <c r="AST153" s="115"/>
      <c r="ASU153" s="115"/>
      <c r="ASV153" s="115"/>
      <c r="ASW153" s="115"/>
      <c r="ASX153" s="115"/>
      <c r="ASY153" s="115"/>
      <c r="ASZ153" s="115"/>
      <c r="ATA153" s="115"/>
      <c r="ATB153" s="115"/>
      <c r="ATC153" s="115"/>
      <c r="ATD153" s="115"/>
      <c r="ATE153" s="115"/>
      <c r="ATF153" s="115"/>
      <c r="ATG153" s="115"/>
      <c r="ATH153" s="115"/>
      <c r="ATI153" s="115"/>
      <c r="ATJ153" s="115"/>
      <c r="ATK153" s="115"/>
      <c r="ATL153" s="115"/>
      <c r="ATM153" s="115"/>
      <c r="ATN153" s="115"/>
      <c r="ATO153" s="115"/>
      <c r="ATP153" s="115"/>
      <c r="ATQ153" s="115"/>
      <c r="ATR153" s="115"/>
      <c r="ATS153" s="115"/>
      <c r="ATT153" s="115"/>
      <c r="ATU153" s="115"/>
      <c r="ATV153" s="115"/>
      <c r="ATW153" s="115"/>
      <c r="ATX153" s="115"/>
      <c r="ATY153" s="115"/>
      <c r="ATZ153" s="115"/>
      <c r="AUA153" s="115"/>
      <c r="AUB153" s="115"/>
      <c r="AUC153" s="115"/>
      <c r="AUD153" s="115"/>
      <c r="AUE153" s="115"/>
      <c r="AUF153" s="115"/>
      <c r="AUG153" s="115"/>
      <c r="AUH153" s="115"/>
      <c r="AUI153" s="115"/>
      <c r="AUJ153" s="115"/>
      <c r="AUK153" s="115"/>
      <c r="AUL153" s="115"/>
      <c r="AUM153" s="115"/>
      <c r="AUN153" s="115"/>
      <c r="AUO153" s="115"/>
      <c r="AUP153" s="115"/>
      <c r="AUQ153" s="115"/>
      <c r="AUR153" s="115"/>
      <c r="AUS153" s="115"/>
      <c r="AUT153" s="115"/>
      <c r="AUU153" s="115"/>
      <c r="AUV153" s="115"/>
      <c r="AUW153" s="115"/>
      <c r="AUX153" s="115"/>
      <c r="AUY153" s="115"/>
      <c r="AUZ153" s="115"/>
      <c r="AVA153" s="115"/>
      <c r="AVB153" s="115"/>
      <c r="AVC153" s="115"/>
      <c r="AVD153" s="115"/>
      <c r="AVE153" s="115"/>
      <c r="AVF153" s="115"/>
      <c r="AVG153" s="115"/>
      <c r="AVH153" s="115"/>
      <c r="AVI153" s="115"/>
      <c r="AVJ153" s="115"/>
      <c r="AVK153" s="115"/>
      <c r="AVL153" s="115"/>
      <c r="AVM153" s="115"/>
      <c r="AVN153" s="115"/>
      <c r="AVO153" s="115"/>
      <c r="AVP153" s="115"/>
      <c r="AVQ153" s="115"/>
      <c r="AVR153" s="115"/>
      <c r="AVS153" s="115"/>
      <c r="AVT153" s="115"/>
      <c r="AVU153" s="115"/>
    </row>
    <row r="154" spans="1:1269" s="332" customFormat="1" ht="13.5" customHeight="1" x14ac:dyDescent="0.2">
      <c r="A154" s="115"/>
      <c r="B154" s="23" t="s">
        <v>148</v>
      </c>
      <c r="C154" s="135" t="s">
        <v>140</v>
      </c>
      <c r="D154" s="136">
        <v>1</v>
      </c>
      <c r="E154" s="69"/>
      <c r="F154" s="137">
        <f t="shared" si="38"/>
        <v>0</v>
      </c>
      <c r="G154" s="137">
        <f t="shared" si="39"/>
        <v>0</v>
      </c>
      <c r="H154" s="137">
        <f t="shared" si="40"/>
        <v>0</v>
      </c>
      <c r="I154" s="137">
        <f t="shared" si="41"/>
        <v>0</v>
      </c>
      <c r="J154" s="138" t="str">
        <f t="shared" si="42"/>
        <v>-</v>
      </c>
      <c r="K154" s="138" t="str">
        <f t="shared" si="43"/>
        <v>-</v>
      </c>
      <c r="L154" s="139" t="str">
        <f t="shared" si="44"/>
        <v>-</v>
      </c>
      <c r="M154" s="140"/>
      <c r="N154" s="84"/>
      <c r="O154" s="69"/>
      <c r="P154" s="69"/>
      <c r="Q154" s="69"/>
      <c r="R154" s="91"/>
      <c r="S154" s="141">
        <f t="shared" si="46"/>
        <v>0</v>
      </c>
      <c r="T154" s="140"/>
      <c r="U154" s="73" t="s">
        <v>48</v>
      </c>
      <c r="V154" s="73" t="s">
        <v>48</v>
      </c>
      <c r="W154" s="74">
        <f t="shared" si="45"/>
        <v>0</v>
      </c>
      <c r="X154" s="102"/>
      <c r="Y154" s="84"/>
      <c r="Z154" s="69"/>
      <c r="AA154" s="69"/>
      <c r="AB154" s="69"/>
      <c r="AC154" s="142"/>
      <c r="AD154" s="84"/>
      <c r="AE154" s="69"/>
      <c r="AF154" s="69"/>
      <c r="AG154" s="69"/>
      <c r="AH154" s="143"/>
      <c r="AI154" s="136"/>
      <c r="AJ154" s="69"/>
      <c r="AK154" s="69"/>
      <c r="AL154" s="69"/>
      <c r="AM154" s="82"/>
      <c r="AN154" s="136"/>
      <c r="AO154" s="69"/>
      <c r="AP154" s="69"/>
      <c r="AQ154" s="69"/>
      <c r="AR154" s="82"/>
      <c r="AS154" s="73"/>
      <c r="AT154" s="69"/>
      <c r="AU154" s="69"/>
      <c r="AV154" s="69"/>
      <c r="AW154" s="82"/>
      <c r="AX154" s="84"/>
      <c r="AY154" s="69"/>
      <c r="AZ154" s="69"/>
      <c r="BA154" s="69"/>
      <c r="BB154" s="82"/>
      <c r="BC154" s="73"/>
      <c r="BD154" s="69"/>
      <c r="BE154" s="69"/>
      <c r="BF154" s="69"/>
      <c r="BG154" s="82"/>
      <c r="BH154" s="84"/>
      <c r="BI154" s="69"/>
      <c r="BJ154" s="69"/>
      <c r="BK154" s="69"/>
      <c r="BL154" s="132"/>
      <c r="BM154" s="84"/>
      <c r="BN154" s="69"/>
      <c r="BO154" s="69"/>
      <c r="BP154" s="69"/>
      <c r="BQ154" s="132"/>
      <c r="BR154" s="84"/>
      <c r="BS154" s="69"/>
      <c r="BT154" s="69"/>
      <c r="BU154" s="69"/>
      <c r="BV154" s="132"/>
      <c r="BW154" s="84"/>
      <c r="BX154" s="69"/>
      <c r="BY154" s="69"/>
      <c r="BZ154" s="69"/>
      <c r="CA154" s="132"/>
      <c r="CB154" s="84"/>
      <c r="CC154" s="69"/>
      <c r="CD154" s="69"/>
      <c r="CE154" s="69"/>
      <c r="CF154" s="132"/>
      <c r="CG154" s="84"/>
      <c r="CH154" s="69"/>
      <c r="CI154" s="69"/>
      <c r="CJ154" s="69"/>
      <c r="CK154" s="132"/>
      <c r="CL154" s="84"/>
      <c r="CM154" s="69"/>
      <c r="CN154" s="69"/>
      <c r="CO154" s="69"/>
      <c r="CP154" s="132"/>
      <c r="CQ154" s="84"/>
      <c r="CR154" s="69"/>
      <c r="CS154" s="69"/>
      <c r="CT154" s="137"/>
      <c r="CU154" s="334"/>
      <c r="CV154" s="334"/>
      <c r="CW154" s="334"/>
      <c r="CX154" s="334"/>
      <c r="CY154" s="334"/>
      <c r="CZ154" s="132"/>
      <c r="DA154" s="84"/>
      <c r="DB154" s="69"/>
      <c r="DC154" s="69"/>
      <c r="DD154" s="69"/>
      <c r="DE154" s="142"/>
      <c r="DF154" s="84"/>
      <c r="DG154" s="69"/>
      <c r="DH154" s="69"/>
      <c r="DI154" s="69"/>
      <c r="DJ154" s="142"/>
      <c r="DK154" s="84"/>
      <c r="DL154" s="69"/>
      <c r="DM154" s="69"/>
      <c r="DN154" s="69"/>
      <c r="DO154" s="142"/>
      <c r="DP154" s="84"/>
      <c r="DQ154" s="69"/>
      <c r="DR154" s="69"/>
      <c r="DS154" s="69"/>
      <c r="DT154" s="142"/>
      <c r="DU154" s="125"/>
      <c r="DV154" s="125"/>
      <c r="DW154" s="125"/>
      <c r="DX154" s="125"/>
      <c r="DY154" s="125"/>
      <c r="DZ154" s="125"/>
      <c r="EA154" s="125"/>
      <c r="EB154" s="125"/>
      <c r="EC154" s="125"/>
      <c r="ED154" s="125"/>
      <c r="EE154" s="125"/>
      <c r="EF154" s="125"/>
      <c r="EG154" s="125"/>
      <c r="EH154" s="125"/>
      <c r="EI154" s="133"/>
      <c r="EJ154" s="125"/>
      <c r="EK154" s="125"/>
      <c r="EL154" s="125"/>
      <c r="EM154" s="125"/>
      <c r="EN154" s="133"/>
      <c r="EO154" s="125"/>
      <c r="EP154" s="125"/>
      <c r="EQ154" s="125"/>
      <c r="ER154" s="125"/>
      <c r="ES154" s="133"/>
      <c r="ET154" s="125"/>
      <c r="EU154" s="125"/>
      <c r="EV154" s="125"/>
      <c r="EW154" s="125"/>
      <c r="EX154" s="115"/>
      <c r="EY154" s="115"/>
      <c r="EZ154" s="115"/>
      <c r="FA154" s="115"/>
      <c r="FB154" s="73"/>
      <c r="FC154" s="73"/>
      <c r="FD154" s="84"/>
      <c r="FE154" s="84"/>
      <c r="FF154" s="84"/>
      <c r="FG154" s="138"/>
      <c r="FH154" s="138"/>
      <c r="FI154" s="139"/>
      <c r="FJ154" s="40"/>
      <c r="FK154" s="74"/>
      <c r="FL154" s="115"/>
      <c r="FM154" s="44"/>
      <c r="FN154" s="44"/>
      <c r="FO154" s="44"/>
      <c r="FP154" s="44"/>
      <c r="FQ154" s="44"/>
      <c r="FR154" s="44"/>
      <c r="FS154" s="44"/>
      <c r="FT154" s="44"/>
      <c r="FU154" s="44"/>
      <c r="FV154" s="44"/>
      <c r="FW154" s="44"/>
      <c r="FX154" s="44"/>
      <c r="FY154" s="44"/>
      <c r="FZ154" s="44"/>
      <c r="GA154" s="44"/>
      <c r="GB154" s="44"/>
      <c r="GC154" s="44"/>
      <c r="GD154" s="44"/>
      <c r="GE154" s="115"/>
      <c r="GF154" s="115"/>
      <c r="GG154" s="115"/>
      <c r="GH154" s="115"/>
      <c r="GI154" s="115"/>
      <c r="GJ154" s="115"/>
      <c r="GK154" s="115"/>
      <c r="GL154" s="115"/>
      <c r="GM154" s="115"/>
      <c r="GN154" s="115"/>
      <c r="GO154" s="115"/>
      <c r="GP154" s="115"/>
      <c r="GQ154" s="115"/>
      <c r="GR154" s="115"/>
      <c r="GS154" s="115"/>
      <c r="GT154" s="115"/>
      <c r="GU154" s="115"/>
      <c r="GV154" s="115"/>
      <c r="GW154" s="115"/>
      <c r="GX154" s="115"/>
      <c r="GY154" s="115"/>
      <c r="GZ154" s="115"/>
      <c r="HA154" s="115"/>
      <c r="HB154" s="115"/>
      <c r="HC154" s="115"/>
      <c r="HD154" s="115"/>
      <c r="HE154" s="115"/>
      <c r="HF154" s="115"/>
      <c r="HG154" s="115"/>
      <c r="HH154" s="115"/>
      <c r="HI154" s="115"/>
      <c r="HJ154" s="115"/>
      <c r="HK154" s="115"/>
      <c r="HL154" s="115"/>
      <c r="HM154" s="115"/>
      <c r="HN154" s="115"/>
      <c r="HO154" s="115"/>
      <c r="HP154" s="115"/>
      <c r="HQ154" s="115"/>
      <c r="HR154" s="115"/>
      <c r="HS154" s="115"/>
      <c r="HT154" s="115"/>
      <c r="HU154" s="115"/>
      <c r="HV154" s="115"/>
      <c r="HW154" s="115"/>
      <c r="HX154" s="115"/>
      <c r="HY154" s="115"/>
      <c r="HZ154" s="115"/>
      <c r="IA154" s="115"/>
      <c r="IB154" s="115"/>
      <c r="IC154" s="115"/>
      <c r="ID154" s="115"/>
      <c r="IE154" s="115"/>
      <c r="IF154" s="115"/>
      <c r="IG154" s="115"/>
      <c r="IH154" s="115"/>
      <c r="II154" s="115"/>
      <c r="IJ154" s="115"/>
      <c r="IK154" s="115"/>
      <c r="IL154" s="115"/>
      <c r="IM154" s="115"/>
      <c r="IN154" s="115"/>
      <c r="IO154" s="115"/>
      <c r="IP154" s="115"/>
      <c r="IQ154" s="115"/>
      <c r="IR154" s="115"/>
      <c r="IS154" s="115"/>
      <c r="IT154" s="115"/>
      <c r="IU154" s="115"/>
      <c r="IV154" s="115"/>
      <c r="IW154" s="115"/>
      <c r="IX154" s="115"/>
      <c r="IY154" s="115"/>
      <c r="IZ154" s="115"/>
      <c r="JA154" s="115"/>
      <c r="JB154" s="115"/>
      <c r="JC154" s="115"/>
      <c r="JD154" s="115"/>
      <c r="JE154" s="115"/>
      <c r="JF154" s="115"/>
      <c r="JG154" s="115"/>
      <c r="JH154" s="115"/>
      <c r="JI154" s="115"/>
      <c r="JJ154" s="115"/>
      <c r="JK154" s="115"/>
      <c r="JL154" s="115"/>
      <c r="JM154" s="115"/>
      <c r="JN154" s="115"/>
      <c r="JO154" s="115"/>
      <c r="JP154" s="115"/>
      <c r="JQ154" s="115"/>
      <c r="JR154" s="115"/>
      <c r="JS154" s="115"/>
      <c r="JT154" s="115"/>
      <c r="JU154" s="115"/>
      <c r="JV154" s="115"/>
      <c r="JW154" s="115"/>
      <c r="JX154" s="115"/>
      <c r="JY154" s="115"/>
      <c r="JZ154" s="115"/>
      <c r="KA154" s="115"/>
      <c r="KB154" s="115"/>
      <c r="KC154" s="115"/>
      <c r="KD154" s="115"/>
      <c r="KE154" s="115"/>
      <c r="KF154" s="115"/>
      <c r="KG154" s="115"/>
      <c r="KH154" s="115"/>
      <c r="KI154" s="115"/>
      <c r="KJ154" s="115"/>
      <c r="KK154" s="115"/>
      <c r="KL154" s="115"/>
      <c r="KM154" s="115"/>
      <c r="KN154" s="115"/>
      <c r="KO154" s="115"/>
      <c r="KP154" s="115"/>
      <c r="KQ154" s="115"/>
      <c r="KR154" s="115"/>
      <c r="KS154" s="115"/>
      <c r="KT154" s="115"/>
      <c r="KU154" s="115"/>
      <c r="KV154" s="115"/>
      <c r="KW154" s="115"/>
      <c r="KX154" s="115"/>
      <c r="KY154" s="115"/>
      <c r="KZ154" s="115"/>
      <c r="LA154" s="115"/>
      <c r="LB154" s="115"/>
      <c r="LC154" s="115"/>
      <c r="LD154" s="115"/>
      <c r="LE154" s="115"/>
      <c r="LF154" s="115"/>
      <c r="LG154" s="115"/>
      <c r="LH154" s="115"/>
      <c r="LI154" s="115"/>
      <c r="LJ154" s="115"/>
      <c r="LK154" s="115"/>
      <c r="LL154" s="115"/>
      <c r="LM154" s="115"/>
      <c r="LN154" s="115"/>
      <c r="LO154" s="115"/>
      <c r="LP154" s="115"/>
      <c r="LQ154" s="115"/>
      <c r="LR154" s="115"/>
      <c r="LS154" s="115"/>
      <c r="LT154" s="115"/>
      <c r="LU154" s="115"/>
      <c r="LV154" s="115"/>
      <c r="LW154" s="115"/>
      <c r="LX154" s="115"/>
      <c r="LY154" s="115"/>
      <c r="LZ154" s="115"/>
      <c r="MA154" s="115"/>
      <c r="MB154" s="115"/>
      <c r="MC154" s="115"/>
      <c r="MD154" s="115"/>
      <c r="ME154" s="115"/>
      <c r="MF154" s="115"/>
      <c r="MG154" s="115"/>
      <c r="MH154" s="115"/>
      <c r="MI154" s="115"/>
      <c r="MJ154" s="115"/>
      <c r="MK154" s="115"/>
      <c r="ML154" s="115"/>
      <c r="MM154" s="115"/>
      <c r="MN154" s="115"/>
      <c r="MO154" s="115"/>
      <c r="MP154" s="115"/>
      <c r="MQ154" s="115"/>
      <c r="MR154" s="115"/>
      <c r="MS154" s="115"/>
      <c r="MT154" s="115"/>
      <c r="MU154" s="115"/>
      <c r="MV154" s="115"/>
      <c r="MW154" s="115"/>
      <c r="MX154" s="115"/>
      <c r="MY154" s="115"/>
      <c r="MZ154" s="115"/>
      <c r="NA154" s="115"/>
      <c r="NB154" s="115"/>
      <c r="NC154" s="115"/>
      <c r="ND154" s="115"/>
      <c r="NE154" s="115"/>
      <c r="NF154" s="115"/>
      <c r="NG154" s="115"/>
      <c r="NH154" s="115"/>
      <c r="NI154" s="115"/>
      <c r="NJ154" s="115"/>
      <c r="NK154" s="115"/>
      <c r="NL154" s="115"/>
      <c r="NM154" s="115"/>
      <c r="NN154" s="115"/>
      <c r="NO154" s="115"/>
      <c r="NP154" s="115"/>
      <c r="NQ154" s="115"/>
      <c r="NR154" s="115"/>
      <c r="NS154" s="115"/>
      <c r="NT154" s="115"/>
      <c r="NU154" s="115"/>
      <c r="NV154" s="115"/>
      <c r="NW154" s="115"/>
      <c r="NX154" s="115"/>
      <c r="NY154" s="115"/>
      <c r="NZ154" s="115"/>
      <c r="OA154" s="115"/>
      <c r="OB154" s="115"/>
      <c r="OC154" s="115"/>
      <c r="OD154" s="115"/>
      <c r="OE154" s="115"/>
      <c r="OF154" s="115"/>
      <c r="OG154" s="115"/>
      <c r="OH154" s="115"/>
      <c r="OI154" s="115"/>
      <c r="OJ154" s="115"/>
      <c r="OK154" s="115"/>
      <c r="OL154" s="115"/>
      <c r="OM154" s="115"/>
      <c r="ON154" s="115"/>
      <c r="OO154" s="115"/>
      <c r="OP154" s="115"/>
      <c r="OQ154" s="115"/>
      <c r="OR154" s="115"/>
      <c r="OS154" s="115"/>
      <c r="OT154" s="115"/>
      <c r="OU154" s="115"/>
      <c r="OV154" s="115"/>
      <c r="OW154" s="115"/>
      <c r="OX154" s="115"/>
      <c r="OY154" s="115"/>
      <c r="OZ154" s="115"/>
      <c r="PA154" s="115"/>
      <c r="PB154" s="115"/>
      <c r="PC154" s="115"/>
      <c r="PD154" s="115"/>
      <c r="PE154" s="115"/>
      <c r="PF154" s="115"/>
      <c r="PG154" s="115"/>
      <c r="PH154" s="115"/>
      <c r="PI154" s="115"/>
      <c r="PJ154" s="115"/>
      <c r="PK154" s="115"/>
      <c r="PL154" s="115"/>
      <c r="PM154" s="115"/>
      <c r="PN154" s="115"/>
      <c r="PO154" s="115"/>
      <c r="PP154" s="115"/>
      <c r="PQ154" s="115"/>
      <c r="PR154" s="115"/>
      <c r="PS154" s="115"/>
      <c r="PT154" s="115"/>
      <c r="PU154" s="115"/>
      <c r="PV154" s="115"/>
      <c r="PW154" s="115"/>
      <c r="PX154" s="115"/>
      <c r="PY154" s="115"/>
      <c r="PZ154" s="115"/>
      <c r="QA154" s="115"/>
      <c r="QB154" s="115"/>
      <c r="QC154" s="115"/>
      <c r="QD154" s="115"/>
      <c r="QE154" s="115"/>
      <c r="QF154" s="115"/>
      <c r="QG154" s="115"/>
      <c r="QH154" s="115"/>
      <c r="QI154" s="115"/>
      <c r="QJ154" s="115"/>
      <c r="QK154" s="115"/>
      <c r="QL154" s="115"/>
      <c r="QM154" s="115"/>
      <c r="QN154" s="115"/>
      <c r="QO154" s="115"/>
      <c r="QP154" s="115"/>
      <c r="QQ154" s="115"/>
      <c r="QR154" s="115"/>
      <c r="QS154" s="115"/>
      <c r="QT154" s="115"/>
      <c r="QU154" s="115"/>
      <c r="QV154" s="115"/>
      <c r="QW154" s="115"/>
      <c r="QX154" s="115"/>
      <c r="QY154" s="115"/>
      <c r="QZ154" s="115"/>
      <c r="RA154" s="115"/>
      <c r="RB154" s="115"/>
      <c r="RC154" s="115"/>
      <c r="RD154" s="115"/>
      <c r="RE154" s="115"/>
      <c r="RF154" s="115"/>
      <c r="RG154" s="115"/>
      <c r="RH154" s="115"/>
      <c r="RI154" s="115"/>
      <c r="RJ154" s="115"/>
      <c r="RK154" s="115"/>
      <c r="RL154" s="115"/>
      <c r="RM154" s="115"/>
      <c r="RN154" s="115"/>
      <c r="RO154" s="115"/>
      <c r="RP154" s="115"/>
      <c r="RQ154" s="115"/>
      <c r="RR154" s="115"/>
      <c r="RS154" s="115"/>
      <c r="RT154" s="115"/>
      <c r="RU154" s="115"/>
      <c r="RV154" s="115"/>
      <c r="RW154" s="115"/>
      <c r="RX154" s="115"/>
      <c r="RY154" s="115"/>
      <c r="RZ154" s="115"/>
      <c r="SA154" s="115"/>
      <c r="SB154" s="115"/>
      <c r="SC154" s="115"/>
      <c r="SD154" s="115"/>
      <c r="SE154" s="115"/>
      <c r="SF154" s="115"/>
      <c r="SG154" s="115"/>
      <c r="SH154" s="115"/>
      <c r="SI154" s="115"/>
      <c r="SJ154" s="115"/>
      <c r="SK154" s="115"/>
      <c r="SL154" s="115"/>
      <c r="SM154" s="115"/>
      <c r="SN154" s="115"/>
      <c r="SO154" s="115"/>
      <c r="SP154" s="115"/>
      <c r="SQ154" s="115"/>
      <c r="SR154" s="115"/>
      <c r="SS154" s="115"/>
      <c r="ST154" s="115"/>
      <c r="SU154" s="115"/>
      <c r="SV154" s="115"/>
      <c r="SW154" s="115"/>
      <c r="SX154" s="115"/>
      <c r="SY154" s="115"/>
      <c r="SZ154" s="115"/>
      <c r="TA154" s="115"/>
      <c r="TB154" s="115"/>
      <c r="TC154" s="115"/>
      <c r="TD154" s="115"/>
      <c r="TE154" s="115"/>
      <c r="TF154" s="115"/>
      <c r="TG154" s="115"/>
      <c r="TH154" s="115"/>
      <c r="TI154" s="115"/>
      <c r="TJ154" s="115"/>
      <c r="TK154" s="115"/>
      <c r="TL154" s="115"/>
      <c r="TM154" s="115"/>
      <c r="TN154" s="115"/>
      <c r="TO154" s="115"/>
      <c r="TP154" s="115"/>
      <c r="TQ154" s="115"/>
      <c r="TR154" s="115"/>
      <c r="TS154" s="115"/>
      <c r="TT154" s="115"/>
      <c r="TU154" s="115"/>
      <c r="TV154" s="115"/>
      <c r="TW154" s="115"/>
      <c r="TX154" s="115"/>
      <c r="TY154" s="115"/>
      <c r="TZ154" s="115"/>
      <c r="UA154" s="115"/>
      <c r="UB154" s="115"/>
      <c r="UC154" s="115"/>
      <c r="UD154" s="115"/>
      <c r="UE154" s="115"/>
      <c r="UF154" s="115"/>
      <c r="UG154" s="115"/>
      <c r="UH154" s="115"/>
      <c r="UI154" s="115"/>
      <c r="UJ154" s="115"/>
      <c r="UK154" s="115"/>
      <c r="UL154" s="115"/>
      <c r="UM154" s="115"/>
      <c r="UN154" s="115"/>
      <c r="UO154" s="115"/>
      <c r="UP154" s="115"/>
      <c r="UQ154" s="115"/>
      <c r="UR154" s="115"/>
      <c r="US154" s="115"/>
      <c r="UT154" s="115"/>
      <c r="UU154" s="115"/>
      <c r="UV154" s="115"/>
      <c r="UW154" s="115"/>
      <c r="UX154" s="115"/>
      <c r="UY154" s="115"/>
      <c r="UZ154" s="115"/>
      <c r="VA154" s="115"/>
      <c r="VB154" s="115"/>
      <c r="VC154" s="115"/>
      <c r="VD154" s="115"/>
      <c r="VE154" s="115"/>
      <c r="VF154" s="115"/>
      <c r="VG154" s="115"/>
      <c r="VH154" s="115"/>
      <c r="VI154" s="115"/>
      <c r="VJ154" s="115"/>
      <c r="VK154" s="115"/>
      <c r="VL154" s="115"/>
      <c r="VM154" s="115"/>
      <c r="VN154" s="115"/>
      <c r="VO154" s="115"/>
      <c r="VP154" s="115"/>
      <c r="VQ154" s="115"/>
      <c r="VR154" s="115"/>
      <c r="VS154" s="115"/>
      <c r="VT154" s="115"/>
      <c r="VU154" s="115"/>
      <c r="VV154" s="115"/>
      <c r="VW154" s="115"/>
      <c r="VX154" s="115"/>
      <c r="VY154" s="115"/>
      <c r="VZ154" s="115"/>
      <c r="WA154" s="115"/>
      <c r="WB154" s="115"/>
      <c r="WC154" s="115"/>
      <c r="WD154" s="115"/>
      <c r="WE154" s="115"/>
      <c r="WF154" s="115"/>
      <c r="WG154" s="115"/>
      <c r="WH154" s="115"/>
      <c r="WI154" s="115"/>
      <c r="WJ154" s="115"/>
      <c r="WK154" s="115"/>
      <c r="WL154" s="115"/>
      <c r="WM154" s="115"/>
      <c r="WN154" s="115"/>
      <c r="WO154" s="115"/>
      <c r="WP154" s="115"/>
      <c r="WQ154" s="115"/>
      <c r="WR154" s="115"/>
      <c r="WS154" s="115"/>
      <c r="WT154" s="115"/>
      <c r="WU154" s="115"/>
      <c r="WV154" s="115"/>
      <c r="WW154" s="115"/>
      <c r="WX154" s="115"/>
      <c r="WY154" s="115"/>
      <c r="WZ154" s="115"/>
      <c r="XA154" s="115"/>
      <c r="XB154" s="115"/>
      <c r="XC154" s="115"/>
      <c r="XD154" s="115"/>
      <c r="XE154" s="115"/>
      <c r="XF154" s="115"/>
      <c r="XG154" s="115"/>
      <c r="XH154" s="115"/>
      <c r="XI154" s="115"/>
      <c r="XJ154" s="115"/>
      <c r="XK154" s="115"/>
      <c r="XL154" s="115"/>
      <c r="XM154" s="115"/>
      <c r="XN154" s="115"/>
      <c r="XO154" s="115"/>
      <c r="XP154" s="115"/>
      <c r="XQ154" s="115"/>
      <c r="XR154" s="115"/>
      <c r="XS154" s="115"/>
      <c r="XT154" s="115"/>
      <c r="XU154" s="115"/>
      <c r="XV154" s="115"/>
      <c r="XW154" s="115"/>
      <c r="XX154" s="115"/>
      <c r="XY154" s="115"/>
      <c r="XZ154" s="115"/>
      <c r="YA154" s="115"/>
      <c r="YB154" s="115"/>
      <c r="YC154" s="115"/>
      <c r="YD154" s="115"/>
      <c r="YE154" s="115"/>
      <c r="YF154" s="115"/>
      <c r="YG154" s="115"/>
      <c r="YH154" s="115"/>
      <c r="YI154" s="115"/>
      <c r="YJ154" s="115"/>
      <c r="YK154" s="115"/>
      <c r="YL154" s="115"/>
      <c r="YM154" s="115"/>
      <c r="YN154" s="115"/>
      <c r="YO154" s="115"/>
      <c r="YP154" s="115"/>
      <c r="YQ154" s="115"/>
      <c r="YR154" s="115"/>
      <c r="YS154" s="115"/>
      <c r="YT154" s="115"/>
      <c r="YU154" s="115"/>
      <c r="YV154" s="115"/>
      <c r="YW154" s="115"/>
      <c r="YX154" s="115"/>
      <c r="YY154" s="115"/>
      <c r="YZ154" s="115"/>
      <c r="ZA154" s="115"/>
      <c r="ZB154" s="115"/>
      <c r="ZC154" s="115"/>
      <c r="ZD154" s="115"/>
      <c r="ZE154" s="115"/>
      <c r="ZF154" s="115"/>
      <c r="ZG154" s="115"/>
      <c r="ZH154" s="115"/>
      <c r="ZI154" s="115"/>
      <c r="ZJ154" s="115"/>
      <c r="ZK154" s="115"/>
      <c r="ZL154" s="115"/>
      <c r="ZM154" s="115"/>
      <c r="ZN154" s="115"/>
      <c r="ZO154" s="115"/>
      <c r="ZP154" s="115"/>
      <c r="ZQ154" s="115"/>
      <c r="ZR154" s="115"/>
      <c r="ZS154" s="115"/>
      <c r="ZT154" s="115"/>
      <c r="ZU154" s="115"/>
      <c r="ZV154" s="115"/>
      <c r="ZW154" s="115"/>
      <c r="ZX154" s="115"/>
      <c r="ZY154" s="115"/>
      <c r="ZZ154" s="115"/>
      <c r="AAA154" s="115"/>
      <c r="AAB154" s="115"/>
      <c r="AAC154" s="115"/>
      <c r="AAD154" s="115"/>
      <c r="AAE154" s="115"/>
      <c r="AAF154" s="115"/>
      <c r="AAG154" s="115"/>
      <c r="AAH154" s="115"/>
      <c r="AAI154" s="115"/>
      <c r="AAJ154" s="115"/>
      <c r="AAK154" s="115"/>
      <c r="AAL154" s="115"/>
      <c r="AAM154" s="115"/>
      <c r="AAN154" s="115"/>
      <c r="AAO154" s="115"/>
      <c r="AAP154" s="115"/>
      <c r="AAQ154" s="115"/>
      <c r="AAR154" s="115"/>
      <c r="AAS154" s="115"/>
      <c r="AAT154" s="115"/>
      <c r="AAU154" s="115"/>
      <c r="AAV154" s="115"/>
      <c r="AAW154" s="115"/>
      <c r="AAX154" s="115"/>
      <c r="AAY154" s="115"/>
      <c r="AAZ154" s="115"/>
      <c r="ABA154" s="115"/>
      <c r="ABB154" s="115"/>
      <c r="ABC154" s="115"/>
      <c r="ABD154" s="115"/>
      <c r="ABE154" s="115"/>
      <c r="ABF154" s="115"/>
      <c r="ABG154" s="115"/>
      <c r="ABH154" s="115"/>
      <c r="ABI154" s="115"/>
      <c r="ABJ154" s="115"/>
      <c r="ABK154" s="115"/>
      <c r="ABL154" s="115"/>
      <c r="ABM154" s="115"/>
      <c r="ABN154" s="115"/>
      <c r="ABO154" s="115"/>
      <c r="ABP154" s="115"/>
      <c r="ABQ154" s="115"/>
      <c r="ABR154" s="115"/>
      <c r="ABS154" s="115"/>
      <c r="ABT154" s="115"/>
      <c r="ABU154" s="115"/>
      <c r="ABV154" s="115"/>
      <c r="ABW154" s="115"/>
      <c r="ABX154" s="115"/>
      <c r="ABY154" s="115"/>
      <c r="ABZ154" s="115"/>
      <c r="ACA154" s="115"/>
      <c r="ACB154" s="115"/>
      <c r="ACC154" s="115"/>
      <c r="ACD154" s="115"/>
      <c r="ACE154" s="115"/>
      <c r="ACF154" s="115"/>
      <c r="ACG154" s="115"/>
      <c r="ACH154" s="115"/>
      <c r="ACI154" s="115"/>
      <c r="ACJ154" s="115"/>
      <c r="ACK154" s="115"/>
      <c r="ACL154" s="115"/>
      <c r="ACM154" s="115"/>
      <c r="ACN154" s="115"/>
      <c r="ACO154" s="115"/>
      <c r="ACP154" s="115"/>
      <c r="ACQ154" s="115"/>
      <c r="ACR154" s="115"/>
      <c r="ACS154" s="115"/>
      <c r="ACT154" s="115"/>
      <c r="ACU154" s="115"/>
      <c r="ACV154" s="115"/>
      <c r="ACW154" s="115"/>
      <c r="ACX154" s="115"/>
      <c r="ACY154" s="115"/>
      <c r="ACZ154" s="115"/>
      <c r="ADA154" s="115"/>
      <c r="ADB154" s="115"/>
      <c r="ADC154" s="115"/>
      <c r="ADD154" s="115"/>
      <c r="ADE154" s="115"/>
      <c r="ADF154" s="115"/>
      <c r="ADG154" s="115"/>
      <c r="ADH154" s="115"/>
      <c r="ADI154" s="115"/>
      <c r="ADJ154" s="115"/>
      <c r="ADK154" s="115"/>
      <c r="ADL154" s="115"/>
      <c r="ADM154" s="115"/>
      <c r="ADN154" s="115"/>
      <c r="ADO154" s="115"/>
      <c r="ADP154" s="115"/>
      <c r="ADQ154" s="115"/>
      <c r="ADR154" s="115"/>
      <c r="ADS154" s="115"/>
      <c r="ADT154" s="115"/>
      <c r="ADU154" s="115"/>
      <c r="ADV154" s="115"/>
      <c r="ADW154" s="115"/>
      <c r="ADX154" s="115"/>
      <c r="ADY154" s="115"/>
      <c r="ADZ154" s="115"/>
      <c r="AEA154" s="115"/>
      <c r="AEB154" s="115"/>
      <c r="AEC154" s="115"/>
      <c r="AED154" s="115"/>
      <c r="AEE154" s="115"/>
      <c r="AEF154" s="115"/>
      <c r="AEG154" s="115"/>
      <c r="AEH154" s="115"/>
      <c r="AEI154" s="115"/>
      <c r="AEJ154" s="115"/>
      <c r="AEK154" s="115"/>
      <c r="AEL154" s="115"/>
      <c r="AEM154" s="115"/>
      <c r="AEN154" s="115"/>
      <c r="AEO154" s="115"/>
      <c r="AEP154" s="115"/>
      <c r="AEQ154" s="115"/>
      <c r="AER154" s="115"/>
      <c r="AES154" s="115"/>
      <c r="AET154" s="115"/>
      <c r="AEU154" s="115"/>
      <c r="AEV154" s="115"/>
      <c r="AEW154" s="115"/>
      <c r="AEX154" s="115"/>
      <c r="AEY154" s="115"/>
      <c r="AEZ154" s="115"/>
      <c r="AFA154" s="115"/>
      <c r="AFB154" s="115"/>
      <c r="AFC154" s="115"/>
      <c r="AFD154" s="115"/>
      <c r="AFE154" s="115"/>
      <c r="AFF154" s="115"/>
      <c r="AFG154" s="115"/>
      <c r="AFH154" s="115"/>
      <c r="AFI154" s="115"/>
      <c r="AFJ154" s="115"/>
      <c r="AFK154" s="115"/>
      <c r="AFL154" s="115"/>
      <c r="AFM154" s="115"/>
      <c r="AFN154" s="115"/>
      <c r="AFO154" s="115"/>
      <c r="AFP154" s="115"/>
      <c r="AFQ154" s="115"/>
      <c r="AFR154" s="115"/>
      <c r="AFS154" s="115"/>
      <c r="AFT154" s="115"/>
      <c r="AFU154" s="115"/>
      <c r="AFV154" s="115"/>
      <c r="AFW154" s="115"/>
      <c r="AFX154" s="115"/>
      <c r="AFY154" s="115"/>
      <c r="AFZ154" s="115"/>
      <c r="AGA154" s="115"/>
      <c r="AGB154" s="115"/>
      <c r="AGC154" s="115"/>
      <c r="AGD154" s="115"/>
      <c r="AGE154" s="115"/>
      <c r="AGF154" s="115"/>
      <c r="AGG154" s="115"/>
      <c r="AGH154" s="115"/>
      <c r="AGI154" s="115"/>
      <c r="AGJ154" s="115"/>
      <c r="AGK154" s="115"/>
      <c r="AGL154" s="115"/>
      <c r="AGM154" s="115"/>
      <c r="AGN154" s="115"/>
      <c r="AGO154" s="115"/>
      <c r="AGP154" s="115"/>
      <c r="AGQ154" s="115"/>
      <c r="AGR154" s="115"/>
      <c r="AGS154" s="115"/>
      <c r="AGT154" s="115"/>
      <c r="AGU154" s="115"/>
      <c r="AGV154" s="115"/>
      <c r="AGW154" s="115"/>
      <c r="AGX154" s="115"/>
      <c r="AGY154" s="115"/>
      <c r="AGZ154" s="115"/>
      <c r="AHA154" s="115"/>
      <c r="AHB154" s="115"/>
      <c r="AHC154" s="115"/>
      <c r="AHD154" s="115"/>
      <c r="AHE154" s="115"/>
      <c r="AHF154" s="115"/>
      <c r="AHG154" s="115"/>
      <c r="AHH154" s="115"/>
      <c r="AHI154" s="115"/>
      <c r="AHJ154" s="115"/>
      <c r="AHK154" s="115"/>
      <c r="AHL154" s="115"/>
      <c r="AHM154" s="115"/>
      <c r="AHN154" s="115"/>
      <c r="AHO154" s="115"/>
      <c r="AHP154" s="115"/>
      <c r="AHQ154" s="115"/>
      <c r="AHR154" s="115"/>
      <c r="AHS154" s="115"/>
      <c r="AHT154" s="115"/>
      <c r="AHU154" s="115"/>
      <c r="AHV154" s="115"/>
      <c r="AHW154" s="115"/>
      <c r="AHX154" s="115"/>
      <c r="AHY154" s="115"/>
      <c r="AHZ154" s="115"/>
      <c r="AIA154" s="115"/>
      <c r="AIB154" s="115"/>
      <c r="AIC154" s="115"/>
      <c r="AID154" s="115"/>
      <c r="AIE154" s="115"/>
      <c r="AIF154" s="115"/>
      <c r="AIG154" s="115"/>
      <c r="AIH154" s="115"/>
      <c r="AII154" s="115"/>
      <c r="AIJ154" s="115"/>
      <c r="AIK154" s="115"/>
      <c r="AIL154" s="115"/>
      <c r="AIM154" s="115"/>
      <c r="AIN154" s="115"/>
      <c r="AIO154" s="115"/>
      <c r="AIP154" s="115"/>
      <c r="AIQ154" s="115"/>
      <c r="AIR154" s="115"/>
      <c r="AIS154" s="115"/>
      <c r="AIT154" s="115"/>
      <c r="AIU154" s="115"/>
      <c r="AIV154" s="115"/>
      <c r="AIW154" s="115"/>
      <c r="AIX154" s="115"/>
      <c r="AIY154" s="115"/>
      <c r="AIZ154" s="115"/>
      <c r="AJA154" s="115"/>
      <c r="AJB154" s="115"/>
      <c r="AJC154" s="115"/>
      <c r="AJD154" s="115"/>
      <c r="AJE154" s="115"/>
      <c r="AJF154" s="115"/>
      <c r="AJG154" s="115"/>
      <c r="AJH154" s="115"/>
      <c r="AJI154" s="115"/>
      <c r="AJJ154" s="115"/>
      <c r="AJK154" s="115"/>
      <c r="AJL154" s="115"/>
      <c r="AJM154" s="115"/>
      <c r="AJN154" s="115"/>
      <c r="AJO154" s="115"/>
      <c r="AJP154" s="115"/>
      <c r="AJQ154" s="115"/>
      <c r="AJR154" s="115"/>
      <c r="AJS154" s="115"/>
      <c r="AJT154" s="115"/>
      <c r="AJU154" s="115"/>
      <c r="AJV154" s="115"/>
      <c r="AJW154" s="115"/>
      <c r="AJX154" s="115"/>
      <c r="AJY154" s="115"/>
      <c r="AJZ154" s="115"/>
      <c r="AKA154" s="115"/>
      <c r="AKB154" s="115"/>
      <c r="AKC154" s="115"/>
      <c r="AKD154" s="115"/>
      <c r="AKE154" s="115"/>
      <c r="AKF154" s="115"/>
      <c r="AKG154" s="115"/>
      <c r="AKH154" s="115"/>
      <c r="AKI154" s="115"/>
      <c r="AKJ154" s="115"/>
      <c r="AKK154" s="115"/>
      <c r="AKL154" s="115"/>
      <c r="AKM154" s="115"/>
      <c r="AKN154" s="115"/>
      <c r="AKO154" s="115"/>
      <c r="AKP154" s="115"/>
      <c r="AKQ154" s="115"/>
      <c r="AKR154" s="115"/>
      <c r="AKS154" s="115"/>
      <c r="AKT154" s="115"/>
      <c r="AKU154" s="115"/>
      <c r="AKV154" s="115"/>
      <c r="AKW154" s="115"/>
      <c r="AKX154" s="115"/>
      <c r="AKY154" s="115"/>
      <c r="AKZ154" s="115"/>
      <c r="ALA154" s="115"/>
      <c r="ALB154" s="115"/>
      <c r="ALC154" s="115"/>
      <c r="ALD154" s="115"/>
      <c r="ALE154" s="115"/>
      <c r="ALF154" s="115"/>
      <c r="ALG154" s="115"/>
      <c r="ALH154" s="115"/>
      <c r="ALI154" s="115"/>
      <c r="ALJ154" s="115"/>
      <c r="ALK154" s="115"/>
      <c r="ALL154" s="115"/>
      <c r="ALM154" s="115"/>
      <c r="ALN154" s="115"/>
      <c r="ALO154" s="115"/>
      <c r="ALP154" s="115"/>
      <c r="ALQ154" s="115"/>
      <c r="ALR154" s="115"/>
      <c r="ALS154" s="115"/>
      <c r="ALT154" s="115"/>
      <c r="ALU154" s="115"/>
      <c r="ALV154" s="115"/>
      <c r="ALW154" s="115"/>
      <c r="ALX154" s="115"/>
      <c r="ALY154" s="115"/>
      <c r="ALZ154" s="115"/>
      <c r="AMA154" s="115"/>
      <c r="AMB154" s="115"/>
      <c r="AMC154" s="115"/>
      <c r="AMD154" s="115"/>
      <c r="AME154" s="115"/>
      <c r="AMF154" s="115"/>
      <c r="AMG154" s="115"/>
      <c r="AMH154" s="115"/>
      <c r="AMI154" s="115"/>
      <c r="AMJ154" s="115"/>
      <c r="AMK154" s="115"/>
      <c r="AML154" s="115"/>
      <c r="AMM154" s="115"/>
      <c r="AMN154" s="115"/>
      <c r="AMO154" s="115"/>
      <c r="AMP154" s="115"/>
      <c r="AMQ154" s="115"/>
      <c r="AMR154" s="115"/>
      <c r="AMS154" s="115"/>
      <c r="AMT154" s="115"/>
      <c r="AMU154" s="115"/>
      <c r="AMV154" s="115"/>
      <c r="AMW154" s="115"/>
      <c r="AMX154" s="115"/>
      <c r="AMY154" s="115"/>
      <c r="AMZ154" s="115"/>
      <c r="ANA154" s="115"/>
      <c r="ANB154" s="115"/>
      <c r="ANC154" s="115"/>
      <c r="AND154" s="115"/>
      <c r="ANE154" s="115"/>
      <c r="ANF154" s="115"/>
      <c r="ANG154" s="115"/>
      <c r="ANH154" s="115"/>
      <c r="ANI154" s="115"/>
      <c r="ANJ154" s="115"/>
      <c r="ANK154" s="115"/>
      <c r="ANL154" s="115"/>
      <c r="ANM154" s="115"/>
      <c r="ANN154" s="115"/>
      <c r="ANO154" s="115"/>
      <c r="ANP154" s="115"/>
      <c r="ANQ154" s="115"/>
      <c r="ANR154" s="115"/>
      <c r="ANS154" s="115"/>
      <c r="ANT154" s="115"/>
      <c r="ANU154" s="115"/>
      <c r="ANV154" s="115"/>
      <c r="ANW154" s="115"/>
      <c r="ANX154" s="115"/>
      <c r="ANY154" s="115"/>
      <c r="ANZ154" s="115"/>
      <c r="AOA154" s="115"/>
      <c r="AOB154" s="115"/>
      <c r="AOC154" s="115"/>
      <c r="AOD154" s="115"/>
      <c r="AOE154" s="115"/>
      <c r="AOF154" s="115"/>
      <c r="AOG154" s="115"/>
      <c r="AOH154" s="115"/>
      <c r="AOI154" s="115"/>
      <c r="AOJ154" s="115"/>
      <c r="AOK154" s="115"/>
      <c r="AOL154" s="115"/>
      <c r="AOM154" s="115"/>
      <c r="AON154" s="115"/>
      <c r="AOO154" s="115"/>
      <c r="AOP154" s="115"/>
      <c r="AOQ154" s="115"/>
      <c r="AOR154" s="115"/>
      <c r="AOS154" s="115"/>
      <c r="AOT154" s="115"/>
      <c r="AOU154" s="115"/>
      <c r="AOV154" s="115"/>
      <c r="AOW154" s="115"/>
      <c r="AOX154" s="115"/>
      <c r="AOY154" s="115"/>
      <c r="AOZ154" s="115"/>
      <c r="APA154" s="115"/>
      <c r="APB154" s="115"/>
      <c r="APC154" s="115"/>
      <c r="APD154" s="115"/>
      <c r="APE154" s="115"/>
      <c r="APF154" s="115"/>
      <c r="APG154" s="115"/>
      <c r="APH154" s="115"/>
      <c r="API154" s="115"/>
      <c r="APJ154" s="115"/>
      <c r="APK154" s="115"/>
      <c r="APL154" s="115"/>
      <c r="APM154" s="115"/>
      <c r="APN154" s="115"/>
      <c r="APO154" s="115"/>
      <c r="APP154" s="115"/>
      <c r="APQ154" s="115"/>
      <c r="APR154" s="115"/>
      <c r="APS154" s="115"/>
      <c r="APT154" s="115"/>
      <c r="APU154" s="115"/>
      <c r="APV154" s="115"/>
      <c r="APW154" s="115"/>
      <c r="APX154" s="115"/>
      <c r="APY154" s="115"/>
      <c r="APZ154" s="115"/>
      <c r="AQA154" s="115"/>
      <c r="AQB154" s="115"/>
      <c r="AQC154" s="115"/>
      <c r="AQD154" s="115"/>
      <c r="AQE154" s="115"/>
      <c r="AQF154" s="115"/>
      <c r="AQG154" s="115"/>
      <c r="AQH154" s="115"/>
      <c r="AQI154" s="115"/>
      <c r="AQJ154" s="115"/>
      <c r="AQK154" s="115"/>
      <c r="AQL154" s="115"/>
      <c r="AQM154" s="115"/>
      <c r="AQN154" s="115"/>
      <c r="AQO154" s="115"/>
      <c r="AQP154" s="115"/>
      <c r="AQQ154" s="115"/>
      <c r="AQR154" s="115"/>
      <c r="AQS154" s="115"/>
      <c r="AQT154" s="115"/>
      <c r="AQU154" s="115"/>
      <c r="AQV154" s="115"/>
      <c r="AQW154" s="115"/>
      <c r="AQX154" s="115"/>
      <c r="AQY154" s="115"/>
      <c r="AQZ154" s="115"/>
      <c r="ARA154" s="115"/>
      <c r="ARB154" s="115"/>
      <c r="ARC154" s="115"/>
      <c r="ARD154" s="115"/>
      <c r="ARE154" s="115"/>
      <c r="ARF154" s="115"/>
      <c r="ARG154" s="115"/>
      <c r="ARH154" s="115"/>
      <c r="ARI154" s="115"/>
      <c r="ARJ154" s="115"/>
      <c r="ARK154" s="115"/>
      <c r="ARL154" s="115"/>
      <c r="ARM154" s="115"/>
      <c r="ARN154" s="115"/>
      <c r="ARO154" s="115"/>
      <c r="ARP154" s="115"/>
      <c r="ARQ154" s="115"/>
      <c r="ARR154" s="115"/>
      <c r="ARS154" s="115"/>
      <c r="ART154" s="115"/>
      <c r="ARU154" s="115"/>
      <c r="ARV154" s="115"/>
      <c r="ARW154" s="115"/>
      <c r="ARX154" s="115"/>
      <c r="ARY154" s="115"/>
      <c r="ARZ154" s="115"/>
      <c r="ASA154" s="115"/>
      <c r="ASB154" s="115"/>
      <c r="ASC154" s="115"/>
      <c r="ASD154" s="115"/>
      <c r="ASE154" s="115"/>
      <c r="ASF154" s="115"/>
      <c r="ASG154" s="115"/>
      <c r="ASH154" s="115"/>
      <c r="ASI154" s="115"/>
      <c r="ASJ154" s="115"/>
      <c r="ASK154" s="115"/>
      <c r="ASL154" s="115"/>
      <c r="ASM154" s="115"/>
      <c r="ASN154" s="115"/>
      <c r="ASO154" s="115"/>
      <c r="ASP154" s="115"/>
      <c r="ASQ154" s="115"/>
      <c r="ASR154" s="115"/>
      <c r="ASS154" s="115"/>
      <c r="AST154" s="115"/>
      <c r="ASU154" s="115"/>
      <c r="ASV154" s="115"/>
      <c r="ASW154" s="115"/>
      <c r="ASX154" s="115"/>
      <c r="ASY154" s="115"/>
      <c r="ASZ154" s="115"/>
      <c r="ATA154" s="115"/>
      <c r="ATB154" s="115"/>
      <c r="ATC154" s="115"/>
      <c r="ATD154" s="115"/>
      <c r="ATE154" s="115"/>
      <c r="ATF154" s="115"/>
      <c r="ATG154" s="115"/>
      <c r="ATH154" s="115"/>
      <c r="ATI154" s="115"/>
      <c r="ATJ154" s="115"/>
      <c r="ATK154" s="115"/>
      <c r="ATL154" s="115"/>
      <c r="ATM154" s="115"/>
      <c r="ATN154" s="115"/>
      <c r="ATO154" s="115"/>
      <c r="ATP154" s="115"/>
      <c r="ATQ154" s="115"/>
      <c r="ATR154" s="115"/>
      <c r="ATS154" s="115"/>
      <c r="ATT154" s="115"/>
      <c r="ATU154" s="115"/>
      <c r="ATV154" s="115"/>
      <c r="ATW154" s="115"/>
      <c r="ATX154" s="115"/>
      <c r="ATY154" s="115"/>
      <c r="ATZ154" s="115"/>
      <c r="AUA154" s="115"/>
      <c r="AUB154" s="115"/>
      <c r="AUC154" s="115"/>
      <c r="AUD154" s="115"/>
      <c r="AUE154" s="115"/>
      <c r="AUF154" s="115"/>
      <c r="AUG154" s="115"/>
      <c r="AUH154" s="115"/>
      <c r="AUI154" s="115"/>
      <c r="AUJ154" s="115"/>
      <c r="AUK154" s="115"/>
      <c r="AUL154" s="115"/>
      <c r="AUM154" s="115"/>
      <c r="AUN154" s="115"/>
      <c r="AUO154" s="115"/>
      <c r="AUP154" s="115"/>
      <c r="AUQ154" s="115"/>
      <c r="AUR154" s="115"/>
      <c r="AUS154" s="115"/>
      <c r="AUT154" s="115"/>
      <c r="AUU154" s="115"/>
      <c r="AUV154" s="115"/>
      <c r="AUW154" s="115"/>
      <c r="AUX154" s="115"/>
      <c r="AUY154" s="115"/>
      <c r="AUZ154" s="115"/>
      <c r="AVA154" s="115"/>
      <c r="AVB154" s="115"/>
      <c r="AVC154" s="115"/>
      <c r="AVD154" s="115"/>
      <c r="AVE154" s="115"/>
      <c r="AVF154" s="115"/>
      <c r="AVG154" s="115"/>
      <c r="AVH154" s="115"/>
      <c r="AVI154" s="115"/>
      <c r="AVJ154" s="115"/>
      <c r="AVK154" s="115"/>
      <c r="AVL154" s="115"/>
      <c r="AVM154" s="115"/>
      <c r="AVN154" s="115"/>
      <c r="AVO154" s="115"/>
      <c r="AVP154" s="115"/>
      <c r="AVQ154" s="115"/>
      <c r="AVR154" s="115"/>
      <c r="AVS154" s="115"/>
      <c r="AVT154" s="115"/>
      <c r="AVU154" s="115"/>
    </row>
    <row r="155" spans="1:1269" s="332" customFormat="1" ht="13.5" customHeight="1" x14ac:dyDescent="0.2">
      <c r="A155" s="115"/>
      <c r="B155" s="23" t="s">
        <v>94</v>
      </c>
      <c r="C155" s="135" t="s">
        <v>50</v>
      </c>
      <c r="D155" s="136">
        <v>0</v>
      </c>
      <c r="E155" s="69"/>
      <c r="F155" s="137">
        <f t="shared" si="38"/>
        <v>0</v>
      </c>
      <c r="G155" s="137">
        <f t="shared" si="39"/>
        <v>0</v>
      </c>
      <c r="H155" s="137">
        <f t="shared" si="40"/>
        <v>0</v>
      </c>
      <c r="I155" s="137">
        <f t="shared" si="41"/>
        <v>0</v>
      </c>
      <c r="J155" s="138" t="str">
        <f t="shared" si="42"/>
        <v>-</v>
      </c>
      <c r="K155" s="138" t="str">
        <f t="shared" si="43"/>
        <v>-</v>
      </c>
      <c r="L155" s="139" t="str">
        <f t="shared" si="44"/>
        <v>-</v>
      </c>
      <c r="M155" s="140"/>
      <c r="N155" s="136"/>
      <c r="O155" s="69"/>
      <c r="P155" s="69"/>
      <c r="Q155" s="69"/>
      <c r="R155" s="91"/>
      <c r="S155" s="141">
        <f>I155*20-(H155/5)</f>
        <v>0</v>
      </c>
      <c r="T155" s="140"/>
      <c r="U155" s="73">
        <f>IF(FC155="-",H155/F155,(FE155+H155)/(FC155+F155))</f>
        <v>3.5</v>
      </c>
      <c r="V155" s="73">
        <f>IF(FC155="-",IF(I155=0,H155,H155/I155),IF(FF155+I155=0,FE155+H155,(FE155+H155)/(FF155+I155)))</f>
        <v>14</v>
      </c>
      <c r="W155" s="74" t="str">
        <f t="shared" si="45"/>
        <v>3</v>
      </c>
      <c r="X155" s="102"/>
      <c r="Y155" s="73"/>
      <c r="Z155" s="69"/>
      <c r="AA155" s="69"/>
      <c r="AB155" s="69"/>
      <c r="AC155" s="142"/>
      <c r="AD155" s="73"/>
      <c r="AE155" s="69"/>
      <c r="AF155" s="69"/>
      <c r="AG155" s="69"/>
      <c r="AH155" s="143"/>
      <c r="AI155" s="136"/>
      <c r="AJ155" s="69"/>
      <c r="AK155" s="69"/>
      <c r="AL155" s="69"/>
      <c r="AM155" s="82"/>
      <c r="AN155" s="136"/>
      <c r="AO155" s="69"/>
      <c r="AP155" s="69"/>
      <c r="AQ155" s="69"/>
      <c r="AR155" s="82"/>
      <c r="AS155" s="73"/>
      <c r="AT155" s="69"/>
      <c r="AU155" s="69"/>
      <c r="AV155" s="69"/>
      <c r="AW155" s="82"/>
      <c r="AX155" s="84"/>
      <c r="AY155" s="69"/>
      <c r="AZ155" s="69"/>
      <c r="BA155" s="69"/>
      <c r="BB155" s="82"/>
      <c r="BC155" s="73"/>
      <c r="BD155" s="69"/>
      <c r="BE155" s="69"/>
      <c r="BF155" s="69"/>
      <c r="BG155" s="82"/>
      <c r="BH155" s="84"/>
      <c r="BI155" s="69"/>
      <c r="BJ155" s="69"/>
      <c r="BK155" s="69"/>
      <c r="BL155" s="132"/>
      <c r="BM155" s="73"/>
      <c r="BN155" s="69"/>
      <c r="BO155" s="69"/>
      <c r="BP155" s="69"/>
      <c r="BQ155" s="132"/>
      <c r="BR155" s="84"/>
      <c r="BS155" s="69"/>
      <c r="BT155" s="69"/>
      <c r="BU155" s="69"/>
      <c r="BV155" s="132"/>
      <c r="BW155" s="84"/>
      <c r="BX155" s="69"/>
      <c r="BY155" s="69"/>
      <c r="BZ155" s="69"/>
      <c r="CA155" s="132"/>
      <c r="CB155" s="84"/>
      <c r="CC155" s="69"/>
      <c r="CD155" s="69"/>
      <c r="CE155" s="69"/>
      <c r="CF155" s="132"/>
      <c r="CG155" s="84"/>
      <c r="CH155" s="69"/>
      <c r="CI155" s="69"/>
      <c r="CJ155" s="69"/>
      <c r="CK155" s="132"/>
      <c r="CL155" s="84"/>
      <c r="CM155" s="69"/>
      <c r="CN155" s="69"/>
      <c r="CO155" s="69"/>
      <c r="CP155" s="132"/>
      <c r="CQ155" s="84"/>
      <c r="CR155" s="69"/>
      <c r="CS155" s="69"/>
      <c r="CT155" s="137"/>
      <c r="CU155" s="334"/>
      <c r="CV155" s="334"/>
      <c r="CW155" s="334"/>
      <c r="CX155" s="334"/>
      <c r="CY155" s="334"/>
      <c r="CZ155" s="132"/>
      <c r="DA155" s="73"/>
      <c r="DB155" s="69"/>
      <c r="DC155" s="69"/>
      <c r="DD155" s="69"/>
      <c r="DE155" s="142"/>
      <c r="DF155" s="73"/>
      <c r="DG155" s="69"/>
      <c r="DH155" s="69"/>
      <c r="DI155" s="69"/>
      <c r="DJ155" s="142"/>
      <c r="DK155" s="73"/>
      <c r="DL155" s="69"/>
      <c r="DM155" s="69"/>
      <c r="DN155" s="69"/>
      <c r="DO155" s="142"/>
      <c r="DP155" s="73"/>
      <c r="DQ155" s="69"/>
      <c r="DR155" s="69"/>
      <c r="DS155" s="69"/>
      <c r="DT155" s="142"/>
      <c r="DU155" s="125"/>
      <c r="DV155" s="125"/>
      <c r="DW155" s="125"/>
      <c r="DX155" s="125"/>
      <c r="DY155" s="125"/>
      <c r="DZ155" s="125"/>
      <c r="EA155" s="125"/>
      <c r="EB155" s="125"/>
      <c r="EC155" s="125"/>
      <c r="ED155" s="125"/>
      <c r="EE155" s="125"/>
      <c r="EF155" s="125"/>
      <c r="EG155" s="125"/>
      <c r="EH155" s="125"/>
      <c r="EI155" s="133"/>
      <c r="EJ155" s="125"/>
      <c r="EK155" s="125"/>
      <c r="EL155" s="125"/>
      <c r="EM155" s="125"/>
      <c r="EN155" s="133"/>
      <c r="EO155" s="125"/>
      <c r="EP155" s="125"/>
      <c r="EQ155" s="125"/>
      <c r="ER155" s="125"/>
      <c r="ES155" s="133"/>
      <c r="ET155" s="125"/>
      <c r="EU155" s="125"/>
      <c r="EV155" s="125"/>
      <c r="EW155" s="125"/>
      <c r="EX155" s="115"/>
      <c r="EY155" s="115"/>
      <c r="EZ155" s="115"/>
      <c r="FA155" s="115"/>
      <c r="FB155" s="73"/>
      <c r="FC155" s="73">
        <v>4</v>
      </c>
      <c r="FD155" s="84">
        <v>0</v>
      </c>
      <c r="FE155" s="84">
        <v>14</v>
      </c>
      <c r="FF155" s="84">
        <v>1</v>
      </c>
      <c r="FG155" s="138">
        <f>IF(OR(FC155="-",FF155=0),"-",FC155/FF155)</f>
        <v>4</v>
      </c>
      <c r="FH155" s="138">
        <f>IF(FC155="-","-",FE155/FC155)</f>
        <v>3.5</v>
      </c>
      <c r="FI155" s="139">
        <f>IF(OR(FC155="-",FF155=0),FE155,FE155/FF155)</f>
        <v>14</v>
      </c>
      <c r="FJ155" s="115"/>
      <c r="FK155" s="88" t="s">
        <v>95</v>
      </c>
      <c r="FL155" s="115"/>
      <c r="FM155" s="44"/>
      <c r="FN155" s="44"/>
      <c r="FO155" s="44"/>
      <c r="FP155" s="44"/>
      <c r="FQ155" s="44"/>
      <c r="FR155" s="44"/>
      <c r="FS155" s="44"/>
      <c r="FT155" s="44"/>
      <c r="FU155" s="44"/>
      <c r="FV155" s="44"/>
      <c r="FW155" s="44"/>
      <c r="FX155" s="44"/>
      <c r="FY155" s="44"/>
      <c r="FZ155" s="44"/>
      <c r="GA155" s="44"/>
      <c r="GB155" s="44"/>
      <c r="GC155" s="44"/>
      <c r="GD155" s="44"/>
      <c r="GE155" s="44"/>
      <c r="GF155" s="115"/>
      <c r="GG155" s="115"/>
      <c r="GH155" s="115"/>
      <c r="GI155" s="115"/>
      <c r="GJ155" s="115"/>
      <c r="GK155" s="115"/>
      <c r="GL155" s="115"/>
      <c r="GM155" s="115"/>
      <c r="GN155" s="115"/>
      <c r="GO155" s="115"/>
      <c r="GP155" s="115"/>
      <c r="GQ155" s="115"/>
      <c r="GR155" s="115"/>
      <c r="GS155" s="115"/>
      <c r="GT155" s="115"/>
      <c r="GU155" s="115"/>
      <c r="GV155" s="115"/>
      <c r="GW155" s="115"/>
      <c r="GX155" s="115"/>
      <c r="GY155" s="115"/>
      <c r="GZ155" s="115"/>
      <c r="HA155" s="115"/>
      <c r="HB155" s="115"/>
      <c r="HC155" s="115"/>
      <c r="HD155" s="115"/>
      <c r="HE155" s="115"/>
      <c r="HF155" s="115"/>
      <c r="HG155" s="115"/>
      <c r="HH155" s="115"/>
      <c r="HI155" s="115"/>
      <c r="HJ155" s="115"/>
      <c r="HK155" s="115"/>
      <c r="HL155" s="115"/>
      <c r="HM155" s="115"/>
      <c r="HN155" s="115"/>
      <c r="HO155" s="115"/>
      <c r="HP155" s="115"/>
      <c r="HQ155" s="115"/>
      <c r="HR155" s="115"/>
      <c r="HS155" s="115"/>
      <c r="HT155" s="115"/>
      <c r="HU155" s="115"/>
      <c r="HV155" s="115"/>
      <c r="HW155" s="115"/>
      <c r="HX155" s="115"/>
      <c r="HY155" s="115"/>
      <c r="HZ155" s="115"/>
      <c r="IA155" s="115"/>
      <c r="IB155" s="115"/>
      <c r="IC155" s="115"/>
      <c r="ID155" s="115"/>
      <c r="IE155" s="115"/>
      <c r="IF155" s="115"/>
      <c r="IG155" s="115"/>
      <c r="IH155" s="115"/>
      <c r="II155" s="115"/>
      <c r="IJ155" s="115"/>
      <c r="IK155" s="115"/>
      <c r="IL155" s="115"/>
      <c r="IM155" s="115"/>
      <c r="IN155" s="115"/>
      <c r="IO155" s="115"/>
      <c r="IP155" s="115"/>
      <c r="IQ155" s="115"/>
      <c r="IR155" s="115"/>
      <c r="IS155" s="115"/>
      <c r="IT155" s="115"/>
      <c r="IU155" s="115"/>
      <c r="IV155" s="115"/>
      <c r="IW155" s="115"/>
      <c r="IX155" s="115"/>
      <c r="IY155" s="115"/>
      <c r="IZ155" s="115"/>
      <c r="JA155" s="115"/>
      <c r="JB155" s="115"/>
      <c r="JC155" s="115"/>
      <c r="JD155" s="115"/>
      <c r="JE155" s="115"/>
      <c r="JF155" s="115"/>
      <c r="JG155" s="115"/>
      <c r="JH155" s="115"/>
      <c r="JI155" s="115"/>
      <c r="JJ155" s="115"/>
      <c r="JK155" s="115"/>
      <c r="JL155" s="115"/>
      <c r="JM155" s="115"/>
      <c r="JN155" s="115"/>
      <c r="JO155" s="115"/>
      <c r="JP155" s="115"/>
      <c r="JQ155" s="115"/>
      <c r="JR155" s="115"/>
      <c r="JS155" s="115"/>
      <c r="JT155" s="115"/>
      <c r="JU155" s="115"/>
      <c r="JV155" s="115"/>
      <c r="JW155" s="115"/>
      <c r="JX155" s="115"/>
      <c r="JY155" s="115"/>
      <c r="JZ155" s="115"/>
      <c r="KA155" s="115"/>
      <c r="KB155" s="115"/>
      <c r="KC155" s="115"/>
      <c r="KD155" s="115"/>
      <c r="KE155" s="115"/>
      <c r="KF155" s="115"/>
      <c r="KG155" s="115"/>
      <c r="KH155" s="115"/>
      <c r="KI155" s="115"/>
      <c r="KJ155" s="115"/>
      <c r="KK155" s="115"/>
      <c r="KL155" s="115"/>
      <c r="KM155" s="115"/>
      <c r="KN155" s="115"/>
      <c r="KO155" s="115"/>
      <c r="KP155" s="115"/>
      <c r="KQ155" s="115"/>
      <c r="KR155" s="115"/>
      <c r="KS155" s="115"/>
      <c r="KT155" s="115"/>
      <c r="KU155" s="115"/>
      <c r="KV155" s="115"/>
      <c r="KW155" s="115"/>
      <c r="KX155" s="115"/>
      <c r="KY155" s="115"/>
      <c r="KZ155" s="115"/>
      <c r="LA155" s="115"/>
      <c r="LB155" s="115"/>
      <c r="LC155" s="115"/>
      <c r="LD155" s="115"/>
      <c r="LE155" s="115"/>
      <c r="LF155" s="115"/>
      <c r="LG155" s="115"/>
      <c r="LH155" s="115"/>
      <c r="LI155" s="115"/>
      <c r="LJ155" s="115"/>
      <c r="LK155" s="115"/>
      <c r="LL155" s="115"/>
      <c r="LM155" s="115"/>
      <c r="LN155" s="115"/>
      <c r="LO155" s="115"/>
      <c r="LP155" s="115"/>
      <c r="LQ155" s="115"/>
      <c r="LR155" s="115"/>
      <c r="LS155" s="115"/>
      <c r="LT155" s="115"/>
      <c r="LU155" s="115"/>
      <c r="LV155" s="115"/>
      <c r="LW155" s="115"/>
      <c r="LX155" s="115"/>
      <c r="LY155" s="115"/>
      <c r="LZ155" s="115"/>
      <c r="MA155" s="115"/>
      <c r="MB155" s="115"/>
      <c r="MC155" s="115"/>
      <c r="MD155" s="115"/>
      <c r="ME155" s="115"/>
      <c r="MF155" s="115"/>
      <c r="MG155" s="115"/>
      <c r="MH155" s="115"/>
      <c r="MI155" s="115"/>
      <c r="MJ155" s="115"/>
      <c r="MK155" s="115"/>
      <c r="ML155" s="115"/>
      <c r="MM155" s="115"/>
      <c r="MN155" s="115"/>
      <c r="MO155" s="115"/>
      <c r="MP155" s="115"/>
      <c r="MQ155" s="115"/>
      <c r="MR155" s="115"/>
      <c r="MS155" s="115"/>
      <c r="MT155" s="115"/>
      <c r="MU155" s="115"/>
      <c r="MV155" s="115"/>
      <c r="MW155" s="115"/>
      <c r="MX155" s="115"/>
      <c r="MY155" s="115"/>
      <c r="MZ155" s="115"/>
      <c r="NA155" s="115"/>
      <c r="NB155" s="115"/>
      <c r="NC155" s="115"/>
      <c r="ND155" s="115"/>
      <c r="NE155" s="115"/>
      <c r="NF155" s="115"/>
      <c r="NG155" s="115"/>
      <c r="NH155" s="115"/>
      <c r="NI155" s="115"/>
      <c r="NJ155" s="115"/>
      <c r="NK155" s="115"/>
      <c r="NL155" s="115"/>
      <c r="NM155" s="115"/>
      <c r="NN155" s="115"/>
      <c r="NO155" s="115"/>
      <c r="NP155" s="115"/>
      <c r="NQ155" s="115"/>
      <c r="NR155" s="115"/>
      <c r="NS155" s="115"/>
      <c r="NT155" s="115"/>
      <c r="NU155" s="115"/>
      <c r="NV155" s="115"/>
      <c r="NW155" s="115"/>
      <c r="NX155" s="115"/>
      <c r="NY155" s="115"/>
      <c r="NZ155" s="115"/>
      <c r="OA155" s="115"/>
      <c r="OB155" s="115"/>
      <c r="OC155" s="115"/>
      <c r="OD155" s="115"/>
      <c r="OE155" s="115"/>
      <c r="OF155" s="115"/>
      <c r="OG155" s="115"/>
      <c r="OH155" s="115"/>
      <c r="OI155" s="115"/>
      <c r="OJ155" s="115"/>
      <c r="OK155" s="115"/>
      <c r="OL155" s="115"/>
      <c r="OM155" s="115"/>
      <c r="ON155" s="115"/>
      <c r="OO155" s="115"/>
      <c r="OP155" s="115"/>
      <c r="OQ155" s="115"/>
      <c r="OR155" s="115"/>
      <c r="OS155" s="115"/>
      <c r="OT155" s="115"/>
      <c r="OU155" s="115"/>
      <c r="OV155" s="115"/>
      <c r="OW155" s="115"/>
      <c r="OX155" s="115"/>
      <c r="OY155" s="115"/>
      <c r="OZ155" s="115"/>
      <c r="PA155" s="115"/>
      <c r="PB155" s="115"/>
      <c r="PC155" s="115"/>
      <c r="PD155" s="115"/>
      <c r="PE155" s="115"/>
      <c r="PF155" s="115"/>
      <c r="PG155" s="115"/>
      <c r="PH155" s="115"/>
      <c r="PI155" s="115"/>
      <c r="PJ155" s="115"/>
      <c r="PK155" s="115"/>
      <c r="PL155" s="115"/>
      <c r="PM155" s="115"/>
      <c r="PN155" s="115"/>
      <c r="PO155" s="115"/>
      <c r="PP155" s="115"/>
      <c r="PQ155" s="115"/>
      <c r="PR155" s="115"/>
      <c r="PS155" s="115"/>
      <c r="PT155" s="115"/>
      <c r="PU155" s="115"/>
      <c r="PV155" s="115"/>
      <c r="PW155" s="115"/>
      <c r="PX155" s="115"/>
      <c r="PY155" s="115"/>
      <c r="PZ155" s="115"/>
      <c r="QA155" s="115"/>
      <c r="QB155" s="115"/>
      <c r="QC155" s="115"/>
      <c r="QD155" s="115"/>
      <c r="QE155" s="115"/>
      <c r="QF155" s="115"/>
      <c r="QG155" s="115"/>
      <c r="QH155" s="115"/>
      <c r="QI155" s="115"/>
      <c r="QJ155" s="115"/>
      <c r="QK155" s="115"/>
      <c r="QL155" s="115"/>
      <c r="QM155" s="115"/>
      <c r="QN155" s="115"/>
      <c r="QO155" s="115"/>
      <c r="QP155" s="115"/>
      <c r="QQ155" s="115"/>
      <c r="QR155" s="115"/>
      <c r="QS155" s="115"/>
      <c r="QT155" s="115"/>
      <c r="QU155" s="115"/>
      <c r="QV155" s="115"/>
      <c r="QW155" s="115"/>
      <c r="QX155" s="115"/>
      <c r="QY155" s="115"/>
      <c r="QZ155" s="115"/>
      <c r="RA155" s="115"/>
      <c r="RB155" s="115"/>
      <c r="RC155" s="115"/>
      <c r="RD155" s="115"/>
      <c r="RE155" s="115"/>
      <c r="RF155" s="115"/>
      <c r="RG155" s="115"/>
      <c r="RH155" s="115"/>
      <c r="RI155" s="115"/>
      <c r="RJ155" s="115"/>
      <c r="RK155" s="115"/>
      <c r="RL155" s="115"/>
      <c r="RM155" s="115"/>
      <c r="RN155" s="115"/>
      <c r="RO155" s="115"/>
      <c r="RP155" s="115"/>
      <c r="RQ155" s="115"/>
      <c r="RR155" s="115"/>
      <c r="RS155" s="115"/>
      <c r="RT155" s="115"/>
      <c r="RU155" s="115"/>
      <c r="RV155" s="115"/>
      <c r="RW155" s="115"/>
      <c r="RX155" s="115"/>
      <c r="RY155" s="115"/>
      <c r="RZ155" s="115"/>
      <c r="SA155" s="115"/>
      <c r="SB155" s="115"/>
      <c r="SC155" s="115"/>
      <c r="SD155" s="115"/>
      <c r="SE155" s="115"/>
      <c r="SF155" s="115"/>
      <c r="SG155" s="115"/>
      <c r="SH155" s="115"/>
      <c r="SI155" s="115"/>
      <c r="SJ155" s="115"/>
      <c r="SK155" s="115"/>
      <c r="SL155" s="115"/>
      <c r="SM155" s="115"/>
      <c r="SN155" s="115"/>
      <c r="SO155" s="115"/>
      <c r="SP155" s="115"/>
      <c r="SQ155" s="115"/>
      <c r="SR155" s="115"/>
      <c r="SS155" s="115"/>
      <c r="ST155" s="115"/>
      <c r="SU155" s="115"/>
      <c r="SV155" s="115"/>
      <c r="SW155" s="115"/>
      <c r="SX155" s="115"/>
      <c r="SY155" s="115"/>
      <c r="SZ155" s="115"/>
      <c r="TA155" s="115"/>
      <c r="TB155" s="115"/>
      <c r="TC155" s="115"/>
      <c r="TD155" s="115"/>
      <c r="TE155" s="115"/>
      <c r="TF155" s="115"/>
      <c r="TG155" s="115"/>
      <c r="TH155" s="115"/>
      <c r="TI155" s="115"/>
      <c r="TJ155" s="115"/>
      <c r="TK155" s="115"/>
      <c r="TL155" s="115"/>
      <c r="TM155" s="115"/>
      <c r="TN155" s="115"/>
      <c r="TO155" s="115"/>
      <c r="TP155" s="115"/>
      <c r="TQ155" s="115"/>
      <c r="TR155" s="115"/>
      <c r="TS155" s="115"/>
      <c r="TT155" s="115"/>
      <c r="TU155" s="115"/>
      <c r="TV155" s="115"/>
      <c r="TW155" s="115"/>
      <c r="TX155" s="115"/>
      <c r="TY155" s="115"/>
      <c r="TZ155" s="115"/>
      <c r="UA155" s="115"/>
      <c r="UB155" s="115"/>
      <c r="UC155" s="115"/>
      <c r="UD155" s="115"/>
      <c r="UE155" s="115"/>
      <c r="UF155" s="115"/>
      <c r="UG155" s="115"/>
      <c r="UH155" s="115"/>
      <c r="UI155" s="115"/>
      <c r="UJ155" s="115"/>
      <c r="UK155" s="115"/>
      <c r="UL155" s="115"/>
      <c r="UM155" s="115"/>
      <c r="UN155" s="115"/>
      <c r="UO155" s="115"/>
      <c r="UP155" s="115"/>
      <c r="UQ155" s="115"/>
      <c r="UR155" s="115"/>
      <c r="US155" s="115"/>
      <c r="UT155" s="115"/>
      <c r="UU155" s="115"/>
      <c r="UV155" s="115"/>
      <c r="UW155" s="115"/>
      <c r="UX155" s="115"/>
      <c r="UY155" s="115"/>
      <c r="UZ155" s="115"/>
      <c r="VA155" s="115"/>
      <c r="VB155" s="115"/>
      <c r="VC155" s="115"/>
      <c r="VD155" s="115"/>
      <c r="VE155" s="115"/>
      <c r="VF155" s="115"/>
      <c r="VG155" s="115"/>
      <c r="VH155" s="115"/>
      <c r="VI155" s="115"/>
      <c r="VJ155" s="115"/>
      <c r="VK155" s="115"/>
      <c r="VL155" s="115"/>
      <c r="VM155" s="115"/>
      <c r="VN155" s="115"/>
      <c r="VO155" s="115"/>
      <c r="VP155" s="115"/>
      <c r="VQ155" s="115"/>
      <c r="VR155" s="115"/>
      <c r="VS155" s="115"/>
      <c r="VT155" s="115"/>
      <c r="VU155" s="115"/>
      <c r="VV155" s="115"/>
      <c r="VW155" s="115"/>
      <c r="VX155" s="115"/>
      <c r="VY155" s="115"/>
      <c r="VZ155" s="115"/>
      <c r="WA155" s="115"/>
      <c r="WB155" s="115"/>
      <c r="WC155" s="115"/>
      <c r="WD155" s="115"/>
      <c r="WE155" s="115"/>
      <c r="WF155" s="115"/>
      <c r="WG155" s="115"/>
      <c r="WH155" s="115"/>
      <c r="WI155" s="115"/>
      <c r="WJ155" s="115"/>
      <c r="WK155" s="115"/>
      <c r="WL155" s="115"/>
      <c r="WM155" s="115"/>
      <c r="WN155" s="115"/>
      <c r="WO155" s="115"/>
      <c r="WP155" s="115"/>
      <c r="WQ155" s="115"/>
      <c r="WR155" s="115"/>
      <c r="WS155" s="115"/>
      <c r="WT155" s="115"/>
      <c r="WU155" s="115"/>
      <c r="WV155" s="115"/>
      <c r="WW155" s="115"/>
      <c r="WX155" s="115"/>
      <c r="WY155" s="115"/>
      <c r="WZ155" s="115"/>
      <c r="XA155" s="115"/>
      <c r="XB155" s="115"/>
      <c r="XC155" s="115"/>
      <c r="XD155" s="115"/>
      <c r="XE155" s="115"/>
      <c r="XF155" s="115"/>
      <c r="XG155" s="115"/>
      <c r="XH155" s="115"/>
      <c r="XI155" s="115"/>
      <c r="XJ155" s="115"/>
      <c r="XK155" s="115"/>
      <c r="XL155" s="115"/>
      <c r="XM155" s="115"/>
      <c r="XN155" s="115"/>
      <c r="XO155" s="115"/>
      <c r="XP155" s="115"/>
      <c r="XQ155" s="115"/>
      <c r="XR155" s="115"/>
      <c r="XS155" s="115"/>
      <c r="XT155" s="115"/>
      <c r="XU155" s="115"/>
      <c r="XV155" s="115"/>
      <c r="XW155" s="115"/>
      <c r="XX155" s="115"/>
      <c r="XY155" s="115"/>
      <c r="XZ155" s="115"/>
      <c r="YA155" s="115"/>
      <c r="YB155" s="115"/>
      <c r="YC155" s="115"/>
      <c r="YD155" s="115"/>
      <c r="YE155" s="115"/>
      <c r="YF155" s="115"/>
      <c r="YG155" s="115"/>
      <c r="YH155" s="115"/>
      <c r="YI155" s="115"/>
      <c r="YJ155" s="115"/>
      <c r="YK155" s="115"/>
      <c r="YL155" s="115"/>
      <c r="YM155" s="115"/>
      <c r="YN155" s="115"/>
      <c r="YO155" s="115"/>
      <c r="YP155" s="115"/>
      <c r="YQ155" s="115"/>
      <c r="YR155" s="115"/>
      <c r="YS155" s="115"/>
      <c r="YT155" s="115"/>
      <c r="YU155" s="115"/>
      <c r="YV155" s="115"/>
      <c r="YW155" s="115"/>
      <c r="YX155" s="115"/>
      <c r="YY155" s="115"/>
      <c r="YZ155" s="115"/>
      <c r="ZA155" s="115"/>
      <c r="ZB155" s="115"/>
      <c r="ZC155" s="115"/>
      <c r="ZD155" s="115"/>
      <c r="ZE155" s="115"/>
      <c r="ZF155" s="115"/>
      <c r="ZG155" s="115"/>
      <c r="ZH155" s="115"/>
      <c r="ZI155" s="115"/>
      <c r="ZJ155" s="115"/>
      <c r="ZK155" s="115"/>
      <c r="ZL155" s="115"/>
      <c r="ZM155" s="115"/>
      <c r="ZN155" s="115"/>
      <c r="ZO155" s="115"/>
      <c r="ZP155" s="115"/>
      <c r="ZQ155" s="115"/>
      <c r="ZR155" s="115"/>
      <c r="ZS155" s="115"/>
      <c r="ZT155" s="115"/>
      <c r="ZU155" s="115"/>
      <c r="ZV155" s="115"/>
      <c r="ZW155" s="115"/>
      <c r="ZX155" s="115"/>
      <c r="ZY155" s="115"/>
      <c r="ZZ155" s="115"/>
      <c r="AAA155" s="115"/>
      <c r="AAB155" s="115"/>
      <c r="AAC155" s="115"/>
      <c r="AAD155" s="115"/>
      <c r="AAE155" s="115"/>
      <c r="AAF155" s="115"/>
      <c r="AAG155" s="115"/>
      <c r="AAH155" s="115"/>
      <c r="AAI155" s="115"/>
      <c r="AAJ155" s="115"/>
      <c r="AAK155" s="115"/>
      <c r="AAL155" s="115"/>
      <c r="AAM155" s="115"/>
      <c r="AAN155" s="115"/>
      <c r="AAO155" s="115"/>
      <c r="AAP155" s="115"/>
      <c r="AAQ155" s="115"/>
      <c r="AAR155" s="115"/>
      <c r="AAS155" s="115"/>
      <c r="AAT155" s="115"/>
      <c r="AAU155" s="115"/>
      <c r="AAV155" s="115"/>
      <c r="AAW155" s="115"/>
      <c r="AAX155" s="115"/>
      <c r="AAY155" s="115"/>
      <c r="AAZ155" s="115"/>
      <c r="ABA155" s="115"/>
      <c r="ABB155" s="115"/>
      <c r="ABC155" s="115"/>
      <c r="ABD155" s="115"/>
      <c r="ABE155" s="115"/>
      <c r="ABF155" s="115"/>
      <c r="ABG155" s="115"/>
      <c r="ABH155" s="115"/>
      <c r="ABI155" s="115"/>
      <c r="ABJ155" s="115"/>
      <c r="ABK155" s="115"/>
      <c r="ABL155" s="115"/>
      <c r="ABM155" s="115"/>
      <c r="ABN155" s="115"/>
      <c r="ABO155" s="115"/>
      <c r="ABP155" s="115"/>
      <c r="ABQ155" s="115"/>
      <c r="ABR155" s="115"/>
      <c r="ABS155" s="115"/>
      <c r="ABT155" s="115"/>
      <c r="ABU155" s="115"/>
      <c r="ABV155" s="115"/>
      <c r="ABW155" s="115"/>
      <c r="ABX155" s="115"/>
      <c r="ABY155" s="115"/>
      <c r="ABZ155" s="115"/>
      <c r="ACA155" s="115"/>
      <c r="ACB155" s="115"/>
      <c r="ACC155" s="115"/>
      <c r="ACD155" s="115"/>
      <c r="ACE155" s="115"/>
      <c r="ACF155" s="115"/>
      <c r="ACG155" s="115"/>
      <c r="ACH155" s="115"/>
      <c r="ACI155" s="115"/>
      <c r="ACJ155" s="115"/>
      <c r="ACK155" s="115"/>
      <c r="ACL155" s="115"/>
      <c r="ACM155" s="115"/>
      <c r="ACN155" s="115"/>
      <c r="ACO155" s="115"/>
      <c r="ACP155" s="115"/>
      <c r="ACQ155" s="115"/>
      <c r="ACR155" s="115"/>
      <c r="ACS155" s="115"/>
      <c r="ACT155" s="115"/>
      <c r="ACU155" s="115"/>
      <c r="ACV155" s="115"/>
      <c r="ACW155" s="115"/>
      <c r="ACX155" s="115"/>
      <c r="ACY155" s="115"/>
      <c r="ACZ155" s="115"/>
      <c r="ADA155" s="115"/>
      <c r="ADB155" s="115"/>
      <c r="ADC155" s="115"/>
      <c r="ADD155" s="115"/>
      <c r="ADE155" s="115"/>
      <c r="ADF155" s="115"/>
      <c r="ADG155" s="115"/>
      <c r="ADH155" s="115"/>
      <c r="ADI155" s="115"/>
      <c r="ADJ155" s="115"/>
      <c r="ADK155" s="115"/>
      <c r="ADL155" s="115"/>
      <c r="ADM155" s="115"/>
      <c r="ADN155" s="115"/>
      <c r="ADO155" s="115"/>
      <c r="ADP155" s="115"/>
      <c r="ADQ155" s="115"/>
      <c r="ADR155" s="115"/>
      <c r="ADS155" s="115"/>
      <c r="ADT155" s="115"/>
      <c r="ADU155" s="115"/>
      <c r="ADV155" s="115"/>
      <c r="ADW155" s="115"/>
      <c r="ADX155" s="115"/>
      <c r="ADY155" s="115"/>
      <c r="ADZ155" s="115"/>
      <c r="AEA155" s="115"/>
      <c r="AEB155" s="115"/>
      <c r="AEC155" s="115"/>
      <c r="AED155" s="115"/>
      <c r="AEE155" s="115"/>
      <c r="AEF155" s="115"/>
      <c r="AEG155" s="115"/>
      <c r="AEH155" s="115"/>
      <c r="AEI155" s="115"/>
      <c r="AEJ155" s="115"/>
      <c r="AEK155" s="115"/>
      <c r="AEL155" s="115"/>
      <c r="AEM155" s="115"/>
      <c r="AEN155" s="115"/>
      <c r="AEO155" s="115"/>
      <c r="AEP155" s="115"/>
      <c r="AEQ155" s="115"/>
      <c r="AER155" s="115"/>
      <c r="AES155" s="115"/>
      <c r="AET155" s="115"/>
      <c r="AEU155" s="115"/>
      <c r="AEV155" s="115"/>
      <c r="AEW155" s="115"/>
      <c r="AEX155" s="115"/>
      <c r="AEY155" s="115"/>
      <c r="AEZ155" s="115"/>
      <c r="AFA155" s="115"/>
      <c r="AFB155" s="115"/>
      <c r="AFC155" s="115"/>
      <c r="AFD155" s="115"/>
      <c r="AFE155" s="115"/>
      <c r="AFF155" s="115"/>
      <c r="AFG155" s="115"/>
      <c r="AFH155" s="115"/>
      <c r="AFI155" s="115"/>
      <c r="AFJ155" s="115"/>
      <c r="AFK155" s="115"/>
      <c r="AFL155" s="115"/>
      <c r="AFM155" s="115"/>
      <c r="AFN155" s="115"/>
      <c r="AFO155" s="115"/>
      <c r="AFP155" s="115"/>
      <c r="AFQ155" s="115"/>
      <c r="AFR155" s="115"/>
      <c r="AFS155" s="115"/>
      <c r="AFT155" s="115"/>
      <c r="AFU155" s="115"/>
      <c r="AFV155" s="115"/>
      <c r="AFW155" s="115"/>
      <c r="AFX155" s="115"/>
      <c r="AFY155" s="115"/>
      <c r="AFZ155" s="115"/>
      <c r="AGA155" s="115"/>
      <c r="AGB155" s="115"/>
      <c r="AGC155" s="115"/>
      <c r="AGD155" s="115"/>
      <c r="AGE155" s="115"/>
      <c r="AGF155" s="115"/>
      <c r="AGG155" s="115"/>
      <c r="AGH155" s="115"/>
      <c r="AGI155" s="115"/>
      <c r="AGJ155" s="115"/>
      <c r="AGK155" s="115"/>
      <c r="AGL155" s="115"/>
      <c r="AGM155" s="115"/>
      <c r="AGN155" s="115"/>
      <c r="AGO155" s="115"/>
      <c r="AGP155" s="115"/>
      <c r="AGQ155" s="115"/>
      <c r="AGR155" s="115"/>
      <c r="AGS155" s="115"/>
      <c r="AGT155" s="115"/>
      <c r="AGU155" s="115"/>
      <c r="AGV155" s="115"/>
      <c r="AGW155" s="115"/>
      <c r="AGX155" s="115"/>
      <c r="AGY155" s="115"/>
      <c r="AGZ155" s="115"/>
      <c r="AHA155" s="115"/>
      <c r="AHB155" s="115"/>
      <c r="AHC155" s="115"/>
      <c r="AHD155" s="115"/>
      <c r="AHE155" s="115"/>
      <c r="AHF155" s="115"/>
      <c r="AHG155" s="115"/>
      <c r="AHH155" s="115"/>
      <c r="AHI155" s="115"/>
      <c r="AHJ155" s="115"/>
      <c r="AHK155" s="115"/>
      <c r="AHL155" s="115"/>
      <c r="AHM155" s="115"/>
      <c r="AHN155" s="115"/>
      <c r="AHO155" s="115"/>
      <c r="AHP155" s="115"/>
      <c r="AHQ155" s="115"/>
      <c r="AHR155" s="115"/>
      <c r="AHS155" s="115"/>
      <c r="AHT155" s="115"/>
      <c r="AHU155" s="115"/>
      <c r="AHV155" s="115"/>
      <c r="AHW155" s="115"/>
      <c r="AHX155" s="115"/>
      <c r="AHY155" s="115"/>
      <c r="AHZ155" s="115"/>
      <c r="AIA155" s="115"/>
      <c r="AIB155" s="115"/>
      <c r="AIC155" s="115"/>
      <c r="AID155" s="115"/>
      <c r="AIE155" s="115"/>
      <c r="AIF155" s="115"/>
      <c r="AIG155" s="115"/>
      <c r="AIH155" s="115"/>
      <c r="AII155" s="115"/>
      <c r="AIJ155" s="115"/>
      <c r="AIK155" s="115"/>
      <c r="AIL155" s="115"/>
      <c r="AIM155" s="115"/>
      <c r="AIN155" s="115"/>
      <c r="AIO155" s="115"/>
      <c r="AIP155" s="115"/>
      <c r="AIQ155" s="115"/>
      <c r="AIR155" s="115"/>
      <c r="AIS155" s="115"/>
      <c r="AIT155" s="115"/>
      <c r="AIU155" s="115"/>
      <c r="AIV155" s="115"/>
      <c r="AIW155" s="115"/>
      <c r="AIX155" s="115"/>
      <c r="AIY155" s="115"/>
      <c r="AIZ155" s="115"/>
      <c r="AJA155" s="115"/>
      <c r="AJB155" s="115"/>
      <c r="AJC155" s="115"/>
      <c r="AJD155" s="115"/>
      <c r="AJE155" s="115"/>
      <c r="AJF155" s="115"/>
      <c r="AJG155" s="115"/>
      <c r="AJH155" s="115"/>
      <c r="AJI155" s="115"/>
      <c r="AJJ155" s="115"/>
      <c r="AJK155" s="115"/>
      <c r="AJL155" s="115"/>
      <c r="AJM155" s="115"/>
      <c r="AJN155" s="115"/>
      <c r="AJO155" s="115"/>
      <c r="AJP155" s="115"/>
      <c r="AJQ155" s="115"/>
      <c r="AJR155" s="115"/>
      <c r="AJS155" s="115"/>
      <c r="AJT155" s="115"/>
      <c r="AJU155" s="115"/>
      <c r="AJV155" s="115"/>
      <c r="AJW155" s="115"/>
      <c r="AJX155" s="115"/>
      <c r="AJY155" s="115"/>
      <c r="AJZ155" s="115"/>
      <c r="AKA155" s="115"/>
      <c r="AKB155" s="115"/>
      <c r="AKC155" s="115"/>
      <c r="AKD155" s="115"/>
      <c r="AKE155" s="115"/>
      <c r="AKF155" s="115"/>
      <c r="AKG155" s="115"/>
      <c r="AKH155" s="115"/>
      <c r="AKI155" s="115"/>
      <c r="AKJ155" s="115"/>
      <c r="AKK155" s="115"/>
      <c r="AKL155" s="115"/>
      <c r="AKM155" s="115"/>
      <c r="AKN155" s="115"/>
      <c r="AKO155" s="115"/>
      <c r="AKP155" s="115"/>
      <c r="AKQ155" s="115"/>
      <c r="AKR155" s="115"/>
      <c r="AKS155" s="115"/>
      <c r="AKT155" s="115"/>
      <c r="AKU155" s="115"/>
      <c r="AKV155" s="115"/>
      <c r="AKW155" s="115"/>
      <c r="AKX155" s="115"/>
      <c r="AKY155" s="115"/>
      <c r="AKZ155" s="115"/>
      <c r="ALA155" s="115"/>
      <c r="ALB155" s="115"/>
      <c r="ALC155" s="115"/>
      <c r="ALD155" s="115"/>
      <c r="ALE155" s="115"/>
      <c r="ALF155" s="115"/>
      <c r="ALG155" s="115"/>
      <c r="ALH155" s="115"/>
      <c r="ALI155" s="115"/>
      <c r="ALJ155" s="115"/>
      <c r="ALK155" s="115"/>
      <c r="ALL155" s="115"/>
      <c r="ALM155" s="115"/>
      <c r="ALN155" s="115"/>
      <c r="ALO155" s="115"/>
      <c r="ALP155" s="115"/>
      <c r="ALQ155" s="115"/>
      <c r="ALR155" s="115"/>
      <c r="ALS155" s="115"/>
      <c r="ALT155" s="115"/>
      <c r="ALU155" s="115"/>
      <c r="ALV155" s="115"/>
      <c r="ALW155" s="115"/>
      <c r="ALX155" s="115"/>
      <c r="ALY155" s="115"/>
      <c r="ALZ155" s="115"/>
      <c r="AMA155" s="115"/>
      <c r="AMB155" s="115"/>
      <c r="AMC155" s="115"/>
      <c r="AMD155" s="115"/>
      <c r="AME155" s="115"/>
      <c r="AMF155" s="115"/>
      <c r="AMG155" s="115"/>
      <c r="AMH155" s="115"/>
      <c r="AMI155" s="115"/>
      <c r="AMJ155" s="115"/>
      <c r="AMK155" s="115"/>
      <c r="AML155" s="115"/>
      <c r="AMM155" s="115"/>
      <c r="AMN155" s="115"/>
      <c r="AMO155" s="115"/>
      <c r="AMP155" s="115"/>
      <c r="AMQ155" s="115"/>
      <c r="AMR155" s="115"/>
      <c r="AMS155" s="115"/>
      <c r="AMT155" s="115"/>
      <c r="AMU155" s="115"/>
      <c r="AMV155" s="115"/>
      <c r="AMW155" s="115"/>
      <c r="AMX155" s="115"/>
      <c r="AMY155" s="115"/>
      <c r="AMZ155" s="115"/>
      <c r="ANA155" s="115"/>
      <c r="ANB155" s="115"/>
      <c r="ANC155" s="115"/>
      <c r="AND155" s="115"/>
      <c r="ANE155" s="115"/>
      <c r="ANF155" s="115"/>
      <c r="ANG155" s="115"/>
      <c r="ANH155" s="115"/>
      <c r="ANI155" s="115"/>
      <c r="ANJ155" s="115"/>
      <c r="ANK155" s="115"/>
      <c r="ANL155" s="115"/>
      <c r="ANM155" s="115"/>
      <c r="ANN155" s="115"/>
      <c r="ANO155" s="115"/>
      <c r="ANP155" s="115"/>
      <c r="ANQ155" s="115"/>
      <c r="ANR155" s="115"/>
      <c r="ANS155" s="115"/>
      <c r="ANT155" s="115"/>
      <c r="ANU155" s="115"/>
      <c r="ANV155" s="115"/>
      <c r="ANW155" s="115"/>
      <c r="ANX155" s="115"/>
      <c r="ANY155" s="115"/>
      <c r="ANZ155" s="115"/>
      <c r="AOA155" s="115"/>
      <c r="AOB155" s="115"/>
      <c r="AOC155" s="115"/>
      <c r="AOD155" s="115"/>
      <c r="AOE155" s="115"/>
      <c r="AOF155" s="115"/>
      <c r="AOG155" s="115"/>
      <c r="AOH155" s="115"/>
      <c r="AOI155" s="115"/>
      <c r="AOJ155" s="115"/>
      <c r="AOK155" s="115"/>
      <c r="AOL155" s="115"/>
      <c r="AOM155" s="115"/>
      <c r="AON155" s="115"/>
      <c r="AOO155" s="115"/>
      <c r="AOP155" s="115"/>
      <c r="AOQ155" s="115"/>
      <c r="AOR155" s="115"/>
      <c r="AOS155" s="115"/>
      <c r="AOT155" s="115"/>
      <c r="AOU155" s="115"/>
      <c r="AOV155" s="115"/>
      <c r="AOW155" s="115"/>
      <c r="AOX155" s="115"/>
      <c r="AOY155" s="115"/>
      <c r="AOZ155" s="115"/>
      <c r="APA155" s="115"/>
      <c r="APB155" s="115"/>
      <c r="APC155" s="115"/>
      <c r="APD155" s="115"/>
      <c r="APE155" s="115"/>
      <c r="APF155" s="115"/>
      <c r="APG155" s="115"/>
      <c r="APH155" s="115"/>
      <c r="API155" s="115"/>
      <c r="APJ155" s="115"/>
      <c r="APK155" s="115"/>
      <c r="APL155" s="115"/>
      <c r="APM155" s="115"/>
      <c r="APN155" s="115"/>
      <c r="APO155" s="115"/>
      <c r="APP155" s="115"/>
      <c r="APQ155" s="115"/>
      <c r="APR155" s="115"/>
      <c r="APS155" s="115"/>
      <c r="APT155" s="115"/>
      <c r="APU155" s="115"/>
      <c r="APV155" s="115"/>
      <c r="APW155" s="115"/>
      <c r="APX155" s="115"/>
      <c r="APY155" s="115"/>
      <c r="APZ155" s="115"/>
      <c r="AQA155" s="115"/>
      <c r="AQB155" s="115"/>
      <c r="AQC155" s="115"/>
      <c r="AQD155" s="115"/>
      <c r="AQE155" s="115"/>
      <c r="AQF155" s="115"/>
      <c r="AQG155" s="115"/>
      <c r="AQH155" s="115"/>
      <c r="AQI155" s="115"/>
      <c r="AQJ155" s="115"/>
      <c r="AQK155" s="115"/>
      <c r="AQL155" s="115"/>
      <c r="AQM155" s="115"/>
      <c r="AQN155" s="115"/>
      <c r="AQO155" s="115"/>
      <c r="AQP155" s="115"/>
      <c r="AQQ155" s="115"/>
      <c r="AQR155" s="115"/>
      <c r="AQS155" s="115"/>
      <c r="AQT155" s="115"/>
      <c r="AQU155" s="115"/>
      <c r="AQV155" s="115"/>
      <c r="AQW155" s="115"/>
      <c r="AQX155" s="115"/>
      <c r="AQY155" s="115"/>
      <c r="AQZ155" s="115"/>
      <c r="ARA155" s="115"/>
      <c r="ARB155" s="115"/>
      <c r="ARC155" s="115"/>
      <c r="ARD155" s="115"/>
      <c r="ARE155" s="115"/>
      <c r="ARF155" s="115"/>
      <c r="ARG155" s="115"/>
      <c r="ARH155" s="115"/>
      <c r="ARI155" s="115"/>
      <c r="ARJ155" s="115"/>
      <c r="ARK155" s="115"/>
      <c r="ARL155" s="115"/>
      <c r="ARM155" s="115"/>
      <c r="ARN155" s="115"/>
      <c r="ARO155" s="115"/>
      <c r="ARP155" s="115"/>
      <c r="ARQ155" s="115"/>
      <c r="ARR155" s="115"/>
      <c r="ARS155" s="115"/>
      <c r="ART155" s="115"/>
      <c r="ARU155" s="115"/>
      <c r="ARV155" s="115"/>
      <c r="ARW155" s="115"/>
      <c r="ARX155" s="115"/>
      <c r="ARY155" s="115"/>
      <c r="ARZ155" s="115"/>
      <c r="ASA155" s="115"/>
      <c r="ASB155" s="115"/>
      <c r="ASC155" s="115"/>
      <c r="ASD155" s="115"/>
      <c r="ASE155" s="115"/>
      <c r="ASF155" s="115"/>
      <c r="ASG155" s="115"/>
      <c r="ASH155" s="115"/>
      <c r="ASI155" s="115"/>
      <c r="ASJ155" s="115"/>
      <c r="ASK155" s="115"/>
      <c r="ASL155" s="115"/>
      <c r="ASM155" s="115"/>
      <c r="ASN155" s="115"/>
      <c r="ASO155" s="115"/>
      <c r="ASP155" s="115"/>
      <c r="ASQ155" s="115"/>
      <c r="ASR155" s="115"/>
      <c r="ASS155" s="115"/>
      <c r="AST155" s="115"/>
      <c r="ASU155" s="115"/>
      <c r="ASV155" s="115"/>
      <c r="ASW155" s="115"/>
      <c r="ASX155" s="115"/>
      <c r="ASY155" s="115"/>
      <c r="ASZ155" s="115"/>
      <c r="ATA155" s="115"/>
      <c r="ATB155" s="115"/>
      <c r="ATC155" s="115"/>
      <c r="ATD155" s="115"/>
      <c r="ATE155" s="115"/>
      <c r="ATF155" s="115"/>
      <c r="ATG155" s="115"/>
      <c r="ATH155" s="115"/>
      <c r="ATI155" s="115"/>
      <c r="ATJ155" s="115"/>
      <c r="ATK155" s="115"/>
      <c r="ATL155" s="115"/>
      <c r="ATM155" s="115"/>
      <c r="ATN155" s="115"/>
      <c r="ATO155" s="115"/>
      <c r="ATP155" s="115"/>
      <c r="ATQ155" s="115"/>
      <c r="ATR155" s="115"/>
      <c r="ATS155" s="115"/>
      <c r="ATT155" s="115"/>
      <c r="ATU155" s="115"/>
      <c r="ATV155" s="115"/>
      <c r="ATW155" s="115"/>
      <c r="ATX155" s="115"/>
      <c r="ATY155" s="115"/>
      <c r="ATZ155" s="115"/>
      <c r="AUA155" s="115"/>
      <c r="AUB155" s="115"/>
      <c r="AUC155" s="115"/>
      <c r="AUD155" s="115"/>
      <c r="AUE155" s="115"/>
      <c r="AUF155" s="115"/>
      <c r="AUG155" s="115"/>
      <c r="AUH155" s="115"/>
      <c r="AUI155" s="115"/>
      <c r="AUJ155" s="115"/>
      <c r="AUK155" s="115"/>
      <c r="AUL155" s="115"/>
      <c r="AUM155" s="115"/>
      <c r="AUN155" s="115"/>
      <c r="AUO155" s="115"/>
      <c r="AUP155" s="115"/>
      <c r="AUQ155" s="115"/>
      <c r="AUR155" s="115"/>
      <c r="AUS155" s="115"/>
      <c r="AUT155" s="115"/>
      <c r="AUU155" s="115"/>
      <c r="AUV155" s="115"/>
      <c r="AUW155" s="115"/>
      <c r="AUX155" s="115"/>
      <c r="AUY155" s="115"/>
      <c r="AUZ155" s="115"/>
      <c r="AVA155" s="115"/>
      <c r="AVB155" s="115"/>
      <c r="AVC155" s="115"/>
      <c r="AVD155" s="115"/>
      <c r="AVE155" s="115"/>
      <c r="AVF155" s="115"/>
      <c r="AVG155" s="115"/>
      <c r="AVH155" s="115"/>
      <c r="AVI155" s="115"/>
      <c r="AVJ155" s="115"/>
      <c r="AVK155" s="115"/>
      <c r="AVL155" s="115"/>
      <c r="AVM155" s="115"/>
      <c r="AVN155" s="115"/>
      <c r="AVO155" s="115"/>
      <c r="AVP155" s="115"/>
      <c r="AVQ155" s="115"/>
      <c r="AVR155" s="115"/>
      <c r="AVS155" s="115"/>
      <c r="AVT155" s="115"/>
      <c r="AVU155" s="115"/>
    </row>
    <row r="156" spans="1:1269" s="332" customFormat="1" ht="13.5" customHeight="1" x14ac:dyDescent="0.2">
      <c r="A156" s="115"/>
      <c r="B156" s="23" t="s">
        <v>146</v>
      </c>
      <c r="C156" s="135" t="s">
        <v>37</v>
      </c>
      <c r="D156" s="136">
        <v>1</v>
      </c>
      <c r="E156" s="69"/>
      <c r="F156" s="137">
        <f t="shared" si="38"/>
        <v>0</v>
      </c>
      <c r="G156" s="137">
        <f t="shared" si="39"/>
        <v>0</v>
      </c>
      <c r="H156" s="137">
        <f t="shared" si="40"/>
        <v>0</v>
      </c>
      <c r="I156" s="137">
        <f t="shared" si="41"/>
        <v>0</v>
      </c>
      <c r="J156" s="138" t="str">
        <f t="shared" si="42"/>
        <v>-</v>
      </c>
      <c r="K156" s="138" t="str">
        <f t="shared" si="43"/>
        <v>-</v>
      </c>
      <c r="L156" s="139" t="str">
        <f t="shared" si="44"/>
        <v>-</v>
      </c>
      <c r="M156" s="140"/>
      <c r="N156" s="136"/>
      <c r="O156" s="69"/>
      <c r="P156" s="69"/>
      <c r="Q156" s="69"/>
      <c r="R156" s="91"/>
      <c r="S156" s="141">
        <f t="shared" ref="S156:S161" si="47">(I156*20)-(H156/5)</f>
        <v>0</v>
      </c>
      <c r="T156" s="140"/>
      <c r="U156" s="73" t="s">
        <v>48</v>
      </c>
      <c r="V156" s="73" t="s">
        <v>48</v>
      </c>
      <c r="W156" s="74">
        <f t="shared" si="45"/>
        <v>0</v>
      </c>
      <c r="X156" s="102"/>
      <c r="Y156" s="84"/>
      <c r="Z156" s="69"/>
      <c r="AA156" s="69"/>
      <c r="AB156" s="69"/>
      <c r="AC156" s="142"/>
      <c r="AD156" s="84"/>
      <c r="AE156" s="69"/>
      <c r="AF156" s="69"/>
      <c r="AG156" s="69"/>
      <c r="AH156" s="143"/>
      <c r="AI156" s="136"/>
      <c r="AJ156" s="69"/>
      <c r="AK156" s="69"/>
      <c r="AL156" s="69"/>
      <c r="AM156" s="82"/>
      <c r="AN156" s="73"/>
      <c r="AO156" s="69"/>
      <c r="AP156" s="69"/>
      <c r="AQ156" s="69"/>
      <c r="AR156" s="82"/>
      <c r="AS156" s="84"/>
      <c r="AT156" s="69"/>
      <c r="AU156" s="69"/>
      <c r="AV156" s="69"/>
      <c r="AW156" s="82"/>
      <c r="AX156" s="84"/>
      <c r="AY156" s="69"/>
      <c r="AZ156" s="69"/>
      <c r="BA156" s="69"/>
      <c r="BB156" s="82"/>
      <c r="BC156" s="136"/>
      <c r="BD156" s="69"/>
      <c r="BE156" s="69"/>
      <c r="BF156" s="69"/>
      <c r="BG156" s="82"/>
      <c r="BH156" s="84"/>
      <c r="BI156" s="69"/>
      <c r="BJ156" s="69"/>
      <c r="BK156" s="69"/>
      <c r="BL156" s="132"/>
      <c r="BM156" s="84"/>
      <c r="BN156" s="69"/>
      <c r="BO156" s="69"/>
      <c r="BP156" s="69"/>
      <c r="BQ156" s="132"/>
      <c r="BR156" s="84"/>
      <c r="BS156" s="69"/>
      <c r="BT156" s="69"/>
      <c r="BU156" s="69"/>
      <c r="BV156" s="132"/>
      <c r="BW156" s="84"/>
      <c r="BX156" s="69"/>
      <c r="BY156" s="69"/>
      <c r="BZ156" s="69"/>
      <c r="CA156" s="132"/>
      <c r="CB156" s="84"/>
      <c r="CC156" s="69"/>
      <c r="CD156" s="69"/>
      <c r="CE156" s="69"/>
      <c r="CF156" s="132"/>
      <c r="CG156" s="84"/>
      <c r="CH156" s="69"/>
      <c r="CI156" s="69"/>
      <c r="CJ156" s="69"/>
      <c r="CK156" s="132"/>
      <c r="CL156" s="84"/>
      <c r="CM156" s="69"/>
      <c r="CN156" s="69"/>
      <c r="CO156" s="69"/>
      <c r="CP156" s="132"/>
      <c r="CQ156" s="84"/>
      <c r="CR156" s="69"/>
      <c r="CS156" s="69"/>
      <c r="CT156" s="137"/>
      <c r="CU156" s="334"/>
      <c r="CV156" s="334"/>
      <c r="CW156" s="334"/>
      <c r="CX156" s="334"/>
      <c r="CY156" s="334"/>
      <c r="CZ156" s="132"/>
      <c r="DA156" s="136"/>
      <c r="DB156" s="69"/>
      <c r="DC156" s="69"/>
      <c r="DD156" s="69"/>
      <c r="DE156" s="87"/>
      <c r="DF156" s="84"/>
      <c r="DG156" s="69"/>
      <c r="DH156" s="69"/>
      <c r="DI156" s="69"/>
      <c r="DJ156" s="87"/>
      <c r="DK156" s="84"/>
      <c r="DL156" s="69"/>
      <c r="DM156" s="69"/>
      <c r="DN156" s="69"/>
      <c r="DO156" s="87"/>
      <c r="DP156" s="84"/>
      <c r="DQ156" s="69"/>
      <c r="DR156" s="69"/>
      <c r="DS156" s="69"/>
      <c r="DT156" s="87"/>
      <c r="DU156" s="125"/>
      <c r="DV156" s="125"/>
      <c r="DW156" s="125"/>
      <c r="DX156" s="125"/>
      <c r="DY156" s="125"/>
      <c r="DZ156" s="125"/>
      <c r="EA156" s="125"/>
      <c r="EB156" s="125"/>
      <c r="EC156" s="125"/>
      <c r="ED156" s="125"/>
      <c r="EE156" s="125"/>
      <c r="EF156" s="125"/>
      <c r="EG156" s="125"/>
      <c r="EH156" s="125"/>
      <c r="EI156" s="133"/>
      <c r="EJ156" s="125"/>
      <c r="EK156" s="125"/>
      <c r="EL156" s="125"/>
      <c r="EM156" s="125"/>
      <c r="EN156" s="133"/>
      <c r="EO156" s="125"/>
      <c r="EP156" s="125"/>
      <c r="EQ156" s="125"/>
      <c r="ER156" s="125"/>
      <c r="ES156" s="133"/>
      <c r="ET156" s="125"/>
      <c r="EU156" s="125"/>
      <c r="EV156" s="125"/>
      <c r="EW156" s="125"/>
      <c r="EX156" s="115"/>
      <c r="EY156" s="115"/>
      <c r="EZ156" s="115"/>
      <c r="FA156" s="115"/>
      <c r="FB156" s="73"/>
      <c r="FC156" s="73"/>
      <c r="FD156" s="84"/>
      <c r="FE156" s="84"/>
      <c r="FF156" s="84"/>
      <c r="FG156" s="138"/>
      <c r="FH156" s="138"/>
      <c r="FI156" s="139"/>
      <c r="FJ156" s="115"/>
      <c r="FK156" s="88"/>
      <c r="FL156" s="115"/>
      <c r="FM156" s="44"/>
      <c r="FN156" s="44"/>
      <c r="FO156" s="44"/>
      <c r="FP156" s="44"/>
      <c r="FQ156" s="44"/>
      <c r="FR156" s="44"/>
      <c r="FS156" s="44"/>
      <c r="FT156" s="44"/>
      <c r="FU156" s="44"/>
      <c r="FV156" s="44"/>
      <c r="FW156" s="44"/>
      <c r="FX156" s="44"/>
      <c r="FY156" s="44"/>
      <c r="FZ156" s="44"/>
      <c r="GA156" s="44"/>
      <c r="GB156" s="44"/>
      <c r="GC156" s="44"/>
      <c r="GD156" s="44"/>
      <c r="GE156" s="115"/>
      <c r="GF156" s="115"/>
      <c r="GG156" s="115"/>
      <c r="GH156" s="115"/>
      <c r="GI156" s="115"/>
      <c r="GJ156" s="115"/>
      <c r="GK156" s="115"/>
      <c r="GL156" s="115"/>
      <c r="GM156" s="115"/>
      <c r="GN156" s="115"/>
      <c r="GO156" s="115"/>
      <c r="GP156" s="115"/>
      <c r="GQ156" s="115"/>
      <c r="GR156" s="115"/>
      <c r="GS156" s="115"/>
      <c r="GT156" s="115"/>
      <c r="GU156" s="115"/>
      <c r="GV156" s="115"/>
      <c r="GW156" s="115"/>
      <c r="GX156" s="115"/>
      <c r="GY156" s="115"/>
      <c r="GZ156" s="115"/>
      <c r="HA156" s="115"/>
      <c r="HB156" s="115"/>
      <c r="HC156" s="115"/>
      <c r="HD156" s="115"/>
      <c r="HE156" s="115"/>
      <c r="HF156" s="115"/>
      <c r="HG156" s="115"/>
      <c r="HH156" s="115"/>
      <c r="HI156" s="115"/>
      <c r="HJ156" s="115"/>
      <c r="HK156" s="115"/>
      <c r="HL156" s="115"/>
      <c r="HM156" s="115"/>
      <c r="HN156" s="115"/>
      <c r="HO156" s="115"/>
      <c r="HP156" s="115"/>
      <c r="HQ156" s="115"/>
      <c r="HR156" s="115"/>
      <c r="HS156" s="115"/>
      <c r="HT156" s="115"/>
      <c r="HU156" s="115"/>
      <c r="HV156" s="115"/>
      <c r="HW156" s="115"/>
      <c r="HX156" s="115"/>
      <c r="HY156" s="115"/>
      <c r="HZ156" s="115"/>
      <c r="IA156" s="115"/>
      <c r="IB156" s="115"/>
      <c r="IC156" s="115"/>
      <c r="ID156" s="115"/>
      <c r="IE156" s="115"/>
      <c r="IF156" s="115"/>
      <c r="IG156" s="115"/>
      <c r="IH156" s="115"/>
      <c r="II156" s="115"/>
      <c r="IJ156" s="115"/>
      <c r="IK156" s="115"/>
      <c r="IL156" s="115"/>
      <c r="IM156" s="115"/>
      <c r="IN156" s="115"/>
      <c r="IO156" s="115"/>
      <c r="IP156" s="115"/>
      <c r="IQ156" s="115"/>
      <c r="IR156" s="115"/>
      <c r="IS156" s="115"/>
      <c r="IT156" s="115"/>
      <c r="IU156" s="115"/>
      <c r="IV156" s="115"/>
      <c r="IW156" s="115"/>
      <c r="IX156" s="115"/>
      <c r="IY156" s="115"/>
      <c r="IZ156" s="115"/>
      <c r="JA156" s="115"/>
      <c r="JB156" s="115"/>
      <c r="JC156" s="115"/>
      <c r="JD156" s="115"/>
      <c r="JE156" s="115"/>
      <c r="JF156" s="115"/>
      <c r="JG156" s="115"/>
      <c r="JH156" s="115"/>
      <c r="JI156" s="115"/>
      <c r="JJ156" s="115"/>
      <c r="JK156" s="115"/>
      <c r="JL156" s="115"/>
      <c r="JM156" s="115"/>
      <c r="JN156" s="115"/>
      <c r="JO156" s="115"/>
      <c r="JP156" s="115"/>
      <c r="JQ156" s="115"/>
      <c r="JR156" s="115"/>
      <c r="JS156" s="115"/>
      <c r="JT156" s="115"/>
      <c r="JU156" s="115"/>
      <c r="JV156" s="115"/>
      <c r="JW156" s="115"/>
      <c r="JX156" s="115"/>
      <c r="JY156" s="115"/>
      <c r="JZ156" s="115"/>
      <c r="KA156" s="115"/>
      <c r="KB156" s="115"/>
      <c r="KC156" s="115"/>
      <c r="KD156" s="115"/>
      <c r="KE156" s="115"/>
      <c r="KF156" s="115"/>
      <c r="KG156" s="115"/>
      <c r="KH156" s="115"/>
      <c r="KI156" s="115"/>
      <c r="KJ156" s="115"/>
      <c r="KK156" s="115"/>
      <c r="KL156" s="115"/>
      <c r="KM156" s="115"/>
      <c r="KN156" s="115"/>
      <c r="KO156" s="115"/>
      <c r="KP156" s="115"/>
      <c r="KQ156" s="115"/>
      <c r="KR156" s="115"/>
      <c r="KS156" s="115"/>
      <c r="KT156" s="115"/>
      <c r="KU156" s="115"/>
      <c r="KV156" s="115"/>
      <c r="KW156" s="115"/>
      <c r="KX156" s="115"/>
      <c r="KY156" s="115"/>
      <c r="KZ156" s="115"/>
      <c r="LA156" s="115"/>
      <c r="LB156" s="115"/>
      <c r="LC156" s="115"/>
      <c r="LD156" s="115"/>
      <c r="LE156" s="115"/>
      <c r="LF156" s="115"/>
      <c r="LG156" s="115"/>
      <c r="LH156" s="115"/>
      <c r="LI156" s="115"/>
      <c r="LJ156" s="115"/>
      <c r="LK156" s="115"/>
      <c r="LL156" s="115"/>
      <c r="LM156" s="115"/>
      <c r="LN156" s="115"/>
      <c r="LO156" s="115"/>
      <c r="LP156" s="115"/>
      <c r="LQ156" s="115"/>
      <c r="LR156" s="115"/>
      <c r="LS156" s="115"/>
      <c r="LT156" s="115"/>
      <c r="LU156" s="115"/>
      <c r="LV156" s="115"/>
      <c r="LW156" s="115"/>
      <c r="LX156" s="115"/>
      <c r="LY156" s="115"/>
      <c r="LZ156" s="115"/>
      <c r="MA156" s="115"/>
      <c r="MB156" s="115"/>
      <c r="MC156" s="115"/>
      <c r="MD156" s="115"/>
      <c r="ME156" s="115"/>
      <c r="MF156" s="115"/>
      <c r="MG156" s="115"/>
      <c r="MH156" s="115"/>
      <c r="MI156" s="115"/>
      <c r="MJ156" s="115"/>
      <c r="MK156" s="115"/>
      <c r="ML156" s="115"/>
      <c r="MM156" s="115"/>
      <c r="MN156" s="115"/>
      <c r="MO156" s="115"/>
      <c r="MP156" s="115"/>
      <c r="MQ156" s="115"/>
      <c r="MR156" s="115"/>
      <c r="MS156" s="115"/>
      <c r="MT156" s="115"/>
      <c r="MU156" s="115"/>
      <c r="MV156" s="115"/>
      <c r="MW156" s="115"/>
      <c r="MX156" s="115"/>
      <c r="MY156" s="115"/>
      <c r="MZ156" s="115"/>
      <c r="NA156" s="115"/>
      <c r="NB156" s="115"/>
      <c r="NC156" s="115"/>
      <c r="ND156" s="115"/>
      <c r="NE156" s="115"/>
      <c r="NF156" s="115"/>
      <c r="NG156" s="115"/>
      <c r="NH156" s="115"/>
      <c r="NI156" s="115"/>
      <c r="NJ156" s="115"/>
      <c r="NK156" s="115"/>
      <c r="NL156" s="115"/>
      <c r="NM156" s="115"/>
      <c r="NN156" s="115"/>
      <c r="NO156" s="115"/>
      <c r="NP156" s="115"/>
      <c r="NQ156" s="115"/>
      <c r="NR156" s="115"/>
      <c r="NS156" s="115"/>
      <c r="NT156" s="115"/>
      <c r="NU156" s="115"/>
      <c r="NV156" s="115"/>
      <c r="NW156" s="115"/>
      <c r="NX156" s="115"/>
      <c r="NY156" s="115"/>
      <c r="NZ156" s="115"/>
      <c r="OA156" s="115"/>
      <c r="OB156" s="115"/>
      <c r="OC156" s="115"/>
      <c r="OD156" s="115"/>
      <c r="OE156" s="115"/>
      <c r="OF156" s="115"/>
      <c r="OG156" s="115"/>
      <c r="OH156" s="115"/>
      <c r="OI156" s="115"/>
      <c r="OJ156" s="115"/>
      <c r="OK156" s="115"/>
      <c r="OL156" s="115"/>
      <c r="OM156" s="115"/>
      <c r="ON156" s="115"/>
      <c r="OO156" s="115"/>
      <c r="OP156" s="115"/>
      <c r="OQ156" s="115"/>
      <c r="OR156" s="115"/>
      <c r="OS156" s="115"/>
      <c r="OT156" s="115"/>
      <c r="OU156" s="115"/>
      <c r="OV156" s="115"/>
      <c r="OW156" s="115"/>
      <c r="OX156" s="115"/>
      <c r="OY156" s="115"/>
      <c r="OZ156" s="115"/>
      <c r="PA156" s="115"/>
      <c r="PB156" s="115"/>
      <c r="PC156" s="115"/>
      <c r="PD156" s="115"/>
      <c r="PE156" s="115"/>
      <c r="PF156" s="115"/>
      <c r="PG156" s="115"/>
      <c r="PH156" s="115"/>
      <c r="PI156" s="115"/>
      <c r="PJ156" s="115"/>
      <c r="PK156" s="115"/>
      <c r="PL156" s="115"/>
      <c r="PM156" s="115"/>
      <c r="PN156" s="115"/>
      <c r="PO156" s="115"/>
      <c r="PP156" s="115"/>
      <c r="PQ156" s="115"/>
      <c r="PR156" s="115"/>
      <c r="PS156" s="115"/>
      <c r="PT156" s="115"/>
      <c r="PU156" s="115"/>
      <c r="PV156" s="115"/>
      <c r="PW156" s="115"/>
      <c r="PX156" s="115"/>
      <c r="PY156" s="115"/>
      <c r="PZ156" s="115"/>
      <c r="QA156" s="115"/>
      <c r="QB156" s="115"/>
      <c r="QC156" s="115"/>
      <c r="QD156" s="115"/>
      <c r="QE156" s="115"/>
      <c r="QF156" s="115"/>
      <c r="QG156" s="115"/>
      <c r="QH156" s="115"/>
      <c r="QI156" s="115"/>
      <c r="QJ156" s="115"/>
      <c r="QK156" s="115"/>
      <c r="QL156" s="115"/>
      <c r="QM156" s="115"/>
      <c r="QN156" s="115"/>
      <c r="QO156" s="115"/>
      <c r="QP156" s="115"/>
      <c r="QQ156" s="115"/>
      <c r="QR156" s="115"/>
      <c r="QS156" s="115"/>
      <c r="QT156" s="115"/>
      <c r="QU156" s="115"/>
      <c r="QV156" s="115"/>
      <c r="QW156" s="115"/>
      <c r="QX156" s="115"/>
      <c r="QY156" s="115"/>
      <c r="QZ156" s="115"/>
      <c r="RA156" s="115"/>
      <c r="RB156" s="115"/>
      <c r="RC156" s="115"/>
      <c r="RD156" s="115"/>
      <c r="RE156" s="115"/>
      <c r="RF156" s="115"/>
      <c r="RG156" s="115"/>
      <c r="RH156" s="115"/>
      <c r="RI156" s="115"/>
      <c r="RJ156" s="115"/>
      <c r="RK156" s="115"/>
      <c r="RL156" s="115"/>
      <c r="RM156" s="115"/>
      <c r="RN156" s="115"/>
      <c r="RO156" s="115"/>
      <c r="RP156" s="115"/>
      <c r="RQ156" s="115"/>
      <c r="RR156" s="115"/>
      <c r="RS156" s="115"/>
      <c r="RT156" s="115"/>
      <c r="RU156" s="115"/>
      <c r="RV156" s="115"/>
      <c r="RW156" s="115"/>
      <c r="RX156" s="115"/>
      <c r="RY156" s="115"/>
      <c r="RZ156" s="115"/>
      <c r="SA156" s="115"/>
      <c r="SB156" s="115"/>
      <c r="SC156" s="115"/>
      <c r="SD156" s="115"/>
      <c r="SE156" s="115"/>
      <c r="SF156" s="115"/>
      <c r="SG156" s="115"/>
      <c r="SH156" s="115"/>
      <c r="SI156" s="115"/>
      <c r="SJ156" s="115"/>
      <c r="SK156" s="115"/>
      <c r="SL156" s="115"/>
      <c r="SM156" s="115"/>
      <c r="SN156" s="115"/>
      <c r="SO156" s="115"/>
      <c r="SP156" s="115"/>
      <c r="SQ156" s="115"/>
      <c r="SR156" s="115"/>
      <c r="SS156" s="115"/>
      <c r="ST156" s="115"/>
      <c r="SU156" s="115"/>
      <c r="SV156" s="115"/>
      <c r="SW156" s="115"/>
      <c r="SX156" s="115"/>
      <c r="SY156" s="115"/>
      <c r="SZ156" s="115"/>
      <c r="TA156" s="115"/>
      <c r="TB156" s="115"/>
      <c r="TC156" s="115"/>
      <c r="TD156" s="115"/>
      <c r="TE156" s="115"/>
      <c r="TF156" s="115"/>
      <c r="TG156" s="115"/>
      <c r="TH156" s="115"/>
      <c r="TI156" s="115"/>
      <c r="TJ156" s="115"/>
      <c r="TK156" s="115"/>
      <c r="TL156" s="115"/>
      <c r="TM156" s="115"/>
      <c r="TN156" s="115"/>
      <c r="TO156" s="115"/>
      <c r="TP156" s="115"/>
      <c r="TQ156" s="115"/>
      <c r="TR156" s="115"/>
      <c r="TS156" s="115"/>
      <c r="TT156" s="115"/>
      <c r="TU156" s="115"/>
      <c r="TV156" s="115"/>
      <c r="TW156" s="115"/>
      <c r="TX156" s="115"/>
      <c r="TY156" s="115"/>
      <c r="TZ156" s="115"/>
      <c r="UA156" s="115"/>
      <c r="UB156" s="115"/>
      <c r="UC156" s="115"/>
      <c r="UD156" s="115"/>
      <c r="UE156" s="115"/>
      <c r="UF156" s="115"/>
      <c r="UG156" s="115"/>
      <c r="UH156" s="115"/>
      <c r="UI156" s="115"/>
      <c r="UJ156" s="115"/>
      <c r="UK156" s="115"/>
      <c r="UL156" s="115"/>
      <c r="UM156" s="115"/>
      <c r="UN156" s="115"/>
      <c r="UO156" s="115"/>
      <c r="UP156" s="115"/>
      <c r="UQ156" s="115"/>
      <c r="UR156" s="115"/>
      <c r="US156" s="115"/>
      <c r="UT156" s="115"/>
      <c r="UU156" s="115"/>
      <c r="UV156" s="115"/>
      <c r="UW156" s="115"/>
      <c r="UX156" s="115"/>
      <c r="UY156" s="115"/>
      <c r="UZ156" s="115"/>
      <c r="VA156" s="115"/>
      <c r="VB156" s="115"/>
      <c r="VC156" s="115"/>
      <c r="VD156" s="115"/>
      <c r="VE156" s="115"/>
      <c r="VF156" s="115"/>
      <c r="VG156" s="115"/>
      <c r="VH156" s="115"/>
      <c r="VI156" s="115"/>
      <c r="VJ156" s="115"/>
      <c r="VK156" s="115"/>
      <c r="VL156" s="115"/>
      <c r="VM156" s="115"/>
      <c r="VN156" s="115"/>
      <c r="VO156" s="115"/>
      <c r="VP156" s="115"/>
      <c r="VQ156" s="115"/>
      <c r="VR156" s="115"/>
      <c r="VS156" s="115"/>
      <c r="VT156" s="115"/>
      <c r="VU156" s="115"/>
      <c r="VV156" s="115"/>
      <c r="VW156" s="115"/>
      <c r="VX156" s="115"/>
      <c r="VY156" s="115"/>
      <c r="VZ156" s="115"/>
      <c r="WA156" s="115"/>
      <c r="WB156" s="115"/>
      <c r="WC156" s="115"/>
      <c r="WD156" s="115"/>
      <c r="WE156" s="115"/>
      <c r="WF156" s="115"/>
      <c r="WG156" s="115"/>
      <c r="WH156" s="115"/>
      <c r="WI156" s="115"/>
      <c r="WJ156" s="115"/>
      <c r="WK156" s="115"/>
      <c r="WL156" s="115"/>
      <c r="WM156" s="115"/>
      <c r="WN156" s="115"/>
      <c r="WO156" s="115"/>
      <c r="WP156" s="115"/>
      <c r="WQ156" s="115"/>
      <c r="WR156" s="115"/>
      <c r="WS156" s="115"/>
      <c r="WT156" s="115"/>
      <c r="WU156" s="115"/>
      <c r="WV156" s="115"/>
      <c r="WW156" s="115"/>
      <c r="WX156" s="115"/>
      <c r="WY156" s="115"/>
      <c r="WZ156" s="115"/>
      <c r="XA156" s="115"/>
      <c r="XB156" s="115"/>
      <c r="XC156" s="115"/>
      <c r="XD156" s="115"/>
      <c r="XE156" s="115"/>
      <c r="XF156" s="115"/>
      <c r="XG156" s="115"/>
      <c r="XH156" s="115"/>
      <c r="XI156" s="115"/>
      <c r="XJ156" s="115"/>
      <c r="XK156" s="115"/>
      <c r="XL156" s="115"/>
      <c r="XM156" s="115"/>
      <c r="XN156" s="115"/>
      <c r="XO156" s="115"/>
      <c r="XP156" s="115"/>
      <c r="XQ156" s="115"/>
      <c r="XR156" s="115"/>
      <c r="XS156" s="115"/>
      <c r="XT156" s="115"/>
      <c r="XU156" s="115"/>
      <c r="XV156" s="115"/>
      <c r="XW156" s="115"/>
      <c r="XX156" s="115"/>
      <c r="XY156" s="115"/>
      <c r="XZ156" s="115"/>
      <c r="YA156" s="115"/>
      <c r="YB156" s="115"/>
      <c r="YC156" s="115"/>
      <c r="YD156" s="115"/>
      <c r="YE156" s="115"/>
      <c r="YF156" s="115"/>
      <c r="YG156" s="115"/>
      <c r="YH156" s="115"/>
      <c r="YI156" s="115"/>
      <c r="YJ156" s="115"/>
      <c r="YK156" s="115"/>
      <c r="YL156" s="115"/>
      <c r="YM156" s="115"/>
      <c r="YN156" s="115"/>
      <c r="YO156" s="115"/>
      <c r="YP156" s="115"/>
      <c r="YQ156" s="115"/>
      <c r="YR156" s="115"/>
      <c r="YS156" s="115"/>
      <c r="YT156" s="115"/>
      <c r="YU156" s="115"/>
      <c r="YV156" s="115"/>
      <c r="YW156" s="115"/>
      <c r="YX156" s="115"/>
      <c r="YY156" s="115"/>
      <c r="YZ156" s="115"/>
      <c r="ZA156" s="115"/>
      <c r="ZB156" s="115"/>
      <c r="ZC156" s="115"/>
      <c r="ZD156" s="115"/>
      <c r="ZE156" s="115"/>
      <c r="ZF156" s="115"/>
      <c r="ZG156" s="115"/>
      <c r="ZH156" s="115"/>
      <c r="ZI156" s="115"/>
      <c r="ZJ156" s="115"/>
      <c r="ZK156" s="115"/>
      <c r="ZL156" s="115"/>
      <c r="ZM156" s="115"/>
      <c r="ZN156" s="115"/>
      <c r="ZO156" s="115"/>
      <c r="ZP156" s="115"/>
      <c r="ZQ156" s="115"/>
      <c r="ZR156" s="115"/>
      <c r="ZS156" s="115"/>
      <c r="ZT156" s="115"/>
      <c r="ZU156" s="115"/>
      <c r="ZV156" s="115"/>
      <c r="ZW156" s="115"/>
      <c r="ZX156" s="115"/>
      <c r="ZY156" s="115"/>
      <c r="ZZ156" s="115"/>
      <c r="AAA156" s="115"/>
      <c r="AAB156" s="115"/>
      <c r="AAC156" s="115"/>
      <c r="AAD156" s="115"/>
      <c r="AAE156" s="115"/>
      <c r="AAF156" s="115"/>
      <c r="AAG156" s="115"/>
      <c r="AAH156" s="115"/>
      <c r="AAI156" s="115"/>
      <c r="AAJ156" s="115"/>
      <c r="AAK156" s="115"/>
      <c r="AAL156" s="115"/>
      <c r="AAM156" s="115"/>
      <c r="AAN156" s="115"/>
      <c r="AAO156" s="115"/>
      <c r="AAP156" s="115"/>
      <c r="AAQ156" s="115"/>
      <c r="AAR156" s="115"/>
      <c r="AAS156" s="115"/>
      <c r="AAT156" s="115"/>
      <c r="AAU156" s="115"/>
      <c r="AAV156" s="115"/>
      <c r="AAW156" s="115"/>
      <c r="AAX156" s="115"/>
      <c r="AAY156" s="115"/>
      <c r="AAZ156" s="115"/>
      <c r="ABA156" s="115"/>
      <c r="ABB156" s="115"/>
      <c r="ABC156" s="115"/>
      <c r="ABD156" s="115"/>
      <c r="ABE156" s="115"/>
      <c r="ABF156" s="115"/>
      <c r="ABG156" s="115"/>
      <c r="ABH156" s="115"/>
      <c r="ABI156" s="115"/>
      <c r="ABJ156" s="115"/>
      <c r="ABK156" s="115"/>
      <c r="ABL156" s="115"/>
      <c r="ABM156" s="115"/>
      <c r="ABN156" s="115"/>
      <c r="ABO156" s="115"/>
      <c r="ABP156" s="115"/>
      <c r="ABQ156" s="115"/>
      <c r="ABR156" s="115"/>
      <c r="ABS156" s="115"/>
      <c r="ABT156" s="115"/>
      <c r="ABU156" s="115"/>
      <c r="ABV156" s="115"/>
      <c r="ABW156" s="115"/>
      <c r="ABX156" s="115"/>
      <c r="ABY156" s="115"/>
      <c r="ABZ156" s="115"/>
      <c r="ACA156" s="115"/>
      <c r="ACB156" s="115"/>
      <c r="ACC156" s="115"/>
      <c r="ACD156" s="115"/>
      <c r="ACE156" s="115"/>
      <c r="ACF156" s="115"/>
      <c r="ACG156" s="115"/>
      <c r="ACH156" s="115"/>
      <c r="ACI156" s="115"/>
      <c r="ACJ156" s="115"/>
      <c r="ACK156" s="115"/>
      <c r="ACL156" s="115"/>
      <c r="ACM156" s="115"/>
      <c r="ACN156" s="115"/>
      <c r="ACO156" s="115"/>
      <c r="ACP156" s="115"/>
      <c r="ACQ156" s="115"/>
      <c r="ACR156" s="115"/>
      <c r="ACS156" s="115"/>
      <c r="ACT156" s="115"/>
      <c r="ACU156" s="115"/>
      <c r="ACV156" s="115"/>
      <c r="ACW156" s="115"/>
      <c r="ACX156" s="115"/>
      <c r="ACY156" s="115"/>
      <c r="ACZ156" s="115"/>
      <c r="ADA156" s="115"/>
      <c r="ADB156" s="115"/>
      <c r="ADC156" s="115"/>
      <c r="ADD156" s="115"/>
      <c r="ADE156" s="115"/>
      <c r="ADF156" s="115"/>
      <c r="ADG156" s="115"/>
      <c r="ADH156" s="115"/>
      <c r="ADI156" s="115"/>
      <c r="ADJ156" s="115"/>
      <c r="ADK156" s="115"/>
      <c r="ADL156" s="115"/>
      <c r="ADM156" s="115"/>
      <c r="ADN156" s="115"/>
      <c r="ADO156" s="115"/>
      <c r="ADP156" s="115"/>
      <c r="ADQ156" s="115"/>
      <c r="ADR156" s="115"/>
      <c r="ADS156" s="115"/>
      <c r="ADT156" s="115"/>
      <c r="ADU156" s="115"/>
      <c r="ADV156" s="115"/>
      <c r="ADW156" s="115"/>
      <c r="ADX156" s="115"/>
      <c r="ADY156" s="115"/>
      <c r="ADZ156" s="115"/>
      <c r="AEA156" s="115"/>
      <c r="AEB156" s="115"/>
      <c r="AEC156" s="115"/>
      <c r="AED156" s="115"/>
      <c r="AEE156" s="115"/>
      <c r="AEF156" s="115"/>
      <c r="AEG156" s="115"/>
      <c r="AEH156" s="115"/>
      <c r="AEI156" s="115"/>
      <c r="AEJ156" s="115"/>
      <c r="AEK156" s="115"/>
      <c r="AEL156" s="115"/>
      <c r="AEM156" s="115"/>
      <c r="AEN156" s="115"/>
      <c r="AEO156" s="115"/>
      <c r="AEP156" s="115"/>
      <c r="AEQ156" s="115"/>
      <c r="AER156" s="115"/>
      <c r="AES156" s="115"/>
      <c r="AET156" s="115"/>
      <c r="AEU156" s="115"/>
      <c r="AEV156" s="115"/>
      <c r="AEW156" s="115"/>
      <c r="AEX156" s="115"/>
      <c r="AEY156" s="115"/>
      <c r="AEZ156" s="115"/>
      <c r="AFA156" s="115"/>
      <c r="AFB156" s="115"/>
      <c r="AFC156" s="115"/>
      <c r="AFD156" s="115"/>
      <c r="AFE156" s="115"/>
      <c r="AFF156" s="115"/>
      <c r="AFG156" s="115"/>
      <c r="AFH156" s="115"/>
      <c r="AFI156" s="115"/>
      <c r="AFJ156" s="115"/>
      <c r="AFK156" s="115"/>
      <c r="AFL156" s="115"/>
      <c r="AFM156" s="115"/>
      <c r="AFN156" s="115"/>
      <c r="AFO156" s="115"/>
      <c r="AFP156" s="115"/>
      <c r="AFQ156" s="115"/>
      <c r="AFR156" s="115"/>
      <c r="AFS156" s="115"/>
      <c r="AFT156" s="115"/>
      <c r="AFU156" s="115"/>
      <c r="AFV156" s="115"/>
      <c r="AFW156" s="115"/>
      <c r="AFX156" s="115"/>
      <c r="AFY156" s="115"/>
      <c r="AFZ156" s="115"/>
      <c r="AGA156" s="115"/>
      <c r="AGB156" s="115"/>
      <c r="AGC156" s="115"/>
      <c r="AGD156" s="115"/>
      <c r="AGE156" s="115"/>
      <c r="AGF156" s="115"/>
      <c r="AGG156" s="115"/>
      <c r="AGH156" s="115"/>
      <c r="AGI156" s="115"/>
      <c r="AGJ156" s="115"/>
      <c r="AGK156" s="115"/>
      <c r="AGL156" s="115"/>
      <c r="AGM156" s="115"/>
      <c r="AGN156" s="115"/>
      <c r="AGO156" s="115"/>
      <c r="AGP156" s="115"/>
      <c r="AGQ156" s="115"/>
      <c r="AGR156" s="115"/>
      <c r="AGS156" s="115"/>
      <c r="AGT156" s="115"/>
      <c r="AGU156" s="115"/>
      <c r="AGV156" s="115"/>
      <c r="AGW156" s="115"/>
      <c r="AGX156" s="115"/>
      <c r="AGY156" s="115"/>
      <c r="AGZ156" s="115"/>
      <c r="AHA156" s="115"/>
      <c r="AHB156" s="115"/>
      <c r="AHC156" s="115"/>
      <c r="AHD156" s="115"/>
      <c r="AHE156" s="115"/>
      <c r="AHF156" s="115"/>
      <c r="AHG156" s="115"/>
      <c r="AHH156" s="115"/>
      <c r="AHI156" s="115"/>
      <c r="AHJ156" s="115"/>
      <c r="AHK156" s="115"/>
      <c r="AHL156" s="115"/>
      <c r="AHM156" s="115"/>
      <c r="AHN156" s="115"/>
      <c r="AHO156" s="115"/>
      <c r="AHP156" s="115"/>
      <c r="AHQ156" s="115"/>
      <c r="AHR156" s="115"/>
      <c r="AHS156" s="115"/>
      <c r="AHT156" s="115"/>
      <c r="AHU156" s="115"/>
      <c r="AHV156" s="115"/>
      <c r="AHW156" s="115"/>
      <c r="AHX156" s="115"/>
      <c r="AHY156" s="115"/>
      <c r="AHZ156" s="115"/>
      <c r="AIA156" s="115"/>
      <c r="AIB156" s="115"/>
      <c r="AIC156" s="115"/>
      <c r="AID156" s="115"/>
      <c r="AIE156" s="115"/>
      <c r="AIF156" s="115"/>
      <c r="AIG156" s="115"/>
      <c r="AIH156" s="115"/>
      <c r="AII156" s="115"/>
      <c r="AIJ156" s="115"/>
      <c r="AIK156" s="115"/>
      <c r="AIL156" s="115"/>
      <c r="AIM156" s="115"/>
      <c r="AIN156" s="115"/>
      <c r="AIO156" s="115"/>
      <c r="AIP156" s="115"/>
      <c r="AIQ156" s="115"/>
      <c r="AIR156" s="115"/>
      <c r="AIS156" s="115"/>
      <c r="AIT156" s="115"/>
      <c r="AIU156" s="115"/>
      <c r="AIV156" s="115"/>
      <c r="AIW156" s="115"/>
      <c r="AIX156" s="115"/>
      <c r="AIY156" s="115"/>
      <c r="AIZ156" s="115"/>
      <c r="AJA156" s="115"/>
      <c r="AJB156" s="115"/>
      <c r="AJC156" s="115"/>
      <c r="AJD156" s="115"/>
      <c r="AJE156" s="115"/>
      <c r="AJF156" s="115"/>
      <c r="AJG156" s="115"/>
      <c r="AJH156" s="115"/>
      <c r="AJI156" s="115"/>
      <c r="AJJ156" s="115"/>
      <c r="AJK156" s="115"/>
      <c r="AJL156" s="115"/>
      <c r="AJM156" s="115"/>
      <c r="AJN156" s="115"/>
      <c r="AJO156" s="115"/>
      <c r="AJP156" s="115"/>
      <c r="AJQ156" s="115"/>
      <c r="AJR156" s="115"/>
      <c r="AJS156" s="115"/>
      <c r="AJT156" s="115"/>
      <c r="AJU156" s="115"/>
      <c r="AJV156" s="115"/>
      <c r="AJW156" s="115"/>
      <c r="AJX156" s="115"/>
      <c r="AJY156" s="115"/>
      <c r="AJZ156" s="115"/>
      <c r="AKA156" s="115"/>
      <c r="AKB156" s="115"/>
      <c r="AKC156" s="115"/>
      <c r="AKD156" s="115"/>
      <c r="AKE156" s="115"/>
      <c r="AKF156" s="115"/>
      <c r="AKG156" s="115"/>
      <c r="AKH156" s="115"/>
      <c r="AKI156" s="115"/>
      <c r="AKJ156" s="115"/>
      <c r="AKK156" s="115"/>
      <c r="AKL156" s="115"/>
      <c r="AKM156" s="115"/>
      <c r="AKN156" s="115"/>
      <c r="AKO156" s="115"/>
      <c r="AKP156" s="115"/>
      <c r="AKQ156" s="115"/>
      <c r="AKR156" s="115"/>
      <c r="AKS156" s="115"/>
      <c r="AKT156" s="115"/>
      <c r="AKU156" s="115"/>
      <c r="AKV156" s="115"/>
      <c r="AKW156" s="115"/>
      <c r="AKX156" s="115"/>
      <c r="AKY156" s="115"/>
      <c r="AKZ156" s="115"/>
      <c r="ALA156" s="115"/>
      <c r="ALB156" s="115"/>
      <c r="ALC156" s="115"/>
      <c r="ALD156" s="115"/>
      <c r="ALE156" s="115"/>
      <c r="ALF156" s="115"/>
      <c r="ALG156" s="115"/>
      <c r="ALH156" s="115"/>
      <c r="ALI156" s="115"/>
      <c r="ALJ156" s="115"/>
      <c r="ALK156" s="115"/>
      <c r="ALL156" s="115"/>
      <c r="ALM156" s="115"/>
      <c r="ALN156" s="115"/>
      <c r="ALO156" s="115"/>
      <c r="ALP156" s="115"/>
      <c r="ALQ156" s="115"/>
      <c r="ALR156" s="115"/>
      <c r="ALS156" s="115"/>
      <c r="ALT156" s="115"/>
      <c r="ALU156" s="115"/>
      <c r="ALV156" s="115"/>
      <c r="ALW156" s="115"/>
      <c r="ALX156" s="115"/>
      <c r="ALY156" s="115"/>
      <c r="ALZ156" s="115"/>
      <c r="AMA156" s="115"/>
      <c r="AMB156" s="115"/>
      <c r="AMC156" s="115"/>
      <c r="AMD156" s="115"/>
      <c r="AME156" s="115"/>
      <c r="AMF156" s="115"/>
      <c r="AMG156" s="115"/>
      <c r="AMH156" s="115"/>
      <c r="AMI156" s="115"/>
      <c r="AMJ156" s="115"/>
      <c r="AMK156" s="115"/>
      <c r="AML156" s="115"/>
      <c r="AMM156" s="115"/>
      <c r="AMN156" s="115"/>
      <c r="AMO156" s="115"/>
      <c r="AMP156" s="115"/>
      <c r="AMQ156" s="115"/>
      <c r="AMR156" s="115"/>
      <c r="AMS156" s="115"/>
      <c r="AMT156" s="115"/>
      <c r="AMU156" s="115"/>
      <c r="AMV156" s="115"/>
      <c r="AMW156" s="115"/>
      <c r="AMX156" s="115"/>
      <c r="AMY156" s="115"/>
      <c r="AMZ156" s="115"/>
      <c r="ANA156" s="115"/>
      <c r="ANB156" s="115"/>
      <c r="ANC156" s="115"/>
      <c r="AND156" s="115"/>
      <c r="ANE156" s="115"/>
      <c r="ANF156" s="115"/>
      <c r="ANG156" s="115"/>
      <c r="ANH156" s="115"/>
      <c r="ANI156" s="115"/>
      <c r="ANJ156" s="115"/>
      <c r="ANK156" s="115"/>
      <c r="ANL156" s="115"/>
      <c r="ANM156" s="115"/>
      <c r="ANN156" s="115"/>
      <c r="ANO156" s="115"/>
      <c r="ANP156" s="115"/>
      <c r="ANQ156" s="115"/>
      <c r="ANR156" s="115"/>
      <c r="ANS156" s="115"/>
      <c r="ANT156" s="115"/>
      <c r="ANU156" s="115"/>
      <c r="ANV156" s="115"/>
      <c r="ANW156" s="115"/>
      <c r="ANX156" s="115"/>
      <c r="ANY156" s="115"/>
      <c r="ANZ156" s="115"/>
      <c r="AOA156" s="115"/>
      <c r="AOB156" s="115"/>
      <c r="AOC156" s="115"/>
      <c r="AOD156" s="115"/>
      <c r="AOE156" s="115"/>
      <c r="AOF156" s="115"/>
      <c r="AOG156" s="115"/>
      <c r="AOH156" s="115"/>
      <c r="AOI156" s="115"/>
      <c r="AOJ156" s="115"/>
      <c r="AOK156" s="115"/>
      <c r="AOL156" s="115"/>
      <c r="AOM156" s="115"/>
      <c r="AON156" s="115"/>
      <c r="AOO156" s="115"/>
      <c r="AOP156" s="115"/>
      <c r="AOQ156" s="115"/>
      <c r="AOR156" s="115"/>
      <c r="AOS156" s="115"/>
      <c r="AOT156" s="115"/>
      <c r="AOU156" s="115"/>
      <c r="AOV156" s="115"/>
      <c r="AOW156" s="115"/>
      <c r="AOX156" s="115"/>
      <c r="AOY156" s="115"/>
      <c r="AOZ156" s="115"/>
      <c r="APA156" s="115"/>
      <c r="APB156" s="115"/>
      <c r="APC156" s="115"/>
      <c r="APD156" s="115"/>
      <c r="APE156" s="115"/>
      <c r="APF156" s="115"/>
      <c r="APG156" s="115"/>
      <c r="APH156" s="115"/>
      <c r="API156" s="115"/>
      <c r="APJ156" s="115"/>
      <c r="APK156" s="115"/>
      <c r="APL156" s="115"/>
      <c r="APM156" s="115"/>
      <c r="APN156" s="115"/>
      <c r="APO156" s="115"/>
      <c r="APP156" s="115"/>
      <c r="APQ156" s="115"/>
      <c r="APR156" s="115"/>
      <c r="APS156" s="115"/>
      <c r="APT156" s="115"/>
      <c r="APU156" s="115"/>
      <c r="APV156" s="115"/>
      <c r="APW156" s="115"/>
      <c r="APX156" s="115"/>
      <c r="APY156" s="115"/>
      <c r="APZ156" s="115"/>
      <c r="AQA156" s="115"/>
      <c r="AQB156" s="115"/>
      <c r="AQC156" s="115"/>
      <c r="AQD156" s="115"/>
      <c r="AQE156" s="115"/>
      <c r="AQF156" s="115"/>
      <c r="AQG156" s="115"/>
      <c r="AQH156" s="115"/>
      <c r="AQI156" s="115"/>
      <c r="AQJ156" s="115"/>
      <c r="AQK156" s="115"/>
      <c r="AQL156" s="115"/>
      <c r="AQM156" s="115"/>
      <c r="AQN156" s="115"/>
      <c r="AQO156" s="115"/>
      <c r="AQP156" s="115"/>
      <c r="AQQ156" s="115"/>
      <c r="AQR156" s="115"/>
      <c r="AQS156" s="115"/>
      <c r="AQT156" s="115"/>
      <c r="AQU156" s="115"/>
      <c r="AQV156" s="115"/>
      <c r="AQW156" s="115"/>
      <c r="AQX156" s="115"/>
      <c r="AQY156" s="115"/>
      <c r="AQZ156" s="115"/>
      <c r="ARA156" s="115"/>
      <c r="ARB156" s="115"/>
      <c r="ARC156" s="115"/>
      <c r="ARD156" s="115"/>
      <c r="ARE156" s="115"/>
      <c r="ARF156" s="115"/>
      <c r="ARG156" s="115"/>
      <c r="ARH156" s="115"/>
      <c r="ARI156" s="115"/>
      <c r="ARJ156" s="115"/>
      <c r="ARK156" s="115"/>
      <c r="ARL156" s="115"/>
      <c r="ARM156" s="115"/>
      <c r="ARN156" s="115"/>
      <c r="ARO156" s="115"/>
      <c r="ARP156" s="115"/>
      <c r="ARQ156" s="115"/>
      <c r="ARR156" s="115"/>
      <c r="ARS156" s="115"/>
      <c r="ART156" s="115"/>
      <c r="ARU156" s="115"/>
      <c r="ARV156" s="115"/>
      <c r="ARW156" s="115"/>
      <c r="ARX156" s="115"/>
      <c r="ARY156" s="115"/>
      <c r="ARZ156" s="115"/>
      <c r="ASA156" s="115"/>
      <c r="ASB156" s="115"/>
      <c r="ASC156" s="115"/>
      <c r="ASD156" s="115"/>
      <c r="ASE156" s="115"/>
      <c r="ASF156" s="115"/>
      <c r="ASG156" s="115"/>
      <c r="ASH156" s="115"/>
      <c r="ASI156" s="115"/>
      <c r="ASJ156" s="115"/>
      <c r="ASK156" s="115"/>
      <c r="ASL156" s="115"/>
      <c r="ASM156" s="115"/>
      <c r="ASN156" s="115"/>
      <c r="ASO156" s="115"/>
      <c r="ASP156" s="115"/>
      <c r="ASQ156" s="115"/>
      <c r="ASR156" s="115"/>
      <c r="ASS156" s="115"/>
      <c r="AST156" s="115"/>
      <c r="ASU156" s="115"/>
      <c r="ASV156" s="115"/>
      <c r="ASW156" s="115"/>
      <c r="ASX156" s="115"/>
      <c r="ASY156" s="115"/>
      <c r="ASZ156" s="115"/>
      <c r="ATA156" s="115"/>
      <c r="ATB156" s="115"/>
      <c r="ATC156" s="115"/>
      <c r="ATD156" s="115"/>
      <c r="ATE156" s="115"/>
      <c r="ATF156" s="115"/>
      <c r="ATG156" s="115"/>
      <c r="ATH156" s="115"/>
      <c r="ATI156" s="115"/>
      <c r="ATJ156" s="115"/>
      <c r="ATK156" s="115"/>
      <c r="ATL156" s="115"/>
      <c r="ATM156" s="115"/>
      <c r="ATN156" s="115"/>
      <c r="ATO156" s="115"/>
      <c r="ATP156" s="115"/>
      <c r="ATQ156" s="115"/>
      <c r="ATR156" s="115"/>
      <c r="ATS156" s="115"/>
      <c r="ATT156" s="115"/>
      <c r="ATU156" s="115"/>
      <c r="ATV156" s="115"/>
      <c r="ATW156" s="115"/>
      <c r="ATX156" s="115"/>
      <c r="ATY156" s="115"/>
      <c r="ATZ156" s="115"/>
      <c r="AUA156" s="115"/>
      <c r="AUB156" s="115"/>
      <c r="AUC156" s="115"/>
      <c r="AUD156" s="115"/>
      <c r="AUE156" s="115"/>
      <c r="AUF156" s="115"/>
      <c r="AUG156" s="115"/>
      <c r="AUH156" s="115"/>
      <c r="AUI156" s="115"/>
      <c r="AUJ156" s="115"/>
      <c r="AUK156" s="115"/>
      <c r="AUL156" s="115"/>
      <c r="AUM156" s="115"/>
      <c r="AUN156" s="115"/>
      <c r="AUO156" s="115"/>
      <c r="AUP156" s="115"/>
      <c r="AUQ156" s="115"/>
      <c r="AUR156" s="115"/>
      <c r="AUS156" s="115"/>
      <c r="AUT156" s="115"/>
      <c r="AUU156" s="115"/>
      <c r="AUV156" s="115"/>
      <c r="AUW156" s="115"/>
      <c r="AUX156" s="115"/>
      <c r="AUY156" s="115"/>
      <c r="AUZ156" s="115"/>
      <c r="AVA156" s="115"/>
      <c r="AVB156" s="115"/>
      <c r="AVC156" s="115"/>
      <c r="AVD156" s="115"/>
      <c r="AVE156" s="115"/>
      <c r="AVF156" s="115"/>
      <c r="AVG156" s="115"/>
      <c r="AVH156" s="115"/>
      <c r="AVI156" s="115"/>
      <c r="AVJ156" s="115"/>
      <c r="AVK156" s="115"/>
      <c r="AVL156" s="115"/>
      <c r="AVM156" s="115"/>
      <c r="AVN156" s="115"/>
      <c r="AVO156" s="115"/>
      <c r="AVP156" s="115"/>
      <c r="AVQ156" s="115"/>
      <c r="AVR156" s="115"/>
      <c r="AVS156" s="115"/>
      <c r="AVT156" s="115"/>
      <c r="AVU156" s="115"/>
    </row>
    <row r="157" spans="1:1269" s="332" customFormat="1" ht="13.5" customHeight="1" x14ac:dyDescent="0.2">
      <c r="A157" s="115"/>
      <c r="B157" s="23" t="s">
        <v>134</v>
      </c>
      <c r="C157" s="135" t="s">
        <v>45</v>
      </c>
      <c r="D157" s="136">
        <v>1</v>
      </c>
      <c r="E157" s="69"/>
      <c r="F157" s="137">
        <f t="shared" si="38"/>
        <v>0</v>
      </c>
      <c r="G157" s="137">
        <f t="shared" si="39"/>
        <v>0</v>
      </c>
      <c r="H157" s="137">
        <f t="shared" si="40"/>
        <v>0</v>
      </c>
      <c r="I157" s="137">
        <f t="shared" si="41"/>
        <v>0</v>
      </c>
      <c r="J157" s="138" t="str">
        <f t="shared" si="42"/>
        <v>-</v>
      </c>
      <c r="K157" s="138" t="str">
        <f t="shared" si="43"/>
        <v>-</v>
      </c>
      <c r="L157" s="139" t="str">
        <f t="shared" si="44"/>
        <v>-</v>
      </c>
      <c r="M157" s="140"/>
      <c r="N157" s="73"/>
      <c r="O157" s="69"/>
      <c r="P157" s="69"/>
      <c r="Q157" s="69"/>
      <c r="R157" s="91"/>
      <c r="S157" s="141">
        <f t="shared" si="47"/>
        <v>0</v>
      </c>
      <c r="T157" s="140"/>
      <c r="U157" s="73" t="s">
        <v>48</v>
      </c>
      <c r="V157" s="73" t="s">
        <v>48</v>
      </c>
      <c r="W157" s="74">
        <f t="shared" si="45"/>
        <v>0</v>
      </c>
      <c r="X157" s="102"/>
      <c r="Y157" s="84"/>
      <c r="Z157" s="69"/>
      <c r="AA157" s="69"/>
      <c r="AB157" s="69"/>
      <c r="AC157" s="142"/>
      <c r="AD157" s="84"/>
      <c r="AE157" s="69"/>
      <c r="AF157" s="69"/>
      <c r="AG157" s="69"/>
      <c r="AH157" s="143"/>
      <c r="AI157" s="136"/>
      <c r="AJ157" s="69"/>
      <c r="AK157" s="69"/>
      <c r="AL157" s="69"/>
      <c r="AM157" s="82"/>
      <c r="AN157" s="136"/>
      <c r="AO157" s="69"/>
      <c r="AP157" s="69"/>
      <c r="AQ157" s="69"/>
      <c r="AR157" s="82"/>
      <c r="AS157" s="73"/>
      <c r="AT157" s="69"/>
      <c r="AU157" s="69"/>
      <c r="AV157" s="69"/>
      <c r="AW157" s="82"/>
      <c r="AX157" s="84"/>
      <c r="AY157" s="69"/>
      <c r="AZ157" s="69"/>
      <c r="BA157" s="69"/>
      <c r="BB157" s="82"/>
      <c r="BC157" s="73"/>
      <c r="BD157" s="69"/>
      <c r="BE157" s="69"/>
      <c r="BF157" s="69"/>
      <c r="BG157" s="82"/>
      <c r="BH157" s="84"/>
      <c r="BI157" s="69"/>
      <c r="BJ157" s="69"/>
      <c r="BK157" s="69"/>
      <c r="BL157" s="132"/>
      <c r="BM157" s="73"/>
      <c r="BN157" s="69"/>
      <c r="BO157" s="69"/>
      <c r="BP157" s="69"/>
      <c r="BQ157" s="132"/>
      <c r="BR157" s="84"/>
      <c r="BS157" s="69"/>
      <c r="BT157" s="69"/>
      <c r="BU157" s="69"/>
      <c r="BV157" s="132"/>
      <c r="BW157" s="84"/>
      <c r="BX157" s="69"/>
      <c r="BY157" s="69"/>
      <c r="BZ157" s="69"/>
      <c r="CA157" s="132"/>
      <c r="CB157" s="84"/>
      <c r="CC157" s="69"/>
      <c r="CD157" s="69"/>
      <c r="CE157" s="69"/>
      <c r="CF157" s="132"/>
      <c r="CG157" s="84"/>
      <c r="CH157" s="69"/>
      <c r="CI157" s="69"/>
      <c r="CJ157" s="69"/>
      <c r="CK157" s="132"/>
      <c r="CL157" s="84"/>
      <c r="CM157" s="69"/>
      <c r="CN157" s="69"/>
      <c r="CO157" s="69"/>
      <c r="CP157" s="132"/>
      <c r="CQ157" s="84"/>
      <c r="CR157" s="69"/>
      <c r="CS157" s="69"/>
      <c r="CT157" s="137"/>
      <c r="CU157" s="334"/>
      <c r="CV157" s="334"/>
      <c r="CW157" s="334"/>
      <c r="CX157" s="334"/>
      <c r="CY157" s="334"/>
      <c r="CZ157" s="132"/>
      <c r="DA157" s="84"/>
      <c r="DB157" s="69"/>
      <c r="DC157" s="69"/>
      <c r="DD157" s="69"/>
      <c r="DE157" s="142"/>
      <c r="DF157" s="84"/>
      <c r="DG157" s="69"/>
      <c r="DH157" s="69"/>
      <c r="DI157" s="69"/>
      <c r="DJ157" s="142"/>
      <c r="DK157" s="84"/>
      <c r="DL157" s="69"/>
      <c r="DM157" s="69"/>
      <c r="DN157" s="69"/>
      <c r="DO157" s="142"/>
      <c r="DP157" s="84"/>
      <c r="DQ157" s="69"/>
      <c r="DR157" s="69"/>
      <c r="DS157" s="69"/>
      <c r="DT157" s="142"/>
      <c r="DU157" s="125"/>
      <c r="DV157" s="125"/>
      <c r="DW157" s="125"/>
      <c r="DX157" s="125"/>
      <c r="DY157" s="125"/>
      <c r="DZ157" s="125"/>
      <c r="EA157" s="125"/>
      <c r="EB157" s="125"/>
      <c r="EC157" s="125"/>
      <c r="ED157" s="125"/>
      <c r="EE157" s="125"/>
      <c r="EF157" s="125"/>
      <c r="EG157" s="125"/>
      <c r="EH157" s="125"/>
      <c r="EI157" s="133"/>
      <c r="EJ157" s="125"/>
      <c r="EK157" s="125"/>
      <c r="EL157" s="125"/>
      <c r="EM157" s="125"/>
      <c r="EN157" s="133"/>
      <c r="EO157" s="125"/>
      <c r="EP157" s="125"/>
      <c r="EQ157" s="125"/>
      <c r="ER157" s="125"/>
      <c r="ES157" s="133"/>
      <c r="ET157" s="125"/>
      <c r="EU157" s="125"/>
      <c r="EV157" s="125"/>
      <c r="EW157" s="125"/>
      <c r="EX157" s="115"/>
      <c r="EY157" s="115"/>
      <c r="EZ157" s="115"/>
      <c r="FA157" s="115"/>
      <c r="FB157" s="73"/>
      <c r="FC157" s="73"/>
      <c r="FD157" s="84"/>
      <c r="FE157" s="84"/>
      <c r="FF157" s="84"/>
      <c r="FG157" s="138"/>
      <c r="FH157" s="138"/>
      <c r="FI157" s="139"/>
      <c r="FJ157" s="40"/>
      <c r="FK157" s="74"/>
      <c r="FL157" s="115"/>
      <c r="FM157" s="44"/>
      <c r="FN157" s="44"/>
      <c r="FO157" s="44"/>
      <c r="FP157" s="44"/>
      <c r="FQ157" s="44"/>
      <c r="FR157" s="44"/>
      <c r="FS157" s="44"/>
      <c r="FT157" s="44"/>
      <c r="FU157" s="44"/>
      <c r="FV157" s="44"/>
      <c r="FW157" s="44"/>
      <c r="FX157" s="44"/>
      <c r="FY157" s="44"/>
      <c r="FZ157" s="44"/>
      <c r="GA157" s="44"/>
      <c r="GB157" s="44"/>
      <c r="GC157" s="44"/>
      <c r="GD157" s="44"/>
      <c r="GE157" s="115"/>
      <c r="GF157" s="115"/>
      <c r="GG157" s="115"/>
      <c r="GH157" s="115"/>
      <c r="GI157" s="115"/>
      <c r="GJ157" s="115"/>
      <c r="GK157" s="115"/>
      <c r="GL157" s="115"/>
      <c r="GM157" s="115"/>
      <c r="GN157" s="115"/>
      <c r="GO157" s="115"/>
      <c r="GP157" s="115"/>
      <c r="GQ157" s="115"/>
      <c r="GR157" s="115"/>
      <c r="GS157" s="115"/>
      <c r="GT157" s="115"/>
      <c r="GU157" s="115"/>
      <c r="GV157" s="115"/>
      <c r="GW157" s="115"/>
      <c r="GX157" s="115"/>
      <c r="GY157" s="115"/>
      <c r="GZ157" s="115"/>
      <c r="HA157" s="115"/>
      <c r="HB157" s="115"/>
      <c r="HC157" s="115"/>
      <c r="HD157" s="115"/>
      <c r="HE157" s="115"/>
      <c r="HF157" s="115"/>
      <c r="HG157" s="115"/>
      <c r="HH157" s="115"/>
      <c r="HI157" s="115"/>
      <c r="HJ157" s="115"/>
      <c r="HK157" s="115"/>
      <c r="HL157" s="115"/>
      <c r="HM157" s="115"/>
      <c r="HN157" s="115"/>
      <c r="HO157" s="115"/>
      <c r="HP157" s="115"/>
      <c r="HQ157" s="115"/>
      <c r="HR157" s="115"/>
      <c r="HS157" s="115"/>
      <c r="HT157" s="115"/>
      <c r="HU157" s="115"/>
      <c r="HV157" s="115"/>
      <c r="HW157" s="115"/>
      <c r="HX157" s="115"/>
      <c r="HY157" s="115"/>
      <c r="HZ157" s="115"/>
      <c r="IA157" s="115"/>
      <c r="IB157" s="115"/>
      <c r="IC157" s="115"/>
      <c r="ID157" s="115"/>
      <c r="IE157" s="115"/>
      <c r="IF157" s="115"/>
      <c r="IG157" s="115"/>
      <c r="IH157" s="115"/>
      <c r="II157" s="115"/>
      <c r="IJ157" s="115"/>
      <c r="IK157" s="115"/>
      <c r="IL157" s="115"/>
      <c r="IM157" s="115"/>
      <c r="IN157" s="115"/>
      <c r="IO157" s="115"/>
      <c r="IP157" s="115"/>
      <c r="IQ157" s="115"/>
      <c r="IR157" s="115"/>
      <c r="IS157" s="115"/>
      <c r="IT157" s="115"/>
      <c r="IU157" s="115"/>
      <c r="IV157" s="115"/>
      <c r="IW157" s="115"/>
      <c r="IX157" s="115"/>
      <c r="IY157" s="115"/>
      <c r="IZ157" s="115"/>
      <c r="JA157" s="115"/>
      <c r="JB157" s="115"/>
      <c r="JC157" s="115"/>
      <c r="JD157" s="115"/>
      <c r="JE157" s="115"/>
      <c r="JF157" s="115"/>
      <c r="JG157" s="115"/>
      <c r="JH157" s="115"/>
      <c r="JI157" s="115"/>
      <c r="JJ157" s="115"/>
      <c r="JK157" s="115"/>
      <c r="JL157" s="115"/>
      <c r="JM157" s="115"/>
      <c r="JN157" s="115"/>
      <c r="JO157" s="115"/>
      <c r="JP157" s="115"/>
      <c r="JQ157" s="115"/>
      <c r="JR157" s="115"/>
      <c r="JS157" s="115"/>
      <c r="JT157" s="115"/>
      <c r="JU157" s="115"/>
      <c r="JV157" s="115"/>
      <c r="JW157" s="115"/>
      <c r="JX157" s="115"/>
      <c r="JY157" s="115"/>
      <c r="JZ157" s="115"/>
      <c r="KA157" s="115"/>
      <c r="KB157" s="115"/>
      <c r="KC157" s="115"/>
      <c r="KD157" s="115"/>
      <c r="KE157" s="115"/>
      <c r="KF157" s="115"/>
      <c r="KG157" s="115"/>
      <c r="KH157" s="115"/>
      <c r="KI157" s="115"/>
      <c r="KJ157" s="115"/>
      <c r="KK157" s="115"/>
      <c r="KL157" s="115"/>
      <c r="KM157" s="115"/>
      <c r="KN157" s="115"/>
      <c r="KO157" s="115"/>
      <c r="KP157" s="115"/>
      <c r="KQ157" s="115"/>
      <c r="KR157" s="115"/>
      <c r="KS157" s="115"/>
      <c r="KT157" s="115"/>
      <c r="KU157" s="115"/>
      <c r="KV157" s="115"/>
      <c r="KW157" s="115"/>
      <c r="KX157" s="115"/>
      <c r="KY157" s="115"/>
      <c r="KZ157" s="115"/>
      <c r="LA157" s="115"/>
      <c r="LB157" s="115"/>
      <c r="LC157" s="115"/>
      <c r="LD157" s="115"/>
      <c r="LE157" s="115"/>
      <c r="LF157" s="115"/>
      <c r="LG157" s="115"/>
      <c r="LH157" s="115"/>
      <c r="LI157" s="115"/>
      <c r="LJ157" s="115"/>
      <c r="LK157" s="115"/>
      <c r="LL157" s="115"/>
      <c r="LM157" s="115"/>
      <c r="LN157" s="115"/>
      <c r="LO157" s="115"/>
      <c r="LP157" s="115"/>
      <c r="LQ157" s="115"/>
      <c r="LR157" s="115"/>
      <c r="LS157" s="115"/>
      <c r="LT157" s="115"/>
      <c r="LU157" s="115"/>
      <c r="LV157" s="115"/>
      <c r="LW157" s="115"/>
      <c r="LX157" s="115"/>
      <c r="LY157" s="115"/>
      <c r="LZ157" s="115"/>
      <c r="MA157" s="115"/>
      <c r="MB157" s="115"/>
      <c r="MC157" s="115"/>
      <c r="MD157" s="115"/>
      <c r="ME157" s="115"/>
      <c r="MF157" s="115"/>
      <c r="MG157" s="115"/>
      <c r="MH157" s="115"/>
      <c r="MI157" s="115"/>
      <c r="MJ157" s="115"/>
      <c r="MK157" s="115"/>
      <c r="ML157" s="115"/>
      <c r="MM157" s="115"/>
      <c r="MN157" s="115"/>
      <c r="MO157" s="115"/>
      <c r="MP157" s="115"/>
      <c r="MQ157" s="115"/>
      <c r="MR157" s="115"/>
      <c r="MS157" s="115"/>
      <c r="MT157" s="115"/>
      <c r="MU157" s="115"/>
      <c r="MV157" s="115"/>
      <c r="MW157" s="115"/>
      <c r="MX157" s="115"/>
      <c r="MY157" s="115"/>
      <c r="MZ157" s="115"/>
      <c r="NA157" s="115"/>
      <c r="NB157" s="115"/>
      <c r="NC157" s="115"/>
      <c r="ND157" s="115"/>
      <c r="NE157" s="115"/>
      <c r="NF157" s="115"/>
      <c r="NG157" s="115"/>
      <c r="NH157" s="115"/>
      <c r="NI157" s="115"/>
      <c r="NJ157" s="115"/>
      <c r="NK157" s="115"/>
      <c r="NL157" s="115"/>
      <c r="NM157" s="115"/>
      <c r="NN157" s="115"/>
      <c r="NO157" s="115"/>
      <c r="NP157" s="115"/>
      <c r="NQ157" s="115"/>
      <c r="NR157" s="115"/>
      <c r="NS157" s="115"/>
      <c r="NT157" s="115"/>
      <c r="NU157" s="115"/>
      <c r="NV157" s="115"/>
      <c r="NW157" s="115"/>
      <c r="NX157" s="115"/>
      <c r="NY157" s="115"/>
      <c r="NZ157" s="115"/>
      <c r="OA157" s="115"/>
      <c r="OB157" s="115"/>
      <c r="OC157" s="115"/>
      <c r="OD157" s="115"/>
      <c r="OE157" s="115"/>
      <c r="OF157" s="115"/>
      <c r="OG157" s="115"/>
      <c r="OH157" s="115"/>
      <c r="OI157" s="115"/>
      <c r="OJ157" s="115"/>
      <c r="OK157" s="115"/>
      <c r="OL157" s="115"/>
      <c r="OM157" s="115"/>
      <c r="ON157" s="115"/>
      <c r="OO157" s="115"/>
      <c r="OP157" s="115"/>
      <c r="OQ157" s="115"/>
      <c r="OR157" s="115"/>
      <c r="OS157" s="115"/>
      <c r="OT157" s="115"/>
      <c r="OU157" s="115"/>
      <c r="OV157" s="115"/>
      <c r="OW157" s="115"/>
      <c r="OX157" s="115"/>
      <c r="OY157" s="115"/>
      <c r="OZ157" s="115"/>
      <c r="PA157" s="115"/>
      <c r="PB157" s="115"/>
      <c r="PC157" s="115"/>
      <c r="PD157" s="115"/>
      <c r="PE157" s="115"/>
      <c r="PF157" s="115"/>
      <c r="PG157" s="115"/>
      <c r="PH157" s="115"/>
      <c r="PI157" s="115"/>
      <c r="PJ157" s="115"/>
      <c r="PK157" s="115"/>
      <c r="PL157" s="115"/>
      <c r="PM157" s="115"/>
      <c r="PN157" s="115"/>
      <c r="PO157" s="115"/>
      <c r="PP157" s="115"/>
      <c r="PQ157" s="115"/>
      <c r="PR157" s="115"/>
      <c r="PS157" s="115"/>
      <c r="PT157" s="115"/>
      <c r="PU157" s="115"/>
      <c r="PV157" s="115"/>
      <c r="PW157" s="115"/>
      <c r="PX157" s="115"/>
      <c r="PY157" s="115"/>
      <c r="PZ157" s="115"/>
      <c r="QA157" s="115"/>
      <c r="QB157" s="115"/>
      <c r="QC157" s="115"/>
      <c r="QD157" s="115"/>
      <c r="QE157" s="115"/>
      <c r="QF157" s="115"/>
      <c r="QG157" s="115"/>
      <c r="QH157" s="115"/>
      <c r="QI157" s="115"/>
      <c r="QJ157" s="115"/>
      <c r="QK157" s="115"/>
      <c r="QL157" s="115"/>
      <c r="QM157" s="115"/>
      <c r="QN157" s="115"/>
      <c r="QO157" s="115"/>
      <c r="QP157" s="115"/>
      <c r="QQ157" s="115"/>
      <c r="QR157" s="115"/>
      <c r="QS157" s="115"/>
      <c r="QT157" s="115"/>
      <c r="QU157" s="115"/>
      <c r="QV157" s="115"/>
      <c r="QW157" s="115"/>
      <c r="QX157" s="115"/>
      <c r="QY157" s="115"/>
      <c r="QZ157" s="115"/>
      <c r="RA157" s="115"/>
      <c r="RB157" s="115"/>
      <c r="RC157" s="115"/>
      <c r="RD157" s="115"/>
      <c r="RE157" s="115"/>
      <c r="RF157" s="115"/>
      <c r="RG157" s="115"/>
      <c r="RH157" s="115"/>
      <c r="RI157" s="115"/>
      <c r="RJ157" s="115"/>
      <c r="RK157" s="115"/>
      <c r="RL157" s="115"/>
      <c r="RM157" s="115"/>
      <c r="RN157" s="115"/>
      <c r="RO157" s="115"/>
      <c r="RP157" s="115"/>
      <c r="RQ157" s="115"/>
      <c r="RR157" s="115"/>
      <c r="RS157" s="115"/>
      <c r="RT157" s="115"/>
      <c r="RU157" s="115"/>
      <c r="RV157" s="115"/>
      <c r="RW157" s="115"/>
      <c r="RX157" s="115"/>
      <c r="RY157" s="115"/>
      <c r="RZ157" s="115"/>
      <c r="SA157" s="115"/>
      <c r="SB157" s="115"/>
      <c r="SC157" s="115"/>
      <c r="SD157" s="115"/>
      <c r="SE157" s="115"/>
      <c r="SF157" s="115"/>
      <c r="SG157" s="115"/>
      <c r="SH157" s="115"/>
      <c r="SI157" s="115"/>
      <c r="SJ157" s="115"/>
      <c r="SK157" s="115"/>
      <c r="SL157" s="115"/>
      <c r="SM157" s="115"/>
      <c r="SN157" s="115"/>
      <c r="SO157" s="115"/>
      <c r="SP157" s="115"/>
      <c r="SQ157" s="115"/>
      <c r="SR157" s="115"/>
      <c r="SS157" s="115"/>
      <c r="ST157" s="115"/>
      <c r="SU157" s="115"/>
      <c r="SV157" s="115"/>
      <c r="SW157" s="115"/>
      <c r="SX157" s="115"/>
      <c r="SY157" s="115"/>
      <c r="SZ157" s="115"/>
      <c r="TA157" s="115"/>
      <c r="TB157" s="115"/>
      <c r="TC157" s="115"/>
      <c r="TD157" s="115"/>
      <c r="TE157" s="115"/>
      <c r="TF157" s="115"/>
      <c r="TG157" s="115"/>
      <c r="TH157" s="115"/>
      <c r="TI157" s="115"/>
      <c r="TJ157" s="115"/>
      <c r="TK157" s="115"/>
      <c r="TL157" s="115"/>
      <c r="TM157" s="115"/>
      <c r="TN157" s="115"/>
      <c r="TO157" s="115"/>
      <c r="TP157" s="115"/>
      <c r="TQ157" s="115"/>
      <c r="TR157" s="115"/>
      <c r="TS157" s="115"/>
      <c r="TT157" s="115"/>
      <c r="TU157" s="115"/>
      <c r="TV157" s="115"/>
      <c r="TW157" s="115"/>
      <c r="TX157" s="115"/>
      <c r="TY157" s="115"/>
      <c r="TZ157" s="115"/>
      <c r="UA157" s="115"/>
      <c r="UB157" s="115"/>
      <c r="UC157" s="115"/>
      <c r="UD157" s="115"/>
      <c r="UE157" s="115"/>
      <c r="UF157" s="115"/>
      <c r="UG157" s="115"/>
      <c r="UH157" s="115"/>
      <c r="UI157" s="115"/>
      <c r="UJ157" s="115"/>
      <c r="UK157" s="115"/>
      <c r="UL157" s="115"/>
      <c r="UM157" s="115"/>
      <c r="UN157" s="115"/>
      <c r="UO157" s="115"/>
      <c r="UP157" s="115"/>
      <c r="UQ157" s="115"/>
      <c r="UR157" s="115"/>
      <c r="US157" s="115"/>
      <c r="UT157" s="115"/>
      <c r="UU157" s="115"/>
      <c r="UV157" s="115"/>
      <c r="UW157" s="115"/>
      <c r="UX157" s="115"/>
      <c r="UY157" s="115"/>
      <c r="UZ157" s="115"/>
      <c r="VA157" s="115"/>
      <c r="VB157" s="115"/>
      <c r="VC157" s="115"/>
      <c r="VD157" s="115"/>
      <c r="VE157" s="115"/>
      <c r="VF157" s="115"/>
      <c r="VG157" s="115"/>
      <c r="VH157" s="115"/>
      <c r="VI157" s="115"/>
      <c r="VJ157" s="115"/>
      <c r="VK157" s="115"/>
      <c r="VL157" s="115"/>
      <c r="VM157" s="115"/>
      <c r="VN157" s="115"/>
      <c r="VO157" s="115"/>
      <c r="VP157" s="115"/>
      <c r="VQ157" s="115"/>
      <c r="VR157" s="115"/>
      <c r="VS157" s="115"/>
      <c r="VT157" s="115"/>
      <c r="VU157" s="115"/>
      <c r="VV157" s="115"/>
      <c r="VW157" s="115"/>
      <c r="VX157" s="115"/>
      <c r="VY157" s="115"/>
      <c r="VZ157" s="115"/>
      <c r="WA157" s="115"/>
      <c r="WB157" s="115"/>
      <c r="WC157" s="115"/>
      <c r="WD157" s="115"/>
      <c r="WE157" s="115"/>
      <c r="WF157" s="115"/>
      <c r="WG157" s="115"/>
      <c r="WH157" s="115"/>
      <c r="WI157" s="115"/>
      <c r="WJ157" s="115"/>
      <c r="WK157" s="115"/>
      <c r="WL157" s="115"/>
      <c r="WM157" s="115"/>
      <c r="WN157" s="115"/>
      <c r="WO157" s="115"/>
      <c r="WP157" s="115"/>
      <c r="WQ157" s="115"/>
      <c r="WR157" s="115"/>
      <c r="WS157" s="115"/>
      <c r="WT157" s="115"/>
      <c r="WU157" s="115"/>
      <c r="WV157" s="115"/>
      <c r="WW157" s="115"/>
      <c r="WX157" s="115"/>
      <c r="WY157" s="115"/>
      <c r="WZ157" s="115"/>
      <c r="XA157" s="115"/>
      <c r="XB157" s="115"/>
      <c r="XC157" s="115"/>
      <c r="XD157" s="115"/>
      <c r="XE157" s="115"/>
      <c r="XF157" s="115"/>
      <c r="XG157" s="115"/>
      <c r="XH157" s="115"/>
      <c r="XI157" s="115"/>
      <c r="XJ157" s="115"/>
      <c r="XK157" s="115"/>
      <c r="XL157" s="115"/>
      <c r="XM157" s="115"/>
      <c r="XN157" s="115"/>
      <c r="XO157" s="115"/>
      <c r="XP157" s="115"/>
      <c r="XQ157" s="115"/>
      <c r="XR157" s="115"/>
      <c r="XS157" s="115"/>
      <c r="XT157" s="115"/>
      <c r="XU157" s="115"/>
      <c r="XV157" s="115"/>
      <c r="XW157" s="115"/>
      <c r="XX157" s="115"/>
      <c r="XY157" s="115"/>
      <c r="XZ157" s="115"/>
      <c r="YA157" s="115"/>
      <c r="YB157" s="115"/>
      <c r="YC157" s="115"/>
      <c r="YD157" s="115"/>
      <c r="YE157" s="115"/>
      <c r="YF157" s="115"/>
      <c r="YG157" s="115"/>
      <c r="YH157" s="115"/>
      <c r="YI157" s="115"/>
      <c r="YJ157" s="115"/>
      <c r="YK157" s="115"/>
      <c r="YL157" s="115"/>
      <c r="YM157" s="115"/>
      <c r="YN157" s="115"/>
      <c r="YO157" s="115"/>
      <c r="YP157" s="115"/>
      <c r="YQ157" s="115"/>
      <c r="YR157" s="115"/>
      <c r="YS157" s="115"/>
      <c r="YT157" s="115"/>
      <c r="YU157" s="115"/>
      <c r="YV157" s="115"/>
      <c r="YW157" s="115"/>
      <c r="YX157" s="115"/>
      <c r="YY157" s="115"/>
      <c r="YZ157" s="115"/>
      <c r="ZA157" s="115"/>
      <c r="ZB157" s="115"/>
      <c r="ZC157" s="115"/>
      <c r="ZD157" s="115"/>
      <c r="ZE157" s="115"/>
      <c r="ZF157" s="115"/>
      <c r="ZG157" s="115"/>
      <c r="ZH157" s="115"/>
      <c r="ZI157" s="115"/>
      <c r="ZJ157" s="115"/>
      <c r="ZK157" s="115"/>
      <c r="ZL157" s="115"/>
      <c r="ZM157" s="115"/>
      <c r="ZN157" s="115"/>
      <c r="ZO157" s="115"/>
      <c r="ZP157" s="115"/>
      <c r="ZQ157" s="115"/>
      <c r="ZR157" s="115"/>
      <c r="ZS157" s="115"/>
      <c r="ZT157" s="115"/>
      <c r="ZU157" s="115"/>
      <c r="ZV157" s="115"/>
      <c r="ZW157" s="115"/>
      <c r="ZX157" s="115"/>
      <c r="ZY157" s="115"/>
      <c r="ZZ157" s="115"/>
      <c r="AAA157" s="115"/>
      <c r="AAB157" s="115"/>
      <c r="AAC157" s="115"/>
      <c r="AAD157" s="115"/>
      <c r="AAE157" s="115"/>
      <c r="AAF157" s="115"/>
      <c r="AAG157" s="115"/>
      <c r="AAH157" s="115"/>
      <c r="AAI157" s="115"/>
      <c r="AAJ157" s="115"/>
      <c r="AAK157" s="115"/>
      <c r="AAL157" s="115"/>
      <c r="AAM157" s="115"/>
      <c r="AAN157" s="115"/>
      <c r="AAO157" s="115"/>
      <c r="AAP157" s="115"/>
      <c r="AAQ157" s="115"/>
      <c r="AAR157" s="115"/>
      <c r="AAS157" s="115"/>
      <c r="AAT157" s="115"/>
      <c r="AAU157" s="115"/>
      <c r="AAV157" s="115"/>
      <c r="AAW157" s="115"/>
      <c r="AAX157" s="115"/>
      <c r="AAY157" s="115"/>
      <c r="AAZ157" s="115"/>
      <c r="ABA157" s="115"/>
      <c r="ABB157" s="115"/>
      <c r="ABC157" s="115"/>
      <c r="ABD157" s="115"/>
      <c r="ABE157" s="115"/>
      <c r="ABF157" s="115"/>
      <c r="ABG157" s="115"/>
      <c r="ABH157" s="115"/>
      <c r="ABI157" s="115"/>
      <c r="ABJ157" s="115"/>
      <c r="ABK157" s="115"/>
      <c r="ABL157" s="115"/>
      <c r="ABM157" s="115"/>
      <c r="ABN157" s="115"/>
      <c r="ABO157" s="115"/>
      <c r="ABP157" s="115"/>
      <c r="ABQ157" s="115"/>
      <c r="ABR157" s="115"/>
      <c r="ABS157" s="115"/>
      <c r="ABT157" s="115"/>
      <c r="ABU157" s="115"/>
      <c r="ABV157" s="115"/>
      <c r="ABW157" s="115"/>
      <c r="ABX157" s="115"/>
      <c r="ABY157" s="115"/>
      <c r="ABZ157" s="115"/>
      <c r="ACA157" s="115"/>
      <c r="ACB157" s="115"/>
      <c r="ACC157" s="115"/>
      <c r="ACD157" s="115"/>
      <c r="ACE157" s="115"/>
      <c r="ACF157" s="115"/>
      <c r="ACG157" s="115"/>
      <c r="ACH157" s="115"/>
      <c r="ACI157" s="115"/>
      <c r="ACJ157" s="115"/>
      <c r="ACK157" s="115"/>
      <c r="ACL157" s="115"/>
      <c r="ACM157" s="115"/>
      <c r="ACN157" s="115"/>
      <c r="ACO157" s="115"/>
      <c r="ACP157" s="115"/>
      <c r="ACQ157" s="115"/>
      <c r="ACR157" s="115"/>
      <c r="ACS157" s="115"/>
      <c r="ACT157" s="115"/>
      <c r="ACU157" s="115"/>
      <c r="ACV157" s="115"/>
      <c r="ACW157" s="115"/>
      <c r="ACX157" s="115"/>
      <c r="ACY157" s="115"/>
      <c r="ACZ157" s="115"/>
      <c r="ADA157" s="115"/>
      <c r="ADB157" s="115"/>
      <c r="ADC157" s="115"/>
      <c r="ADD157" s="115"/>
      <c r="ADE157" s="115"/>
      <c r="ADF157" s="115"/>
      <c r="ADG157" s="115"/>
      <c r="ADH157" s="115"/>
      <c r="ADI157" s="115"/>
      <c r="ADJ157" s="115"/>
      <c r="ADK157" s="115"/>
      <c r="ADL157" s="115"/>
      <c r="ADM157" s="115"/>
      <c r="ADN157" s="115"/>
      <c r="ADO157" s="115"/>
      <c r="ADP157" s="115"/>
      <c r="ADQ157" s="115"/>
      <c r="ADR157" s="115"/>
      <c r="ADS157" s="115"/>
      <c r="ADT157" s="115"/>
      <c r="ADU157" s="115"/>
      <c r="ADV157" s="115"/>
      <c r="ADW157" s="115"/>
      <c r="ADX157" s="115"/>
      <c r="ADY157" s="115"/>
      <c r="ADZ157" s="115"/>
      <c r="AEA157" s="115"/>
      <c r="AEB157" s="115"/>
      <c r="AEC157" s="115"/>
      <c r="AED157" s="115"/>
      <c r="AEE157" s="115"/>
      <c r="AEF157" s="115"/>
      <c r="AEG157" s="115"/>
      <c r="AEH157" s="115"/>
      <c r="AEI157" s="115"/>
      <c r="AEJ157" s="115"/>
      <c r="AEK157" s="115"/>
      <c r="AEL157" s="115"/>
      <c r="AEM157" s="115"/>
      <c r="AEN157" s="115"/>
      <c r="AEO157" s="115"/>
      <c r="AEP157" s="115"/>
      <c r="AEQ157" s="115"/>
      <c r="AER157" s="115"/>
      <c r="AES157" s="115"/>
      <c r="AET157" s="115"/>
      <c r="AEU157" s="115"/>
      <c r="AEV157" s="115"/>
      <c r="AEW157" s="115"/>
      <c r="AEX157" s="115"/>
      <c r="AEY157" s="115"/>
      <c r="AEZ157" s="115"/>
      <c r="AFA157" s="115"/>
      <c r="AFB157" s="115"/>
      <c r="AFC157" s="115"/>
      <c r="AFD157" s="115"/>
      <c r="AFE157" s="115"/>
      <c r="AFF157" s="115"/>
      <c r="AFG157" s="115"/>
      <c r="AFH157" s="115"/>
      <c r="AFI157" s="115"/>
      <c r="AFJ157" s="115"/>
      <c r="AFK157" s="115"/>
      <c r="AFL157" s="115"/>
      <c r="AFM157" s="115"/>
      <c r="AFN157" s="115"/>
      <c r="AFO157" s="115"/>
      <c r="AFP157" s="115"/>
      <c r="AFQ157" s="115"/>
      <c r="AFR157" s="115"/>
      <c r="AFS157" s="115"/>
      <c r="AFT157" s="115"/>
      <c r="AFU157" s="115"/>
      <c r="AFV157" s="115"/>
      <c r="AFW157" s="115"/>
      <c r="AFX157" s="115"/>
      <c r="AFY157" s="115"/>
      <c r="AFZ157" s="115"/>
      <c r="AGA157" s="115"/>
      <c r="AGB157" s="115"/>
      <c r="AGC157" s="115"/>
      <c r="AGD157" s="115"/>
      <c r="AGE157" s="115"/>
      <c r="AGF157" s="115"/>
      <c r="AGG157" s="115"/>
      <c r="AGH157" s="115"/>
      <c r="AGI157" s="115"/>
      <c r="AGJ157" s="115"/>
      <c r="AGK157" s="115"/>
      <c r="AGL157" s="115"/>
      <c r="AGM157" s="115"/>
      <c r="AGN157" s="115"/>
      <c r="AGO157" s="115"/>
      <c r="AGP157" s="115"/>
      <c r="AGQ157" s="115"/>
      <c r="AGR157" s="115"/>
      <c r="AGS157" s="115"/>
      <c r="AGT157" s="115"/>
      <c r="AGU157" s="115"/>
      <c r="AGV157" s="115"/>
      <c r="AGW157" s="115"/>
      <c r="AGX157" s="115"/>
      <c r="AGY157" s="115"/>
      <c r="AGZ157" s="115"/>
      <c r="AHA157" s="115"/>
      <c r="AHB157" s="115"/>
      <c r="AHC157" s="115"/>
      <c r="AHD157" s="115"/>
      <c r="AHE157" s="115"/>
      <c r="AHF157" s="115"/>
      <c r="AHG157" s="115"/>
      <c r="AHH157" s="115"/>
      <c r="AHI157" s="115"/>
      <c r="AHJ157" s="115"/>
      <c r="AHK157" s="115"/>
      <c r="AHL157" s="115"/>
      <c r="AHM157" s="115"/>
      <c r="AHN157" s="115"/>
      <c r="AHO157" s="115"/>
      <c r="AHP157" s="115"/>
      <c r="AHQ157" s="115"/>
      <c r="AHR157" s="115"/>
      <c r="AHS157" s="115"/>
      <c r="AHT157" s="115"/>
      <c r="AHU157" s="115"/>
      <c r="AHV157" s="115"/>
      <c r="AHW157" s="115"/>
      <c r="AHX157" s="115"/>
      <c r="AHY157" s="115"/>
      <c r="AHZ157" s="115"/>
      <c r="AIA157" s="115"/>
      <c r="AIB157" s="115"/>
      <c r="AIC157" s="115"/>
      <c r="AID157" s="115"/>
      <c r="AIE157" s="115"/>
      <c r="AIF157" s="115"/>
      <c r="AIG157" s="115"/>
      <c r="AIH157" s="115"/>
      <c r="AII157" s="115"/>
      <c r="AIJ157" s="115"/>
      <c r="AIK157" s="115"/>
      <c r="AIL157" s="115"/>
      <c r="AIM157" s="115"/>
      <c r="AIN157" s="115"/>
      <c r="AIO157" s="115"/>
      <c r="AIP157" s="115"/>
      <c r="AIQ157" s="115"/>
      <c r="AIR157" s="115"/>
      <c r="AIS157" s="115"/>
      <c r="AIT157" s="115"/>
      <c r="AIU157" s="115"/>
      <c r="AIV157" s="115"/>
      <c r="AIW157" s="115"/>
      <c r="AIX157" s="115"/>
      <c r="AIY157" s="115"/>
      <c r="AIZ157" s="115"/>
      <c r="AJA157" s="115"/>
      <c r="AJB157" s="115"/>
      <c r="AJC157" s="115"/>
      <c r="AJD157" s="115"/>
      <c r="AJE157" s="115"/>
      <c r="AJF157" s="115"/>
      <c r="AJG157" s="115"/>
      <c r="AJH157" s="115"/>
      <c r="AJI157" s="115"/>
      <c r="AJJ157" s="115"/>
      <c r="AJK157" s="115"/>
      <c r="AJL157" s="115"/>
      <c r="AJM157" s="115"/>
      <c r="AJN157" s="115"/>
      <c r="AJO157" s="115"/>
      <c r="AJP157" s="115"/>
      <c r="AJQ157" s="115"/>
      <c r="AJR157" s="115"/>
      <c r="AJS157" s="115"/>
      <c r="AJT157" s="115"/>
      <c r="AJU157" s="115"/>
      <c r="AJV157" s="115"/>
      <c r="AJW157" s="115"/>
      <c r="AJX157" s="115"/>
      <c r="AJY157" s="115"/>
      <c r="AJZ157" s="115"/>
      <c r="AKA157" s="115"/>
      <c r="AKB157" s="115"/>
      <c r="AKC157" s="115"/>
      <c r="AKD157" s="115"/>
      <c r="AKE157" s="115"/>
      <c r="AKF157" s="115"/>
      <c r="AKG157" s="115"/>
      <c r="AKH157" s="115"/>
      <c r="AKI157" s="115"/>
      <c r="AKJ157" s="115"/>
      <c r="AKK157" s="115"/>
      <c r="AKL157" s="115"/>
      <c r="AKM157" s="115"/>
      <c r="AKN157" s="115"/>
      <c r="AKO157" s="115"/>
      <c r="AKP157" s="115"/>
      <c r="AKQ157" s="115"/>
      <c r="AKR157" s="115"/>
      <c r="AKS157" s="115"/>
      <c r="AKT157" s="115"/>
      <c r="AKU157" s="115"/>
      <c r="AKV157" s="115"/>
      <c r="AKW157" s="115"/>
      <c r="AKX157" s="115"/>
      <c r="AKY157" s="115"/>
      <c r="AKZ157" s="115"/>
      <c r="ALA157" s="115"/>
      <c r="ALB157" s="115"/>
      <c r="ALC157" s="115"/>
      <c r="ALD157" s="115"/>
      <c r="ALE157" s="115"/>
      <c r="ALF157" s="115"/>
      <c r="ALG157" s="115"/>
      <c r="ALH157" s="115"/>
      <c r="ALI157" s="115"/>
      <c r="ALJ157" s="115"/>
      <c r="ALK157" s="115"/>
      <c r="ALL157" s="115"/>
      <c r="ALM157" s="115"/>
      <c r="ALN157" s="115"/>
      <c r="ALO157" s="115"/>
      <c r="ALP157" s="115"/>
      <c r="ALQ157" s="115"/>
      <c r="ALR157" s="115"/>
      <c r="ALS157" s="115"/>
      <c r="ALT157" s="115"/>
      <c r="ALU157" s="115"/>
      <c r="ALV157" s="115"/>
      <c r="ALW157" s="115"/>
      <c r="ALX157" s="115"/>
      <c r="ALY157" s="115"/>
      <c r="ALZ157" s="115"/>
      <c r="AMA157" s="115"/>
      <c r="AMB157" s="115"/>
      <c r="AMC157" s="115"/>
      <c r="AMD157" s="115"/>
      <c r="AME157" s="115"/>
      <c r="AMF157" s="115"/>
      <c r="AMG157" s="115"/>
      <c r="AMH157" s="115"/>
      <c r="AMI157" s="115"/>
      <c r="AMJ157" s="115"/>
      <c r="AMK157" s="115"/>
      <c r="AML157" s="115"/>
      <c r="AMM157" s="115"/>
      <c r="AMN157" s="115"/>
      <c r="AMO157" s="115"/>
      <c r="AMP157" s="115"/>
      <c r="AMQ157" s="115"/>
      <c r="AMR157" s="115"/>
      <c r="AMS157" s="115"/>
      <c r="AMT157" s="115"/>
      <c r="AMU157" s="115"/>
      <c r="AMV157" s="115"/>
      <c r="AMW157" s="115"/>
      <c r="AMX157" s="115"/>
      <c r="AMY157" s="115"/>
      <c r="AMZ157" s="115"/>
      <c r="ANA157" s="115"/>
      <c r="ANB157" s="115"/>
      <c r="ANC157" s="115"/>
      <c r="AND157" s="115"/>
      <c r="ANE157" s="115"/>
      <c r="ANF157" s="115"/>
      <c r="ANG157" s="115"/>
      <c r="ANH157" s="115"/>
      <c r="ANI157" s="115"/>
      <c r="ANJ157" s="115"/>
      <c r="ANK157" s="115"/>
      <c r="ANL157" s="115"/>
      <c r="ANM157" s="115"/>
      <c r="ANN157" s="115"/>
      <c r="ANO157" s="115"/>
      <c r="ANP157" s="115"/>
      <c r="ANQ157" s="115"/>
      <c r="ANR157" s="115"/>
      <c r="ANS157" s="115"/>
      <c r="ANT157" s="115"/>
      <c r="ANU157" s="115"/>
      <c r="ANV157" s="115"/>
      <c r="ANW157" s="115"/>
      <c r="ANX157" s="115"/>
      <c r="ANY157" s="115"/>
      <c r="ANZ157" s="115"/>
      <c r="AOA157" s="115"/>
      <c r="AOB157" s="115"/>
      <c r="AOC157" s="115"/>
      <c r="AOD157" s="115"/>
      <c r="AOE157" s="115"/>
      <c r="AOF157" s="115"/>
      <c r="AOG157" s="115"/>
      <c r="AOH157" s="115"/>
      <c r="AOI157" s="115"/>
      <c r="AOJ157" s="115"/>
      <c r="AOK157" s="115"/>
      <c r="AOL157" s="115"/>
      <c r="AOM157" s="115"/>
      <c r="AON157" s="115"/>
      <c r="AOO157" s="115"/>
      <c r="AOP157" s="115"/>
      <c r="AOQ157" s="115"/>
      <c r="AOR157" s="115"/>
      <c r="AOS157" s="115"/>
      <c r="AOT157" s="115"/>
      <c r="AOU157" s="115"/>
      <c r="AOV157" s="115"/>
      <c r="AOW157" s="115"/>
      <c r="AOX157" s="115"/>
      <c r="AOY157" s="115"/>
      <c r="AOZ157" s="115"/>
      <c r="APA157" s="115"/>
      <c r="APB157" s="115"/>
      <c r="APC157" s="115"/>
      <c r="APD157" s="115"/>
      <c r="APE157" s="115"/>
      <c r="APF157" s="115"/>
      <c r="APG157" s="115"/>
      <c r="APH157" s="115"/>
      <c r="API157" s="115"/>
      <c r="APJ157" s="115"/>
      <c r="APK157" s="115"/>
      <c r="APL157" s="115"/>
      <c r="APM157" s="115"/>
      <c r="APN157" s="115"/>
      <c r="APO157" s="115"/>
      <c r="APP157" s="115"/>
      <c r="APQ157" s="115"/>
      <c r="APR157" s="115"/>
      <c r="APS157" s="115"/>
      <c r="APT157" s="115"/>
      <c r="APU157" s="115"/>
      <c r="APV157" s="115"/>
      <c r="APW157" s="115"/>
      <c r="APX157" s="115"/>
      <c r="APY157" s="115"/>
      <c r="APZ157" s="115"/>
      <c r="AQA157" s="115"/>
      <c r="AQB157" s="115"/>
      <c r="AQC157" s="115"/>
      <c r="AQD157" s="115"/>
      <c r="AQE157" s="115"/>
      <c r="AQF157" s="115"/>
      <c r="AQG157" s="115"/>
      <c r="AQH157" s="115"/>
      <c r="AQI157" s="115"/>
      <c r="AQJ157" s="115"/>
      <c r="AQK157" s="115"/>
      <c r="AQL157" s="115"/>
      <c r="AQM157" s="115"/>
      <c r="AQN157" s="115"/>
      <c r="AQO157" s="115"/>
      <c r="AQP157" s="115"/>
      <c r="AQQ157" s="115"/>
      <c r="AQR157" s="115"/>
      <c r="AQS157" s="115"/>
      <c r="AQT157" s="115"/>
      <c r="AQU157" s="115"/>
      <c r="AQV157" s="115"/>
      <c r="AQW157" s="115"/>
      <c r="AQX157" s="115"/>
      <c r="AQY157" s="115"/>
      <c r="AQZ157" s="115"/>
      <c r="ARA157" s="115"/>
      <c r="ARB157" s="115"/>
      <c r="ARC157" s="115"/>
      <c r="ARD157" s="115"/>
      <c r="ARE157" s="115"/>
      <c r="ARF157" s="115"/>
      <c r="ARG157" s="115"/>
      <c r="ARH157" s="115"/>
      <c r="ARI157" s="115"/>
      <c r="ARJ157" s="115"/>
      <c r="ARK157" s="115"/>
      <c r="ARL157" s="115"/>
      <c r="ARM157" s="115"/>
      <c r="ARN157" s="115"/>
      <c r="ARO157" s="115"/>
      <c r="ARP157" s="115"/>
      <c r="ARQ157" s="115"/>
      <c r="ARR157" s="115"/>
      <c r="ARS157" s="115"/>
      <c r="ART157" s="115"/>
      <c r="ARU157" s="115"/>
      <c r="ARV157" s="115"/>
      <c r="ARW157" s="115"/>
      <c r="ARX157" s="115"/>
      <c r="ARY157" s="115"/>
      <c r="ARZ157" s="115"/>
      <c r="ASA157" s="115"/>
      <c r="ASB157" s="115"/>
      <c r="ASC157" s="115"/>
      <c r="ASD157" s="115"/>
      <c r="ASE157" s="115"/>
      <c r="ASF157" s="115"/>
      <c r="ASG157" s="115"/>
      <c r="ASH157" s="115"/>
      <c r="ASI157" s="115"/>
      <c r="ASJ157" s="115"/>
      <c r="ASK157" s="115"/>
      <c r="ASL157" s="115"/>
      <c r="ASM157" s="115"/>
      <c r="ASN157" s="115"/>
      <c r="ASO157" s="115"/>
      <c r="ASP157" s="115"/>
      <c r="ASQ157" s="115"/>
      <c r="ASR157" s="115"/>
      <c r="ASS157" s="115"/>
      <c r="AST157" s="115"/>
      <c r="ASU157" s="115"/>
      <c r="ASV157" s="115"/>
      <c r="ASW157" s="115"/>
      <c r="ASX157" s="115"/>
      <c r="ASY157" s="115"/>
      <c r="ASZ157" s="115"/>
      <c r="ATA157" s="115"/>
      <c r="ATB157" s="115"/>
      <c r="ATC157" s="115"/>
      <c r="ATD157" s="115"/>
      <c r="ATE157" s="115"/>
      <c r="ATF157" s="115"/>
      <c r="ATG157" s="115"/>
      <c r="ATH157" s="115"/>
      <c r="ATI157" s="115"/>
      <c r="ATJ157" s="115"/>
      <c r="ATK157" s="115"/>
      <c r="ATL157" s="115"/>
      <c r="ATM157" s="115"/>
      <c r="ATN157" s="115"/>
      <c r="ATO157" s="115"/>
      <c r="ATP157" s="115"/>
      <c r="ATQ157" s="115"/>
      <c r="ATR157" s="115"/>
      <c r="ATS157" s="115"/>
      <c r="ATT157" s="115"/>
      <c r="ATU157" s="115"/>
      <c r="ATV157" s="115"/>
      <c r="ATW157" s="115"/>
      <c r="ATX157" s="115"/>
      <c r="ATY157" s="115"/>
      <c r="ATZ157" s="115"/>
      <c r="AUA157" s="115"/>
      <c r="AUB157" s="115"/>
      <c r="AUC157" s="115"/>
      <c r="AUD157" s="115"/>
      <c r="AUE157" s="115"/>
      <c r="AUF157" s="115"/>
      <c r="AUG157" s="115"/>
      <c r="AUH157" s="115"/>
      <c r="AUI157" s="115"/>
      <c r="AUJ157" s="115"/>
      <c r="AUK157" s="115"/>
      <c r="AUL157" s="115"/>
      <c r="AUM157" s="115"/>
      <c r="AUN157" s="115"/>
      <c r="AUO157" s="115"/>
      <c r="AUP157" s="115"/>
      <c r="AUQ157" s="115"/>
      <c r="AUR157" s="115"/>
      <c r="AUS157" s="115"/>
      <c r="AUT157" s="115"/>
      <c r="AUU157" s="115"/>
      <c r="AUV157" s="115"/>
      <c r="AUW157" s="115"/>
      <c r="AUX157" s="115"/>
      <c r="AUY157" s="115"/>
      <c r="AUZ157" s="115"/>
      <c r="AVA157" s="115"/>
      <c r="AVB157" s="115"/>
      <c r="AVC157" s="115"/>
      <c r="AVD157" s="115"/>
      <c r="AVE157" s="115"/>
      <c r="AVF157" s="115"/>
      <c r="AVG157" s="115"/>
      <c r="AVH157" s="115"/>
      <c r="AVI157" s="115"/>
      <c r="AVJ157" s="115"/>
      <c r="AVK157" s="115"/>
      <c r="AVL157" s="115"/>
      <c r="AVM157" s="115"/>
      <c r="AVN157" s="115"/>
      <c r="AVO157" s="115"/>
      <c r="AVP157" s="115"/>
      <c r="AVQ157" s="115"/>
      <c r="AVR157" s="115"/>
      <c r="AVS157" s="115"/>
      <c r="AVT157" s="115"/>
      <c r="AVU157" s="115"/>
    </row>
    <row r="158" spans="1:1269" s="332" customFormat="1" ht="13.5" customHeight="1" x14ac:dyDescent="0.2">
      <c r="A158" s="115"/>
      <c r="B158" s="23" t="s">
        <v>40</v>
      </c>
      <c r="C158" s="135" t="s">
        <v>39</v>
      </c>
      <c r="D158" s="136">
        <v>17</v>
      </c>
      <c r="E158" s="69"/>
      <c r="F158" s="138">
        <f t="shared" si="38"/>
        <v>0</v>
      </c>
      <c r="G158" s="137">
        <f t="shared" si="39"/>
        <v>0</v>
      </c>
      <c r="H158" s="137">
        <f t="shared" si="40"/>
        <v>0</v>
      </c>
      <c r="I158" s="137">
        <f t="shared" si="41"/>
        <v>0</v>
      </c>
      <c r="J158" s="138" t="str">
        <f t="shared" si="42"/>
        <v>-</v>
      </c>
      <c r="K158" s="138" t="str">
        <f t="shared" si="43"/>
        <v>-</v>
      </c>
      <c r="L158" s="139" t="str">
        <f t="shared" si="44"/>
        <v>-</v>
      </c>
      <c r="M158" s="140"/>
      <c r="N158" s="84"/>
      <c r="O158" s="69"/>
      <c r="P158" s="69"/>
      <c r="Q158" s="69"/>
      <c r="R158" s="91"/>
      <c r="S158" s="141">
        <f t="shared" si="47"/>
        <v>0</v>
      </c>
      <c r="T158" s="140"/>
      <c r="U158" s="73">
        <f t="shared" ref="U158:U172" si="48">IF(FC158="-",H158/F158,(FE158+H158)/(FC158+F158))</f>
        <v>5.1955307262569841</v>
      </c>
      <c r="V158" s="73">
        <f t="shared" ref="V158:V172" si="49">IF(FC158="-",IF(I158=0,H158,H158/I158),IF(FF158+I158=0,FE158+H158,(FE158+H158)/(FF158+I158)))</f>
        <v>28.898305084745761</v>
      </c>
      <c r="W158" s="74">
        <f t="shared" si="45"/>
        <v>2.5</v>
      </c>
      <c r="X158" s="102"/>
      <c r="Y158" s="84"/>
      <c r="Z158" s="69"/>
      <c r="AA158" s="69"/>
      <c r="AB158" s="69"/>
      <c r="AC158" s="87"/>
      <c r="AD158" s="84"/>
      <c r="AE158" s="69"/>
      <c r="AF158" s="69"/>
      <c r="AG158" s="69"/>
      <c r="AH158" s="144"/>
      <c r="AI158" s="84"/>
      <c r="AJ158" s="69"/>
      <c r="AK158" s="69"/>
      <c r="AL158" s="69"/>
      <c r="AM158" s="82"/>
      <c r="AN158" s="84"/>
      <c r="AO158" s="69"/>
      <c r="AP158" s="69"/>
      <c r="AQ158" s="69"/>
      <c r="AR158" s="82"/>
      <c r="AS158" s="84"/>
      <c r="AT158" s="69"/>
      <c r="AU158" s="69"/>
      <c r="AV158" s="69"/>
      <c r="AW158" s="82"/>
      <c r="AX158" s="84"/>
      <c r="AY158" s="69"/>
      <c r="AZ158" s="69"/>
      <c r="BA158" s="69"/>
      <c r="BB158" s="82"/>
      <c r="BC158" s="136"/>
      <c r="BD158" s="69"/>
      <c r="BE158" s="69"/>
      <c r="BF158" s="69"/>
      <c r="BG158" s="82"/>
      <c r="BH158" s="84"/>
      <c r="BI158" s="137"/>
      <c r="BJ158" s="137"/>
      <c r="BK158" s="137"/>
      <c r="BL158" s="132"/>
      <c r="BM158" s="84"/>
      <c r="BN158" s="69"/>
      <c r="BO158" s="69"/>
      <c r="BP158" s="69"/>
      <c r="BQ158" s="132"/>
      <c r="BR158" s="84"/>
      <c r="BS158" s="69"/>
      <c r="BT158" s="69"/>
      <c r="BU158" s="69"/>
      <c r="BV158" s="132"/>
      <c r="BW158" s="84"/>
      <c r="BX158" s="69"/>
      <c r="BY158" s="69"/>
      <c r="BZ158" s="69"/>
      <c r="CA158" s="132"/>
      <c r="CB158" s="84"/>
      <c r="CC158" s="69"/>
      <c r="CD158" s="69"/>
      <c r="CE158" s="69"/>
      <c r="CF158" s="132"/>
      <c r="CG158" s="84"/>
      <c r="CH158" s="69"/>
      <c r="CI158" s="69"/>
      <c r="CJ158" s="69"/>
      <c r="CK158" s="132"/>
      <c r="CL158" s="84"/>
      <c r="CM158" s="69"/>
      <c r="CN158" s="69"/>
      <c r="CO158" s="69"/>
      <c r="CP158" s="132"/>
      <c r="CQ158" s="84"/>
      <c r="CR158" s="69"/>
      <c r="CS158" s="69"/>
      <c r="CT158" s="137"/>
      <c r="CU158" s="334"/>
      <c r="CV158" s="334"/>
      <c r="CW158" s="334"/>
      <c r="CX158" s="334"/>
      <c r="CY158" s="334"/>
      <c r="CZ158" s="132"/>
      <c r="DA158" s="136"/>
      <c r="DB158" s="69"/>
      <c r="DC158" s="69"/>
      <c r="DD158" s="69"/>
      <c r="DE158" s="87"/>
      <c r="DF158" s="84"/>
      <c r="DG158" s="69"/>
      <c r="DH158" s="69"/>
      <c r="DI158" s="69"/>
      <c r="DJ158" s="87"/>
      <c r="DK158" s="84"/>
      <c r="DL158" s="137"/>
      <c r="DM158" s="137"/>
      <c r="DN158" s="137"/>
      <c r="DO158" s="87"/>
      <c r="DP158" s="84"/>
      <c r="DQ158" s="69"/>
      <c r="DR158" s="69"/>
      <c r="DS158" s="69"/>
      <c r="DT158" s="87"/>
      <c r="DU158" s="125"/>
      <c r="DV158" s="125"/>
      <c r="DW158" s="125"/>
      <c r="DX158" s="125"/>
      <c r="DY158" s="125"/>
      <c r="DZ158" s="125"/>
      <c r="EA158" s="125"/>
      <c r="EB158" s="125"/>
      <c r="EC158" s="125"/>
      <c r="ED158" s="125"/>
      <c r="EE158" s="125"/>
      <c r="EF158" s="125"/>
      <c r="EG158" s="125"/>
      <c r="EH158" s="125"/>
      <c r="EI158" s="133"/>
      <c r="EJ158" s="125"/>
      <c r="EK158" s="125"/>
      <c r="EL158" s="125"/>
      <c r="EM158" s="125"/>
      <c r="EN158" s="133"/>
      <c r="EO158" s="125"/>
      <c r="EP158" s="125"/>
      <c r="EQ158" s="125"/>
      <c r="ER158" s="125"/>
      <c r="ES158" s="133"/>
      <c r="ET158" s="125"/>
      <c r="EU158" s="125"/>
      <c r="EV158" s="125"/>
      <c r="EW158" s="125"/>
      <c r="EX158" s="115"/>
      <c r="EY158" s="115"/>
      <c r="EZ158" s="115"/>
      <c r="FA158" s="115"/>
      <c r="FB158" s="136">
        <v>60</v>
      </c>
      <c r="FC158" s="73">
        <v>328.16666666666663</v>
      </c>
      <c r="FD158" s="136">
        <v>22</v>
      </c>
      <c r="FE158" s="136">
        <v>1705</v>
      </c>
      <c r="FF158" s="136">
        <v>59</v>
      </c>
      <c r="FG158" s="138">
        <f>IF(FF158=0,"-",FC158/FF158)</f>
        <v>5.5621468926553668</v>
      </c>
      <c r="FH158" s="138">
        <f>IF(FC158=0,"-",FE158/FC158)</f>
        <v>5.1955307262569841</v>
      </c>
      <c r="FI158" s="139">
        <f>IF(FF158=0,"-",FE158/FF158)</f>
        <v>28.898305084745761</v>
      </c>
      <c r="FJ158" s="115"/>
      <c r="FK158" s="74"/>
      <c r="FL158" s="264"/>
      <c r="FM158" s="264"/>
      <c r="FN158" s="264"/>
      <c r="FO158" s="264"/>
      <c r="FP158" s="264"/>
      <c r="FQ158" s="264"/>
      <c r="FR158" s="264"/>
      <c r="FS158" s="264"/>
      <c r="FT158" s="264"/>
      <c r="FU158" s="44"/>
      <c r="FV158" s="44"/>
      <c r="FW158" s="44"/>
      <c r="FX158" s="44"/>
      <c r="FY158" s="44"/>
      <c r="FZ158" s="44"/>
      <c r="GA158" s="44"/>
      <c r="GB158" s="44"/>
      <c r="GC158" s="44"/>
      <c r="GD158" s="44"/>
      <c r="GE158" s="115"/>
      <c r="GF158" s="115"/>
      <c r="GG158" s="115"/>
      <c r="GH158" s="115"/>
      <c r="GI158" s="115"/>
      <c r="GJ158" s="115"/>
      <c r="GK158" s="115"/>
      <c r="GL158" s="115"/>
      <c r="GM158" s="115"/>
      <c r="GN158" s="115"/>
      <c r="GO158" s="115"/>
      <c r="GP158" s="115"/>
      <c r="GQ158" s="115"/>
      <c r="GR158" s="115"/>
      <c r="GS158" s="115"/>
      <c r="GT158" s="115"/>
      <c r="GU158" s="115"/>
      <c r="GV158" s="115"/>
      <c r="GW158" s="115"/>
      <c r="GX158" s="115"/>
      <c r="GY158" s="115"/>
      <c r="GZ158" s="115"/>
      <c r="HA158" s="115"/>
      <c r="HB158" s="115"/>
      <c r="HC158" s="115"/>
      <c r="HD158" s="115"/>
      <c r="HE158" s="115"/>
      <c r="HF158" s="115"/>
      <c r="HG158" s="115"/>
      <c r="HH158" s="115"/>
      <c r="HI158" s="115"/>
      <c r="HJ158" s="115"/>
      <c r="HK158" s="115"/>
      <c r="HL158" s="115"/>
      <c r="HM158" s="115"/>
      <c r="HN158" s="115"/>
      <c r="HO158" s="115"/>
      <c r="HP158" s="115"/>
      <c r="HQ158" s="115"/>
      <c r="HR158" s="115"/>
      <c r="HS158" s="115"/>
      <c r="HT158" s="115"/>
      <c r="HU158" s="115"/>
      <c r="HV158" s="115"/>
      <c r="HW158" s="115"/>
      <c r="HX158" s="115"/>
      <c r="HY158" s="115"/>
      <c r="HZ158" s="115"/>
      <c r="IA158" s="115"/>
      <c r="IB158" s="115"/>
      <c r="IC158" s="115"/>
      <c r="ID158" s="115"/>
      <c r="IE158" s="115"/>
      <c r="IF158" s="115"/>
      <c r="IG158" s="115"/>
      <c r="IH158" s="115"/>
      <c r="II158" s="115"/>
      <c r="IJ158" s="115"/>
      <c r="IK158" s="115"/>
      <c r="IL158" s="115"/>
      <c r="IM158" s="115"/>
      <c r="IN158" s="115"/>
      <c r="IO158" s="115"/>
      <c r="IP158" s="115"/>
      <c r="IQ158" s="115"/>
      <c r="IR158" s="115"/>
      <c r="IS158" s="115"/>
      <c r="IT158" s="115"/>
      <c r="IU158" s="115"/>
      <c r="IV158" s="115"/>
      <c r="IW158" s="115"/>
      <c r="IX158" s="115"/>
      <c r="IY158" s="115"/>
      <c r="IZ158" s="115"/>
      <c r="JA158" s="115"/>
      <c r="JB158" s="115"/>
      <c r="JC158" s="115"/>
      <c r="JD158" s="115"/>
      <c r="JE158" s="115"/>
      <c r="JF158" s="115"/>
      <c r="JG158" s="115"/>
      <c r="JH158" s="115"/>
      <c r="JI158" s="115"/>
      <c r="JJ158" s="115"/>
      <c r="JK158" s="115"/>
      <c r="JL158" s="115"/>
      <c r="JM158" s="115"/>
      <c r="JN158" s="115"/>
      <c r="JO158" s="115"/>
      <c r="JP158" s="115"/>
      <c r="JQ158" s="115"/>
      <c r="JR158" s="115"/>
      <c r="JS158" s="115"/>
      <c r="JT158" s="115"/>
      <c r="JU158" s="115"/>
      <c r="JV158" s="115"/>
      <c r="JW158" s="115"/>
      <c r="JX158" s="115"/>
      <c r="JY158" s="115"/>
      <c r="JZ158" s="115"/>
      <c r="KA158" s="115"/>
      <c r="KB158" s="115"/>
      <c r="KC158" s="115"/>
      <c r="KD158" s="115"/>
      <c r="KE158" s="115"/>
      <c r="KF158" s="115"/>
      <c r="KG158" s="115"/>
      <c r="KH158" s="115"/>
      <c r="KI158" s="115"/>
      <c r="KJ158" s="115"/>
      <c r="KK158" s="115"/>
      <c r="KL158" s="115"/>
      <c r="KM158" s="115"/>
      <c r="KN158" s="115"/>
      <c r="KO158" s="115"/>
      <c r="KP158" s="115"/>
      <c r="KQ158" s="115"/>
      <c r="KR158" s="115"/>
      <c r="KS158" s="115"/>
      <c r="KT158" s="115"/>
      <c r="KU158" s="115"/>
      <c r="KV158" s="115"/>
      <c r="KW158" s="115"/>
      <c r="KX158" s="115"/>
      <c r="KY158" s="115"/>
      <c r="KZ158" s="115"/>
      <c r="LA158" s="115"/>
      <c r="LB158" s="115"/>
      <c r="LC158" s="115"/>
      <c r="LD158" s="115"/>
      <c r="LE158" s="115"/>
      <c r="LF158" s="115"/>
      <c r="LG158" s="115"/>
      <c r="LH158" s="115"/>
      <c r="LI158" s="115"/>
      <c r="LJ158" s="115"/>
      <c r="LK158" s="115"/>
      <c r="LL158" s="115"/>
      <c r="LM158" s="115"/>
      <c r="LN158" s="115"/>
      <c r="LO158" s="115"/>
      <c r="LP158" s="115"/>
      <c r="LQ158" s="115"/>
      <c r="LR158" s="115"/>
      <c r="LS158" s="115"/>
      <c r="LT158" s="115"/>
      <c r="LU158" s="115"/>
      <c r="LV158" s="115"/>
      <c r="LW158" s="115"/>
      <c r="LX158" s="115"/>
      <c r="LY158" s="115"/>
      <c r="LZ158" s="115"/>
      <c r="MA158" s="115"/>
      <c r="MB158" s="115"/>
      <c r="MC158" s="115"/>
      <c r="MD158" s="115"/>
      <c r="ME158" s="115"/>
      <c r="MF158" s="115"/>
      <c r="MG158" s="115"/>
      <c r="MH158" s="115"/>
      <c r="MI158" s="115"/>
      <c r="MJ158" s="115"/>
      <c r="MK158" s="115"/>
      <c r="ML158" s="115"/>
      <c r="MM158" s="115"/>
      <c r="MN158" s="115"/>
      <c r="MO158" s="115"/>
      <c r="MP158" s="115"/>
      <c r="MQ158" s="115"/>
      <c r="MR158" s="115"/>
      <c r="MS158" s="115"/>
      <c r="MT158" s="115"/>
      <c r="MU158" s="115"/>
      <c r="MV158" s="115"/>
      <c r="MW158" s="115"/>
      <c r="MX158" s="115"/>
      <c r="MY158" s="115"/>
      <c r="MZ158" s="115"/>
      <c r="NA158" s="115"/>
      <c r="NB158" s="115"/>
      <c r="NC158" s="115"/>
      <c r="ND158" s="115"/>
      <c r="NE158" s="115"/>
      <c r="NF158" s="115"/>
      <c r="NG158" s="115"/>
      <c r="NH158" s="115"/>
      <c r="NI158" s="115"/>
      <c r="NJ158" s="115"/>
      <c r="NK158" s="115"/>
      <c r="NL158" s="115"/>
      <c r="NM158" s="115"/>
      <c r="NN158" s="115"/>
      <c r="NO158" s="115"/>
      <c r="NP158" s="115"/>
      <c r="NQ158" s="115"/>
      <c r="NR158" s="115"/>
      <c r="NS158" s="115"/>
      <c r="NT158" s="115"/>
      <c r="NU158" s="115"/>
      <c r="NV158" s="115"/>
      <c r="NW158" s="115"/>
      <c r="NX158" s="115"/>
      <c r="NY158" s="115"/>
      <c r="NZ158" s="115"/>
      <c r="OA158" s="115"/>
      <c r="OB158" s="115"/>
      <c r="OC158" s="115"/>
      <c r="OD158" s="115"/>
      <c r="OE158" s="115"/>
      <c r="OF158" s="115"/>
      <c r="OG158" s="115"/>
      <c r="OH158" s="115"/>
      <c r="OI158" s="115"/>
      <c r="OJ158" s="115"/>
      <c r="OK158" s="115"/>
      <c r="OL158" s="115"/>
      <c r="OM158" s="115"/>
      <c r="ON158" s="115"/>
      <c r="OO158" s="115"/>
      <c r="OP158" s="115"/>
      <c r="OQ158" s="115"/>
      <c r="OR158" s="115"/>
      <c r="OS158" s="115"/>
      <c r="OT158" s="115"/>
      <c r="OU158" s="115"/>
      <c r="OV158" s="115"/>
      <c r="OW158" s="115"/>
      <c r="OX158" s="115"/>
      <c r="OY158" s="115"/>
      <c r="OZ158" s="115"/>
      <c r="PA158" s="115"/>
      <c r="PB158" s="115"/>
      <c r="PC158" s="115"/>
      <c r="PD158" s="115"/>
      <c r="PE158" s="115"/>
      <c r="PF158" s="115"/>
      <c r="PG158" s="115"/>
      <c r="PH158" s="115"/>
      <c r="PI158" s="115"/>
      <c r="PJ158" s="115"/>
      <c r="PK158" s="115"/>
      <c r="PL158" s="115"/>
      <c r="PM158" s="115"/>
      <c r="PN158" s="115"/>
      <c r="PO158" s="115"/>
      <c r="PP158" s="115"/>
      <c r="PQ158" s="115"/>
      <c r="PR158" s="115"/>
      <c r="PS158" s="115"/>
      <c r="PT158" s="115"/>
      <c r="PU158" s="115"/>
      <c r="PV158" s="115"/>
      <c r="PW158" s="115"/>
      <c r="PX158" s="115"/>
      <c r="PY158" s="115"/>
      <c r="PZ158" s="115"/>
      <c r="QA158" s="115"/>
      <c r="QB158" s="115"/>
      <c r="QC158" s="115"/>
      <c r="QD158" s="115"/>
      <c r="QE158" s="115"/>
      <c r="QF158" s="115"/>
      <c r="QG158" s="115"/>
      <c r="QH158" s="115"/>
      <c r="QI158" s="115"/>
      <c r="QJ158" s="115"/>
      <c r="QK158" s="115"/>
      <c r="QL158" s="115"/>
      <c r="QM158" s="115"/>
      <c r="QN158" s="115"/>
      <c r="QO158" s="115"/>
      <c r="QP158" s="115"/>
      <c r="QQ158" s="115"/>
      <c r="QR158" s="115"/>
      <c r="QS158" s="115"/>
      <c r="QT158" s="115"/>
      <c r="QU158" s="115"/>
      <c r="QV158" s="115"/>
      <c r="QW158" s="115"/>
      <c r="QX158" s="115"/>
      <c r="QY158" s="115"/>
      <c r="QZ158" s="115"/>
      <c r="RA158" s="115"/>
      <c r="RB158" s="115"/>
      <c r="RC158" s="115"/>
      <c r="RD158" s="115"/>
      <c r="RE158" s="115"/>
      <c r="RF158" s="115"/>
      <c r="RG158" s="115"/>
      <c r="RH158" s="115"/>
      <c r="RI158" s="115"/>
      <c r="RJ158" s="115"/>
      <c r="RK158" s="115"/>
      <c r="RL158" s="115"/>
      <c r="RM158" s="115"/>
      <c r="RN158" s="115"/>
      <c r="RO158" s="115"/>
      <c r="RP158" s="115"/>
      <c r="RQ158" s="115"/>
      <c r="RR158" s="115"/>
      <c r="RS158" s="115"/>
      <c r="RT158" s="115"/>
      <c r="RU158" s="115"/>
      <c r="RV158" s="115"/>
      <c r="RW158" s="115"/>
      <c r="RX158" s="115"/>
      <c r="RY158" s="115"/>
      <c r="RZ158" s="115"/>
      <c r="SA158" s="115"/>
      <c r="SB158" s="115"/>
      <c r="SC158" s="115"/>
      <c r="SD158" s="115"/>
      <c r="SE158" s="115"/>
      <c r="SF158" s="115"/>
      <c r="SG158" s="115"/>
      <c r="SH158" s="115"/>
      <c r="SI158" s="115"/>
      <c r="SJ158" s="115"/>
      <c r="SK158" s="115"/>
      <c r="SL158" s="115"/>
      <c r="SM158" s="115"/>
      <c r="SN158" s="115"/>
      <c r="SO158" s="115"/>
      <c r="SP158" s="115"/>
      <c r="SQ158" s="115"/>
      <c r="SR158" s="115"/>
      <c r="SS158" s="115"/>
      <c r="ST158" s="115"/>
      <c r="SU158" s="115"/>
      <c r="SV158" s="115"/>
      <c r="SW158" s="115"/>
      <c r="SX158" s="115"/>
      <c r="SY158" s="115"/>
      <c r="SZ158" s="115"/>
      <c r="TA158" s="115"/>
      <c r="TB158" s="115"/>
      <c r="TC158" s="115"/>
      <c r="TD158" s="115"/>
      <c r="TE158" s="115"/>
      <c r="TF158" s="115"/>
      <c r="TG158" s="115"/>
      <c r="TH158" s="115"/>
      <c r="TI158" s="115"/>
      <c r="TJ158" s="115"/>
      <c r="TK158" s="115"/>
      <c r="TL158" s="115"/>
      <c r="TM158" s="115"/>
      <c r="TN158" s="115"/>
      <c r="TO158" s="115"/>
      <c r="TP158" s="115"/>
      <c r="TQ158" s="115"/>
      <c r="TR158" s="115"/>
      <c r="TS158" s="115"/>
      <c r="TT158" s="115"/>
      <c r="TU158" s="115"/>
      <c r="TV158" s="115"/>
      <c r="TW158" s="115"/>
      <c r="TX158" s="115"/>
      <c r="TY158" s="115"/>
      <c r="TZ158" s="115"/>
      <c r="UA158" s="115"/>
      <c r="UB158" s="115"/>
      <c r="UC158" s="115"/>
      <c r="UD158" s="115"/>
      <c r="UE158" s="115"/>
      <c r="UF158" s="115"/>
      <c r="UG158" s="115"/>
      <c r="UH158" s="115"/>
      <c r="UI158" s="115"/>
      <c r="UJ158" s="115"/>
      <c r="UK158" s="115"/>
      <c r="UL158" s="115"/>
      <c r="UM158" s="115"/>
      <c r="UN158" s="115"/>
      <c r="UO158" s="115"/>
      <c r="UP158" s="115"/>
      <c r="UQ158" s="115"/>
      <c r="UR158" s="115"/>
      <c r="US158" s="115"/>
      <c r="UT158" s="115"/>
      <c r="UU158" s="115"/>
      <c r="UV158" s="115"/>
      <c r="UW158" s="115"/>
      <c r="UX158" s="115"/>
      <c r="UY158" s="115"/>
      <c r="UZ158" s="115"/>
      <c r="VA158" s="115"/>
      <c r="VB158" s="115"/>
      <c r="VC158" s="115"/>
      <c r="VD158" s="115"/>
      <c r="VE158" s="115"/>
      <c r="VF158" s="115"/>
      <c r="VG158" s="115"/>
      <c r="VH158" s="115"/>
      <c r="VI158" s="115"/>
      <c r="VJ158" s="115"/>
      <c r="VK158" s="115"/>
      <c r="VL158" s="115"/>
      <c r="VM158" s="115"/>
      <c r="VN158" s="115"/>
      <c r="VO158" s="115"/>
      <c r="VP158" s="115"/>
      <c r="VQ158" s="115"/>
      <c r="VR158" s="115"/>
      <c r="VS158" s="115"/>
      <c r="VT158" s="115"/>
      <c r="VU158" s="115"/>
      <c r="VV158" s="115"/>
      <c r="VW158" s="115"/>
      <c r="VX158" s="115"/>
      <c r="VY158" s="115"/>
      <c r="VZ158" s="115"/>
      <c r="WA158" s="115"/>
      <c r="WB158" s="115"/>
      <c r="WC158" s="115"/>
      <c r="WD158" s="115"/>
      <c r="WE158" s="115"/>
      <c r="WF158" s="115"/>
      <c r="WG158" s="115"/>
      <c r="WH158" s="115"/>
      <c r="WI158" s="115"/>
      <c r="WJ158" s="115"/>
      <c r="WK158" s="115"/>
      <c r="WL158" s="115"/>
      <c r="WM158" s="115"/>
      <c r="WN158" s="115"/>
      <c r="WO158" s="115"/>
      <c r="WP158" s="115"/>
      <c r="WQ158" s="115"/>
      <c r="WR158" s="115"/>
      <c r="WS158" s="115"/>
      <c r="WT158" s="115"/>
      <c r="WU158" s="115"/>
      <c r="WV158" s="115"/>
      <c r="WW158" s="115"/>
      <c r="WX158" s="115"/>
      <c r="WY158" s="115"/>
      <c r="WZ158" s="115"/>
      <c r="XA158" s="115"/>
      <c r="XB158" s="115"/>
      <c r="XC158" s="115"/>
      <c r="XD158" s="115"/>
      <c r="XE158" s="115"/>
      <c r="XF158" s="115"/>
      <c r="XG158" s="115"/>
      <c r="XH158" s="115"/>
      <c r="XI158" s="115"/>
      <c r="XJ158" s="115"/>
      <c r="XK158" s="115"/>
      <c r="XL158" s="115"/>
      <c r="XM158" s="115"/>
      <c r="XN158" s="115"/>
      <c r="XO158" s="115"/>
      <c r="XP158" s="115"/>
      <c r="XQ158" s="115"/>
      <c r="XR158" s="115"/>
      <c r="XS158" s="115"/>
      <c r="XT158" s="115"/>
      <c r="XU158" s="115"/>
      <c r="XV158" s="115"/>
      <c r="XW158" s="115"/>
      <c r="XX158" s="115"/>
      <c r="XY158" s="115"/>
      <c r="XZ158" s="115"/>
      <c r="YA158" s="115"/>
      <c r="YB158" s="115"/>
      <c r="YC158" s="115"/>
      <c r="YD158" s="115"/>
      <c r="YE158" s="115"/>
      <c r="YF158" s="115"/>
      <c r="YG158" s="115"/>
      <c r="YH158" s="115"/>
      <c r="YI158" s="115"/>
      <c r="YJ158" s="115"/>
      <c r="YK158" s="115"/>
      <c r="YL158" s="115"/>
      <c r="YM158" s="115"/>
      <c r="YN158" s="115"/>
      <c r="YO158" s="115"/>
      <c r="YP158" s="115"/>
      <c r="YQ158" s="115"/>
      <c r="YR158" s="115"/>
      <c r="YS158" s="115"/>
      <c r="YT158" s="115"/>
      <c r="YU158" s="115"/>
      <c r="YV158" s="115"/>
      <c r="YW158" s="115"/>
      <c r="YX158" s="115"/>
      <c r="YY158" s="115"/>
      <c r="YZ158" s="115"/>
      <c r="ZA158" s="115"/>
      <c r="ZB158" s="115"/>
      <c r="ZC158" s="115"/>
      <c r="ZD158" s="115"/>
      <c r="ZE158" s="115"/>
      <c r="ZF158" s="115"/>
      <c r="ZG158" s="115"/>
      <c r="ZH158" s="115"/>
      <c r="ZI158" s="115"/>
      <c r="ZJ158" s="115"/>
      <c r="ZK158" s="115"/>
      <c r="ZL158" s="115"/>
      <c r="ZM158" s="115"/>
      <c r="ZN158" s="115"/>
      <c r="ZO158" s="115"/>
      <c r="ZP158" s="115"/>
      <c r="ZQ158" s="115"/>
      <c r="ZR158" s="115"/>
      <c r="ZS158" s="115"/>
      <c r="ZT158" s="115"/>
      <c r="ZU158" s="115"/>
      <c r="ZV158" s="115"/>
      <c r="ZW158" s="115"/>
      <c r="ZX158" s="115"/>
      <c r="ZY158" s="115"/>
      <c r="ZZ158" s="115"/>
      <c r="AAA158" s="115"/>
      <c r="AAB158" s="115"/>
      <c r="AAC158" s="115"/>
      <c r="AAD158" s="115"/>
      <c r="AAE158" s="115"/>
      <c r="AAF158" s="115"/>
      <c r="AAG158" s="115"/>
      <c r="AAH158" s="115"/>
      <c r="AAI158" s="115"/>
      <c r="AAJ158" s="115"/>
      <c r="AAK158" s="115"/>
      <c r="AAL158" s="115"/>
      <c r="AAM158" s="115"/>
      <c r="AAN158" s="115"/>
      <c r="AAO158" s="115"/>
      <c r="AAP158" s="115"/>
      <c r="AAQ158" s="115"/>
      <c r="AAR158" s="115"/>
      <c r="AAS158" s="115"/>
      <c r="AAT158" s="115"/>
      <c r="AAU158" s="115"/>
      <c r="AAV158" s="115"/>
      <c r="AAW158" s="115"/>
      <c r="AAX158" s="115"/>
      <c r="AAY158" s="115"/>
      <c r="AAZ158" s="115"/>
      <c r="ABA158" s="115"/>
      <c r="ABB158" s="115"/>
      <c r="ABC158" s="115"/>
      <c r="ABD158" s="115"/>
      <c r="ABE158" s="115"/>
      <c r="ABF158" s="115"/>
      <c r="ABG158" s="115"/>
      <c r="ABH158" s="115"/>
      <c r="ABI158" s="115"/>
      <c r="ABJ158" s="115"/>
      <c r="ABK158" s="115"/>
      <c r="ABL158" s="115"/>
      <c r="ABM158" s="115"/>
      <c r="ABN158" s="115"/>
      <c r="ABO158" s="115"/>
      <c r="ABP158" s="115"/>
      <c r="ABQ158" s="115"/>
      <c r="ABR158" s="115"/>
      <c r="ABS158" s="115"/>
      <c r="ABT158" s="115"/>
      <c r="ABU158" s="115"/>
      <c r="ABV158" s="115"/>
      <c r="ABW158" s="115"/>
      <c r="ABX158" s="115"/>
      <c r="ABY158" s="115"/>
      <c r="ABZ158" s="115"/>
      <c r="ACA158" s="115"/>
      <c r="ACB158" s="115"/>
      <c r="ACC158" s="115"/>
      <c r="ACD158" s="115"/>
      <c r="ACE158" s="115"/>
      <c r="ACF158" s="115"/>
      <c r="ACG158" s="115"/>
      <c r="ACH158" s="115"/>
      <c r="ACI158" s="115"/>
      <c r="ACJ158" s="115"/>
      <c r="ACK158" s="115"/>
      <c r="ACL158" s="115"/>
      <c r="ACM158" s="115"/>
      <c r="ACN158" s="115"/>
      <c r="ACO158" s="115"/>
      <c r="ACP158" s="115"/>
      <c r="ACQ158" s="115"/>
      <c r="ACR158" s="115"/>
      <c r="ACS158" s="115"/>
      <c r="ACT158" s="115"/>
      <c r="ACU158" s="115"/>
      <c r="ACV158" s="115"/>
      <c r="ACW158" s="115"/>
      <c r="ACX158" s="115"/>
      <c r="ACY158" s="115"/>
      <c r="ACZ158" s="115"/>
      <c r="ADA158" s="115"/>
      <c r="ADB158" s="115"/>
      <c r="ADC158" s="115"/>
      <c r="ADD158" s="115"/>
      <c r="ADE158" s="115"/>
      <c r="ADF158" s="115"/>
      <c r="ADG158" s="115"/>
      <c r="ADH158" s="115"/>
      <c r="ADI158" s="115"/>
      <c r="ADJ158" s="115"/>
      <c r="ADK158" s="115"/>
      <c r="ADL158" s="115"/>
      <c r="ADM158" s="115"/>
      <c r="ADN158" s="115"/>
      <c r="ADO158" s="115"/>
      <c r="ADP158" s="115"/>
      <c r="ADQ158" s="115"/>
      <c r="ADR158" s="115"/>
      <c r="ADS158" s="115"/>
      <c r="ADT158" s="115"/>
      <c r="ADU158" s="115"/>
      <c r="ADV158" s="115"/>
      <c r="ADW158" s="115"/>
      <c r="ADX158" s="115"/>
      <c r="ADY158" s="115"/>
      <c r="ADZ158" s="115"/>
      <c r="AEA158" s="115"/>
      <c r="AEB158" s="115"/>
      <c r="AEC158" s="115"/>
      <c r="AED158" s="115"/>
      <c r="AEE158" s="115"/>
      <c r="AEF158" s="115"/>
      <c r="AEG158" s="115"/>
      <c r="AEH158" s="115"/>
      <c r="AEI158" s="115"/>
      <c r="AEJ158" s="115"/>
      <c r="AEK158" s="115"/>
      <c r="AEL158" s="115"/>
      <c r="AEM158" s="115"/>
      <c r="AEN158" s="115"/>
      <c r="AEO158" s="115"/>
      <c r="AEP158" s="115"/>
      <c r="AEQ158" s="115"/>
      <c r="AER158" s="115"/>
      <c r="AES158" s="115"/>
      <c r="AET158" s="115"/>
      <c r="AEU158" s="115"/>
      <c r="AEV158" s="115"/>
      <c r="AEW158" s="115"/>
      <c r="AEX158" s="115"/>
      <c r="AEY158" s="115"/>
      <c r="AEZ158" s="115"/>
      <c r="AFA158" s="115"/>
      <c r="AFB158" s="115"/>
      <c r="AFC158" s="115"/>
      <c r="AFD158" s="115"/>
      <c r="AFE158" s="115"/>
      <c r="AFF158" s="115"/>
      <c r="AFG158" s="115"/>
      <c r="AFH158" s="115"/>
      <c r="AFI158" s="115"/>
      <c r="AFJ158" s="115"/>
      <c r="AFK158" s="115"/>
      <c r="AFL158" s="115"/>
      <c r="AFM158" s="115"/>
      <c r="AFN158" s="115"/>
      <c r="AFO158" s="115"/>
      <c r="AFP158" s="115"/>
      <c r="AFQ158" s="115"/>
      <c r="AFR158" s="115"/>
      <c r="AFS158" s="115"/>
      <c r="AFT158" s="115"/>
      <c r="AFU158" s="115"/>
      <c r="AFV158" s="115"/>
      <c r="AFW158" s="115"/>
      <c r="AFX158" s="115"/>
      <c r="AFY158" s="115"/>
      <c r="AFZ158" s="115"/>
      <c r="AGA158" s="115"/>
      <c r="AGB158" s="115"/>
      <c r="AGC158" s="115"/>
      <c r="AGD158" s="115"/>
      <c r="AGE158" s="115"/>
      <c r="AGF158" s="115"/>
      <c r="AGG158" s="115"/>
      <c r="AGH158" s="115"/>
      <c r="AGI158" s="115"/>
      <c r="AGJ158" s="115"/>
      <c r="AGK158" s="115"/>
      <c r="AGL158" s="115"/>
      <c r="AGM158" s="115"/>
      <c r="AGN158" s="115"/>
      <c r="AGO158" s="115"/>
      <c r="AGP158" s="115"/>
      <c r="AGQ158" s="115"/>
      <c r="AGR158" s="115"/>
      <c r="AGS158" s="115"/>
      <c r="AGT158" s="115"/>
      <c r="AGU158" s="115"/>
      <c r="AGV158" s="115"/>
      <c r="AGW158" s="115"/>
      <c r="AGX158" s="115"/>
      <c r="AGY158" s="115"/>
      <c r="AGZ158" s="115"/>
      <c r="AHA158" s="115"/>
      <c r="AHB158" s="115"/>
      <c r="AHC158" s="115"/>
      <c r="AHD158" s="115"/>
      <c r="AHE158" s="115"/>
      <c r="AHF158" s="115"/>
      <c r="AHG158" s="115"/>
      <c r="AHH158" s="115"/>
      <c r="AHI158" s="115"/>
      <c r="AHJ158" s="115"/>
      <c r="AHK158" s="115"/>
      <c r="AHL158" s="115"/>
      <c r="AHM158" s="115"/>
      <c r="AHN158" s="115"/>
      <c r="AHO158" s="115"/>
      <c r="AHP158" s="115"/>
      <c r="AHQ158" s="115"/>
      <c r="AHR158" s="115"/>
      <c r="AHS158" s="115"/>
      <c r="AHT158" s="115"/>
      <c r="AHU158" s="115"/>
      <c r="AHV158" s="115"/>
      <c r="AHW158" s="115"/>
      <c r="AHX158" s="115"/>
      <c r="AHY158" s="115"/>
      <c r="AHZ158" s="115"/>
      <c r="AIA158" s="115"/>
      <c r="AIB158" s="115"/>
      <c r="AIC158" s="115"/>
      <c r="AID158" s="115"/>
      <c r="AIE158" s="115"/>
      <c r="AIF158" s="115"/>
      <c r="AIG158" s="115"/>
      <c r="AIH158" s="115"/>
      <c r="AII158" s="115"/>
      <c r="AIJ158" s="115"/>
      <c r="AIK158" s="115"/>
      <c r="AIL158" s="115"/>
      <c r="AIM158" s="115"/>
      <c r="AIN158" s="115"/>
      <c r="AIO158" s="115"/>
      <c r="AIP158" s="115"/>
      <c r="AIQ158" s="115"/>
      <c r="AIR158" s="115"/>
      <c r="AIS158" s="115"/>
      <c r="AIT158" s="115"/>
      <c r="AIU158" s="115"/>
      <c r="AIV158" s="115"/>
      <c r="AIW158" s="115"/>
      <c r="AIX158" s="115"/>
      <c r="AIY158" s="115"/>
      <c r="AIZ158" s="115"/>
      <c r="AJA158" s="115"/>
      <c r="AJB158" s="115"/>
      <c r="AJC158" s="115"/>
      <c r="AJD158" s="115"/>
      <c r="AJE158" s="115"/>
      <c r="AJF158" s="115"/>
      <c r="AJG158" s="115"/>
      <c r="AJH158" s="115"/>
      <c r="AJI158" s="115"/>
      <c r="AJJ158" s="115"/>
      <c r="AJK158" s="115"/>
      <c r="AJL158" s="115"/>
      <c r="AJM158" s="115"/>
      <c r="AJN158" s="115"/>
      <c r="AJO158" s="115"/>
      <c r="AJP158" s="115"/>
      <c r="AJQ158" s="115"/>
      <c r="AJR158" s="115"/>
      <c r="AJS158" s="115"/>
      <c r="AJT158" s="115"/>
      <c r="AJU158" s="115"/>
      <c r="AJV158" s="115"/>
      <c r="AJW158" s="115"/>
      <c r="AJX158" s="115"/>
      <c r="AJY158" s="115"/>
      <c r="AJZ158" s="115"/>
      <c r="AKA158" s="115"/>
      <c r="AKB158" s="115"/>
      <c r="AKC158" s="115"/>
      <c r="AKD158" s="115"/>
      <c r="AKE158" s="115"/>
      <c r="AKF158" s="115"/>
      <c r="AKG158" s="115"/>
      <c r="AKH158" s="115"/>
      <c r="AKI158" s="115"/>
      <c r="AKJ158" s="115"/>
      <c r="AKK158" s="115"/>
      <c r="AKL158" s="115"/>
      <c r="AKM158" s="115"/>
      <c r="AKN158" s="115"/>
      <c r="AKO158" s="115"/>
      <c r="AKP158" s="115"/>
      <c r="AKQ158" s="115"/>
      <c r="AKR158" s="115"/>
      <c r="AKS158" s="115"/>
      <c r="AKT158" s="115"/>
      <c r="AKU158" s="115"/>
      <c r="AKV158" s="115"/>
      <c r="AKW158" s="115"/>
      <c r="AKX158" s="115"/>
      <c r="AKY158" s="115"/>
      <c r="AKZ158" s="115"/>
      <c r="ALA158" s="115"/>
      <c r="ALB158" s="115"/>
      <c r="ALC158" s="115"/>
      <c r="ALD158" s="115"/>
      <c r="ALE158" s="115"/>
      <c r="ALF158" s="115"/>
      <c r="ALG158" s="115"/>
      <c r="ALH158" s="115"/>
      <c r="ALI158" s="115"/>
      <c r="ALJ158" s="115"/>
      <c r="ALK158" s="115"/>
      <c r="ALL158" s="115"/>
      <c r="ALM158" s="115"/>
      <c r="ALN158" s="115"/>
      <c r="ALO158" s="115"/>
      <c r="ALP158" s="115"/>
      <c r="ALQ158" s="115"/>
      <c r="ALR158" s="115"/>
      <c r="ALS158" s="115"/>
      <c r="ALT158" s="115"/>
      <c r="ALU158" s="115"/>
      <c r="ALV158" s="115"/>
      <c r="ALW158" s="115"/>
      <c r="ALX158" s="115"/>
      <c r="ALY158" s="115"/>
      <c r="ALZ158" s="115"/>
      <c r="AMA158" s="115"/>
      <c r="AMB158" s="115"/>
      <c r="AMC158" s="115"/>
      <c r="AMD158" s="115"/>
      <c r="AME158" s="115"/>
      <c r="AMF158" s="115"/>
      <c r="AMG158" s="115"/>
      <c r="AMH158" s="115"/>
      <c r="AMI158" s="115"/>
      <c r="AMJ158" s="115"/>
      <c r="AMK158" s="115"/>
      <c r="AML158" s="115"/>
      <c r="AMM158" s="115"/>
      <c r="AMN158" s="115"/>
      <c r="AMO158" s="115"/>
      <c r="AMP158" s="115"/>
      <c r="AMQ158" s="115"/>
      <c r="AMR158" s="115"/>
      <c r="AMS158" s="115"/>
      <c r="AMT158" s="115"/>
      <c r="AMU158" s="115"/>
      <c r="AMV158" s="115"/>
      <c r="AMW158" s="115"/>
      <c r="AMX158" s="115"/>
      <c r="AMY158" s="115"/>
      <c r="AMZ158" s="115"/>
      <c r="ANA158" s="115"/>
      <c r="ANB158" s="115"/>
      <c r="ANC158" s="115"/>
      <c r="AND158" s="115"/>
      <c r="ANE158" s="115"/>
      <c r="ANF158" s="115"/>
      <c r="ANG158" s="115"/>
      <c r="ANH158" s="115"/>
      <c r="ANI158" s="115"/>
      <c r="ANJ158" s="115"/>
      <c r="ANK158" s="115"/>
      <c r="ANL158" s="115"/>
      <c r="ANM158" s="115"/>
      <c r="ANN158" s="115"/>
      <c r="ANO158" s="115"/>
      <c r="ANP158" s="115"/>
      <c r="ANQ158" s="115"/>
      <c r="ANR158" s="115"/>
      <c r="ANS158" s="115"/>
      <c r="ANT158" s="115"/>
      <c r="ANU158" s="115"/>
      <c r="ANV158" s="115"/>
      <c r="ANW158" s="115"/>
      <c r="ANX158" s="115"/>
      <c r="ANY158" s="115"/>
      <c r="ANZ158" s="115"/>
      <c r="AOA158" s="115"/>
      <c r="AOB158" s="115"/>
      <c r="AOC158" s="115"/>
      <c r="AOD158" s="115"/>
      <c r="AOE158" s="115"/>
      <c r="AOF158" s="115"/>
      <c r="AOG158" s="115"/>
      <c r="AOH158" s="115"/>
      <c r="AOI158" s="115"/>
      <c r="AOJ158" s="115"/>
      <c r="AOK158" s="115"/>
      <c r="AOL158" s="115"/>
      <c r="AOM158" s="115"/>
      <c r="AON158" s="115"/>
      <c r="AOO158" s="115"/>
      <c r="AOP158" s="115"/>
      <c r="AOQ158" s="115"/>
      <c r="AOR158" s="115"/>
      <c r="AOS158" s="115"/>
      <c r="AOT158" s="115"/>
      <c r="AOU158" s="115"/>
      <c r="AOV158" s="115"/>
      <c r="AOW158" s="115"/>
      <c r="AOX158" s="115"/>
      <c r="AOY158" s="115"/>
      <c r="AOZ158" s="115"/>
      <c r="APA158" s="115"/>
      <c r="APB158" s="115"/>
      <c r="APC158" s="115"/>
      <c r="APD158" s="115"/>
      <c r="APE158" s="115"/>
      <c r="APF158" s="115"/>
      <c r="APG158" s="115"/>
      <c r="APH158" s="115"/>
      <c r="API158" s="115"/>
      <c r="APJ158" s="115"/>
      <c r="APK158" s="115"/>
      <c r="APL158" s="115"/>
      <c r="APM158" s="115"/>
      <c r="APN158" s="115"/>
      <c r="APO158" s="115"/>
      <c r="APP158" s="115"/>
      <c r="APQ158" s="115"/>
      <c r="APR158" s="115"/>
      <c r="APS158" s="115"/>
      <c r="APT158" s="115"/>
      <c r="APU158" s="115"/>
      <c r="APV158" s="115"/>
      <c r="APW158" s="115"/>
      <c r="APX158" s="115"/>
      <c r="APY158" s="115"/>
      <c r="APZ158" s="115"/>
      <c r="AQA158" s="115"/>
      <c r="AQB158" s="115"/>
      <c r="AQC158" s="115"/>
      <c r="AQD158" s="115"/>
      <c r="AQE158" s="115"/>
      <c r="AQF158" s="115"/>
      <c r="AQG158" s="115"/>
      <c r="AQH158" s="115"/>
      <c r="AQI158" s="115"/>
      <c r="AQJ158" s="115"/>
      <c r="AQK158" s="115"/>
      <c r="AQL158" s="115"/>
      <c r="AQM158" s="115"/>
      <c r="AQN158" s="115"/>
      <c r="AQO158" s="115"/>
      <c r="AQP158" s="115"/>
      <c r="AQQ158" s="115"/>
      <c r="AQR158" s="115"/>
      <c r="AQS158" s="115"/>
      <c r="AQT158" s="115"/>
      <c r="AQU158" s="115"/>
      <c r="AQV158" s="115"/>
      <c r="AQW158" s="115"/>
      <c r="AQX158" s="115"/>
      <c r="AQY158" s="115"/>
      <c r="AQZ158" s="115"/>
      <c r="ARA158" s="115"/>
      <c r="ARB158" s="115"/>
      <c r="ARC158" s="115"/>
      <c r="ARD158" s="115"/>
      <c r="ARE158" s="115"/>
      <c r="ARF158" s="115"/>
      <c r="ARG158" s="115"/>
      <c r="ARH158" s="115"/>
      <c r="ARI158" s="115"/>
      <c r="ARJ158" s="115"/>
      <c r="ARK158" s="115"/>
      <c r="ARL158" s="115"/>
      <c r="ARM158" s="115"/>
      <c r="ARN158" s="115"/>
      <c r="ARO158" s="115"/>
      <c r="ARP158" s="115"/>
      <c r="ARQ158" s="115"/>
      <c r="ARR158" s="115"/>
      <c r="ARS158" s="115"/>
      <c r="ART158" s="115"/>
      <c r="ARU158" s="115"/>
      <c r="ARV158" s="115"/>
      <c r="ARW158" s="115"/>
      <c r="ARX158" s="115"/>
      <c r="ARY158" s="115"/>
      <c r="ARZ158" s="115"/>
      <c r="ASA158" s="115"/>
      <c r="ASB158" s="115"/>
      <c r="ASC158" s="115"/>
      <c r="ASD158" s="115"/>
      <c r="ASE158" s="115"/>
      <c r="ASF158" s="115"/>
      <c r="ASG158" s="115"/>
      <c r="ASH158" s="115"/>
      <c r="ASI158" s="115"/>
      <c r="ASJ158" s="115"/>
      <c r="ASK158" s="115"/>
      <c r="ASL158" s="115"/>
      <c r="ASM158" s="115"/>
      <c r="ASN158" s="115"/>
      <c r="ASO158" s="115"/>
      <c r="ASP158" s="115"/>
      <c r="ASQ158" s="115"/>
      <c r="ASR158" s="115"/>
      <c r="ASS158" s="115"/>
      <c r="AST158" s="115"/>
      <c r="ASU158" s="115"/>
      <c r="ASV158" s="115"/>
      <c r="ASW158" s="115"/>
      <c r="ASX158" s="115"/>
      <c r="ASY158" s="115"/>
      <c r="ASZ158" s="115"/>
      <c r="ATA158" s="115"/>
      <c r="ATB158" s="115"/>
      <c r="ATC158" s="115"/>
      <c r="ATD158" s="115"/>
      <c r="ATE158" s="115"/>
      <c r="ATF158" s="115"/>
      <c r="ATG158" s="115"/>
      <c r="ATH158" s="115"/>
      <c r="ATI158" s="115"/>
      <c r="ATJ158" s="115"/>
      <c r="ATK158" s="115"/>
      <c r="ATL158" s="115"/>
      <c r="ATM158" s="115"/>
      <c r="ATN158" s="115"/>
      <c r="ATO158" s="115"/>
      <c r="ATP158" s="115"/>
      <c r="ATQ158" s="115"/>
      <c r="ATR158" s="115"/>
      <c r="ATS158" s="115"/>
      <c r="ATT158" s="115"/>
      <c r="ATU158" s="115"/>
      <c r="ATV158" s="115"/>
      <c r="ATW158" s="115"/>
      <c r="ATX158" s="115"/>
      <c r="ATY158" s="115"/>
      <c r="ATZ158" s="115"/>
      <c r="AUA158" s="115"/>
      <c r="AUB158" s="115"/>
      <c r="AUC158" s="115"/>
      <c r="AUD158" s="115"/>
      <c r="AUE158" s="115"/>
      <c r="AUF158" s="115"/>
      <c r="AUG158" s="115"/>
      <c r="AUH158" s="115"/>
      <c r="AUI158" s="115"/>
      <c r="AUJ158" s="115"/>
      <c r="AUK158" s="115"/>
      <c r="AUL158" s="115"/>
      <c r="AUM158" s="115"/>
      <c r="AUN158" s="115"/>
      <c r="AUO158" s="115"/>
      <c r="AUP158" s="115"/>
      <c r="AUQ158" s="115"/>
      <c r="AUR158" s="115"/>
      <c r="AUS158" s="115"/>
      <c r="AUT158" s="115"/>
      <c r="AUU158" s="115"/>
      <c r="AUV158" s="115"/>
      <c r="AUW158" s="115"/>
      <c r="AUX158" s="115"/>
      <c r="AUY158" s="115"/>
      <c r="AUZ158" s="115"/>
      <c r="AVA158" s="115"/>
      <c r="AVB158" s="115"/>
      <c r="AVC158" s="115"/>
      <c r="AVD158" s="115"/>
      <c r="AVE158" s="115"/>
      <c r="AVF158" s="115"/>
      <c r="AVG158" s="115"/>
      <c r="AVH158" s="115"/>
      <c r="AVI158" s="115"/>
      <c r="AVJ158" s="115"/>
      <c r="AVK158" s="115"/>
      <c r="AVL158" s="115"/>
      <c r="AVM158" s="115"/>
      <c r="AVN158" s="115"/>
      <c r="AVO158" s="115"/>
      <c r="AVP158" s="115"/>
      <c r="AVQ158" s="115"/>
      <c r="AVR158" s="115"/>
      <c r="AVS158" s="115"/>
      <c r="AVT158" s="115"/>
      <c r="AVU158" s="115"/>
    </row>
    <row r="159" spans="1:1269" s="332" customFormat="1" ht="13.5" customHeight="1" x14ac:dyDescent="0.2">
      <c r="A159" s="115"/>
      <c r="B159" s="23" t="s">
        <v>153</v>
      </c>
      <c r="C159" s="135" t="s">
        <v>39</v>
      </c>
      <c r="D159" s="136">
        <v>7</v>
      </c>
      <c r="E159" s="69"/>
      <c r="F159" s="138">
        <f t="shared" si="38"/>
        <v>0</v>
      </c>
      <c r="G159" s="137">
        <f t="shared" si="39"/>
        <v>0</v>
      </c>
      <c r="H159" s="137">
        <f t="shared" si="40"/>
        <v>0</v>
      </c>
      <c r="I159" s="137">
        <f t="shared" si="41"/>
        <v>0</v>
      </c>
      <c r="J159" s="138" t="str">
        <f t="shared" si="42"/>
        <v>-</v>
      </c>
      <c r="K159" s="138" t="str">
        <f t="shared" si="43"/>
        <v>-</v>
      </c>
      <c r="L159" s="139" t="str">
        <f t="shared" si="44"/>
        <v>-</v>
      </c>
      <c r="M159" s="140"/>
      <c r="N159" s="84"/>
      <c r="O159" s="69"/>
      <c r="P159" s="69"/>
      <c r="Q159" s="69"/>
      <c r="R159" s="91"/>
      <c r="S159" s="141">
        <f t="shared" si="47"/>
        <v>0</v>
      </c>
      <c r="T159" s="140"/>
      <c r="U159" s="73">
        <f t="shared" si="48"/>
        <v>5.1111111111111107</v>
      </c>
      <c r="V159" s="73">
        <f t="shared" si="49"/>
        <v>92</v>
      </c>
      <c r="W159" s="74">
        <f t="shared" si="45"/>
        <v>2</v>
      </c>
      <c r="X159" s="102"/>
      <c r="Y159" s="84"/>
      <c r="Z159" s="69"/>
      <c r="AA159" s="69"/>
      <c r="AB159" s="69"/>
      <c r="AC159" s="142"/>
      <c r="AD159" s="84"/>
      <c r="AE159" s="69"/>
      <c r="AF159" s="69"/>
      <c r="AG159" s="69"/>
      <c r="AH159" s="143"/>
      <c r="AI159" s="84"/>
      <c r="AJ159" s="69"/>
      <c r="AK159" s="69"/>
      <c r="AL159" s="69"/>
      <c r="AM159" s="82"/>
      <c r="AN159" s="84"/>
      <c r="AO159" s="69"/>
      <c r="AP159" s="69"/>
      <c r="AQ159" s="69"/>
      <c r="AR159" s="82"/>
      <c r="AS159" s="84"/>
      <c r="AT159" s="69"/>
      <c r="AU159" s="69"/>
      <c r="AV159" s="69"/>
      <c r="AW159" s="82"/>
      <c r="AX159" s="84"/>
      <c r="AY159" s="69"/>
      <c r="AZ159" s="69"/>
      <c r="BA159" s="69"/>
      <c r="BB159" s="82"/>
      <c r="BC159" s="73"/>
      <c r="BD159" s="69"/>
      <c r="BE159" s="69"/>
      <c r="BF159" s="69"/>
      <c r="BG159" s="82"/>
      <c r="BH159" s="84"/>
      <c r="BI159" s="69"/>
      <c r="BJ159" s="69"/>
      <c r="BK159" s="69"/>
      <c r="BL159" s="132"/>
      <c r="BM159" s="84"/>
      <c r="BN159" s="69"/>
      <c r="BO159" s="69"/>
      <c r="BP159" s="69"/>
      <c r="BQ159" s="132"/>
      <c r="BR159" s="84"/>
      <c r="BS159" s="69"/>
      <c r="BT159" s="69"/>
      <c r="BU159" s="69"/>
      <c r="BV159" s="132"/>
      <c r="BW159" s="84"/>
      <c r="BX159" s="69"/>
      <c r="BY159" s="69"/>
      <c r="BZ159" s="69"/>
      <c r="CA159" s="132"/>
      <c r="CB159" s="84"/>
      <c r="CC159" s="69"/>
      <c r="CD159" s="69"/>
      <c r="CE159" s="69"/>
      <c r="CF159" s="132"/>
      <c r="CG159" s="84"/>
      <c r="CH159" s="69"/>
      <c r="CI159" s="69"/>
      <c r="CJ159" s="69"/>
      <c r="CK159" s="132"/>
      <c r="CL159" s="73"/>
      <c r="CM159" s="69"/>
      <c r="CN159" s="69"/>
      <c r="CO159" s="69"/>
      <c r="CP159" s="132"/>
      <c r="CQ159" s="84"/>
      <c r="CR159" s="69"/>
      <c r="CS159" s="69"/>
      <c r="CT159" s="137"/>
      <c r="CU159" s="334"/>
      <c r="CV159" s="334"/>
      <c r="CW159" s="334"/>
      <c r="CX159" s="334"/>
      <c r="CY159" s="334"/>
      <c r="CZ159" s="132"/>
      <c r="DA159" s="84"/>
      <c r="DB159" s="69"/>
      <c r="DC159" s="69"/>
      <c r="DD159" s="69"/>
      <c r="DE159" s="142"/>
      <c r="DF159" s="73"/>
      <c r="DG159" s="69"/>
      <c r="DH159" s="69"/>
      <c r="DI159" s="69"/>
      <c r="DJ159" s="142"/>
      <c r="DK159" s="84"/>
      <c r="DL159" s="84"/>
      <c r="DM159" s="84"/>
      <c r="DN159" s="84"/>
      <c r="DO159" s="142"/>
      <c r="DP159" s="73"/>
      <c r="DQ159" s="69"/>
      <c r="DR159" s="69"/>
      <c r="DS159" s="69"/>
      <c r="DT159" s="142"/>
      <c r="DU159" s="125"/>
      <c r="DV159" s="125"/>
      <c r="DW159" s="125"/>
      <c r="DX159" s="125"/>
      <c r="DY159" s="125"/>
      <c r="DZ159" s="125"/>
      <c r="EA159" s="125"/>
      <c r="EB159" s="125"/>
      <c r="EC159" s="125"/>
      <c r="ED159" s="125"/>
      <c r="EE159" s="125"/>
      <c r="EF159" s="125"/>
      <c r="EG159" s="125"/>
      <c r="EH159" s="125"/>
      <c r="EI159" s="133"/>
      <c r="EJ159" s="125"/>
      <c r="EK159" s="125"/>
      <c r="EL159" s="125"/>
      <c r="EM159" s="125"/>
      <c r="EN159" s="133"/>
      <c r="EO159" s="125"/>
      <c r="EP159" s="125"/>
      <c r="EQ159" s="125"/>
      <c r="ER159" s="125"/>
      <c r="ES159" s="133"/>
      <c r="ET159" s="125"/>
      <c r="EU159" s="125"/>
      <c r="EV159" s="125"/>
      <c r="EW159" s="125"/>
      <c r="EX159" s="115"/>
      <c r="EY159" s="115"/>
      <c r="EZ159" s="115"/>
      <c r="FA159" s="115"/>
      <c r="FB159" s="136">
        <v>7</v>
      </c>
      <c r="FC159" s="73">
        <v>18</v>
      </c>
      <c r="FD159" s="136">
        <v>2</v>
      </c>
      <c r="FE159" s="136">
        <v>92</v>
      </c>
      <c r="FF159" s="136">
        <v>0</v>
      </c>
      <c r="FG159" s="138" t="str">
        <f>IF(FF159=0,"-",FC159/FF159)</f>
        <v>-</v>
      </c>
      <c r="FH159" s="138">
        <f>IF(FC159=0,"-",FE159/FC159)</f>
        <v>5.1111111111111107</v>
      </c>
      <c r="FI159" s="139" t="str">
        <f>IF(FF159=0,"-",FE159/FF159)</f>
        <v>-</v>
      </c>
      <c r="FJ159" s="40"/>
      <c r="FK159" s="88">
        <v>2</v>
      </c>
      <c r="FL159" s="264"/>
      <c r="FM159" s="264"/>
      <c r="FN159" s="264"/>
      <c r="FO159" s="264"/>
      <c r="FP159" s="264"/>
      <c r="FQ159" s="264"/>
      <c r="FR159" s="264"/>
      <c r="FS159" s="264"/>
      <c r="FT159" s="264"/>
      <c r="FU159" s="44"/>
      <c r="FV159" s="44"/>
      <c r="FW159" s="44"/>
      <c r="FX159" s="44"/>
      <c r="FY159" s="44"/>
      <c r="FZ159" s="44"/>
      <c r="GA159" s="44"/>
      <c r="GB159" s="44"/>
      <c r="GC159" s="44"/>
      <c r="GD159" s="44"/>
      <c r="GE159" s="115"/>
      <c r="GF159" s="115"/>
      <c r="GG159" s="115"/>
      <c r="GH159" s="115"/>
      <c r="GI159" s="115"/>
      <c r="GJ159" s="115"/>
      <c r="GK159" s="115"/>
      <c r="GL159" s="115"/>
      <c r="GM159" s="115"/>
      <c r="GN159" s="115"/>
      <c r="GO159" s="115"/>
      <c r="GP159" s="115"/>
      <c r="GQ159" s="115"/>
      <c r="GR159" s="115"/>
      <c r="GS159" s="115"/>
      <c r="GT159" s="115"/>
      <c r="GU159" s="115"/>
      <c r="GV159" s="115"/>
      <c r="GW159" s="115"/>
      <c r="GX159" s="115"/>
      <c r="GY159" s="115"/>
      <c r="GZ159" s="115"/>
      <c r="HA159" s="115"/>
      <c r="HB159" s="115"/>
      <c r="HC159" s="115"/>
      <c r="HD159" s="115"/>
      <c r="HE159" s="115"/>
      <c r="HF159" s="115"/>
      <c r="HG159" s="115"/>
      <c r="HH159" s="115"/>
      <c r="HI159" s="115"/>
      <c r="HJ159" s="115"/>
      <c r="HK159" s="115"/>
      <c r="HL159" s="115"/>
      <c r="HM159" s="115"/>
      <c r="HN159" s="115"/>
      <c r="HO159" s="115"/>
      <c r="HP159" s="115"/>
      <c r="HQ159" s="115"/>
      <c r="HR159" s="115"/>
      <c r="HS159" s="115"/>
      <c r="HT159" s="115"/>
      <c r="HU159" s="115"/>
      <c r="HV159" s="115"/>
      <c r="HW159" s="115"/>
      <c r="HX159" s="115"/>
      <c r="HY159" s="115"/>
      <c r="HZ159" s="115"/>
      <c r="IA159" s="115"/>
      <c r="IB159" s="115"/>
      <c r="IC159" s="115"/>
      <c r="ID159" s="115"/>
      <c r="IE159" s="115"/>
      <c r="IF159" s="115"/>
      <c r="IG159" s="115"/>
      <c r="IH159" s="115"/>
      <c r="II159" s="115"/>
      <c r="IJ159" s="115"/>
      <c r="IK159" s="115"/>
      <c r="IL159" s="115"/>
      <c r="IM159" s="115"/>
      <c r="IN159" s="115"/>
      <c r="IO159" s="115"/>
      <c r="IP159" s="115"/>
      <c r="IQ159" s="115"/>
      <c r="IR159" s="115"/>
      <c r="IS159" s="115"/>
      <c r="IT159" s="115"/>
      <c r="IU159" s="115"/>
      <c r="IV159" s="115"/>
      <c r="IW159" s="115"/>
      <c r="IX159" s="115"/>
      <c r="IY159" s="115"/>
      <c r="IZ159" s="115"/>
      <c r="JA159" s="115"/>
      <c r="JB159" s="115"/>
      <c r="JC159" s="115"/>
      <c r="JD159" s="115"/>
      <c r="JE159" s="115"/>
      <c r="JF159" s="115"/>
      <c r="JG159" s="115"/>
      <c r="JH159" s="115"/>
      <c r="JI159" s="115"/>
      <c r="JJ159" s="115"/>
      <c r="JK159" s="115"/>
      <c r="JL159" s="115"/>
      <c r="JM159" s="115"/>
      <c r="JN159" s="115"/>
      <c r="JO159" s="115"/>
      <c r="JP159" s="115"/>
      <c r="JQ159" s="115"/>
      <c r="JR159" s="115"/>
      <c r="JS159" s="115"/>
      <c r="JT159" s="115"/>
      <c r="JU159" s="115"/>
      <c r="JV159" s="115"/>
      <c r="JW159" s="115"/>
      <c r="JX159" s="115"/>
      <c r="JY159" s="115"/>
      <c r="JZ159" s="115"/>
      <c r="KA159" s="115"/>
      <c r="KB159" s="115"/>
      <c r="KC159" s="115"/>
      <c r="KD159" s="115"/>
      <c r="KE159" s="115"/>
      <c r="KF159" s="115"/>
      <c r="KG159" s="115"/>
      <c r="KH159" s="115"/>
      <c r="KI159" s="115"/>
      <c r="KJ159" s="115"/>
      <c r="KK159" s="115"/>
      <c r="KL159" s="115"/>
      <c r="KM159" s="115"/>
      <c r="KN159" s="115"/>
      <c r="KO159" s="115"/>
      <c r="KP159" s="115"/>
      <c r="KQ159" s="115"/>
      <c r="KR159" s="115"/>
      <c r="KS159" s="115"/>
      <c r="KT159" s="115"/>
      <c r="KU159" s="115"/>
      <c r="KV159" s="115"/>
      <c r="KW159" s="115"/>
      <c r="KX159" s="115"/>
      <c r="KY159" s="115"/>
      <c r="KZ159" s="115"/>
      <c r="LA159" s="115"/>
      <c r="LB159" s="115"/>
      <c r="LC159" s="115"/>
      <c r="LD159" s="115"/>
      <c r="LE159" s="115"/>
      <c r="LF159" s="115"/>
      <c r="LG159" s="115"/>
      <c r="LH159" s="115"/>
      <c r="LI159" s="115"/>
      <c r="LJ159" s="115"/>
      <c r="LK159" s="115"/>
      <c r="LL159" s="115"/>
      <c r="LM159" s="115"/>
      <c r="LN159" s="115"/>
      <c r="LO159" s="115"/>
      <c r="LP159" s="115"/>
      <c r="LQ159" s="115"/>
      <c r="LR159" s="115"/>
      <c r="LS159" s="115"/>
      <c r="LT159" s="115"/>
      <c r="LU159" s="115"/>
      <c r="LV159" s="115"/>
      <c r="LW159" s="115"/>
      <c r="LX159" s="115"/>
      <c r="LY159" s="115"/>
      <c r="LZ159" s="115"/>
      <c r="MA159" s="115"/>
      <c r="MB159" s="115"/>
      <c r="MC159" s="115"/>
      <c r="MD159" s="115"/>
      <c r="ME159" s="115"/>
      <c r="MF159" s="115"/>
      <c r="MG159" s="115"/>
      <c r="MH159" s="115"/>
      <c r="MI159" s="115"/>
      <c r="MJ159" s="115"/>
      <c r="MK159" s="115"/>
      <c r="ML159" s="115"/>
      <c r="MM159" s="115"/>
      <c r="MN159" s="115"/>
      <c r="MO159" s="115"/>
      <c r="MP159" s="115"/>
      <c r="MQ159" s="115"/>
      <c r="MR159" s="115"/>
      <c r="MS159" s="115"/>
      <c r="MT159" s="115"/>
      <c r="MU159" s="115"/>
      <c r="MV159" s="115"/>
      <c r="MW159" s="115"/>
      <c r="MX159" s="115"/>
      <c r="MY159" s="115"/>
      <c r="MZ159" s="115"/>
      <c r="NA159" s="115"/>
      <c r="NB159" s="115"/>
      <c r="NC159" s="115"/>
      <c r="ND159" s="115"/>
      <c r="NE159" s="115"/>
      <c r="NF159" s="115"/>
      <c r="NG159" s="115"/>
      <c r="NH159" s="115"/>
      <c r="NI159" s="115"/>
      <c r="NJ159" s="115"/>
      <c r="NK159" s="115"/>
      <c r="NL159" s="115"/>
      <c r="NM159" s="115"/>
      <c r="NN159" s="115"/>
      <c r="NO159" s="115"/>
      <c r="NP159" s="115"/>
      <c r="NQ159" s="115"/>
      <c r="NR159" s="115"/>
      <c r="NS159" s="115"/>
      <c r="NT159" s="115"/>
      <c r="NU159" s="115"/>
      <c r="NV159" s="115"/>
      <c r="NW159" s="115"/>
      <c r="NX159" s="115"/>
      <c r="NY159" s="115"/>
      <c r="NZ159" s="115"/>
      <c r="OA159" s="115"/>
      <c r="OB159" s="115"/>
      <c r="OC159" s="115"/>
      <c r="OD159" s="115"/>
      <c r="OE159" s="115"/>
      <c r="OF159" s="115"/>
      <c r="OG159" s="115"/>
      <c r="OH159" s="115"/>
      <c r="OI159" s="115"/>
      <c r="OJ159" s="115"/>
      <c r="OK159" s="115"/>
      <c r="OL159" s="115"/>
      <c r="OM159" s="115"/>
      <c r="ON159" s="115"/>
      <c r="OO159" s="115"/>
      <c r="OP159" s="115"/>
      <c r="OQ159" s="115"/>
      <c r="OR159" s="115"/>
      <c r="OS159" s="115"/>
      <c r="OT159" s="115"/>
      <c r="OU159" s="115"/>
      <c r="OV159" s="115"/>
      <c r="OW159" s="115"/>
      <c r="OX159" s="115"/>
      <c r="OY159" s="115"/>
      <c r="OZ159" s="115"/>
      <c r="PA159" s="115"/>
      <c r="PB159" s="115"/>
      <c r="PC159" s="115"/>
      <c r="PD159" s="115"/>
      <c r="PE159" s="115"/>
      <c r="PF159" s="115"/>
      <c r="PG159" s="115"/>
      <c r="PH159" s="115"/>
      <c r="PI159" s="115"/>
      <c r="PJ159" s="115"/>
      <c r="PK159" s="115"/>
      <c r="PL159" s="115"/>
      <c r="PM159" s="115"/>
      <c r="PN159" s="115"/>
      <c r="PO159" s="115"/>
      <c r="PP159" s="115"/>
      <c r="PQ159" s="115"/>
      <c r="PR159" s="115"/>
      <c r="PS159" s="115"/>
      <c r="PT159" s="115"/>
      <c r="PU159" s="115"/>
      <c r="PV159" s="115"/>
      <c r="PW159" s="115"/>
      <c r="PX159" s="115"/>
      <c r="PY159" s="115"/>
      <c r="PZ159" s="115"/>
      <c r="QA159" s="115"/>
      <c r="QB159" s="115"/>
      <c r="QC159" s="115"/>
      <c r="QD159" s="115"/>
      <c r="QE159" s="115"/>
      <c r="QF159" s="115"/>
      <c r="QG159" s="115"/>
      <c r="QH159" s="115"/>
      <c r="QI159" s="115"/>
      <c r="QJ159" s="115"/>
      <c r="QK159" s="115"/>
      <c r="QL159" s="115"/>
      <c r="QM159" s="115"/>
      <c r="QN159" s="115"/>
      <c r="QO159" s="115"/>
      <c r="QP159" s="115"/>
      <c r="QQ159" s="115"/>
      <c r="QR159" s="115"/>
      <c r="QS159" s="115"/>
      <c r="QT159" s="115"/>
      <c r="QU159" s="115"/>
      <c r="QV159" s="115"/>
      <c r="QW159" s="115"/>
      <c r="QX159" s="115"/>
      <c r="QY159" s="115"/>
      <c r="QZ159" s="115"/>
      <c r="RA159" s="115"/>
      <c r="RB159" s="115"/>
      <c r="RC159" s="115"/>
      <c r="RD159" s="115"/>
      <c r="RE159" s="115"/>
      <c r="RF159" s="115"/>
      <c r="RG159" s="115"/>
      <c r="RH159" s="115"/>
      <c r="RI159" s="115"/>
      <c r="RJ159" s="115"/>
      <c r="RK159" s="115"/>
      <c r="RL159" s="115"/>
      <c r="RM159" s="115"/>
      <c r="RN159" s="115"/>
      <c r="RO159" s="115"/>
      <c r="RP159" s="115"/>
      <c r="RQ159" s="115"/>
      <c r="RR159" s="115"/>
      <c r="RS159" s="115"/>
      <c r="RT159" s="115"/>
      <c r="RU159" s="115"/>
      <c r="RV159" s="115"/>
      <c r="RW159" s="115"/>
      <c r="RX159" s="115"/>
      <c r="RY159" s="115"/>
      <c r="RZ159" s="115"/>
      <c r="SA159" s="115"/>
      <c r="SB159" s="115"/>
      <c r="SC159" s="115"/>
      <c r="SD159" s="115"/>
      <c r="SE159" s="115"/>
      <c r="SF159" s="115"/>
      <c r="SG159" s="115"/>
      <c r="SH159" s="115"/>
      <c r="SI159" s="115"/>
      <c r="SJ159" s="115"/>
      <c r="SK159" s="115"/>
      <c r="SL159" s="115"/>
      <c r="SM159" s="115"/>
      <c r="SN159" s="115"/>
      <c r="SO159" s="115"/>
      <c r="SP159" s="115"/>
      <c r="SQ159" s="115"/>
      <c r="SR159" s="115"/>
      <c r="SS159" s="115"/>
      <c r="ST159" s="115"/>
      <c r="SU159" s="115"/>
      <c r="SV159" s="115"/>
      <c r="SW159" s="115"/>
      <c r="SX159" s="115"/>
      <c r="SY159" s="115"/>
      <c r="SZ159" s="115"/>
      <c r="TA159" s="115"/>
      <c r="TB159" s="115"/>
      <c r="TC159" s="115"/>
      <c r="TD159" s="115"/>
      <c r="TE159" s="115"/>
      <c r="TF159" s="115"/>
      <c r="TG159" s="115"/>
      <c r="TH159" s="115"/>
      <c r="TI159" s="115"/>
      <c r="TJ159" s="115"/>
      <c r="TK159" s="115"/>
      <c r="TL159" s="115"/>
      <c r="TM159" s="115"/>
      <c r="TN159" s="115"/>
      <c r="TO159" s="115"/>
      <c r="TP159" s="115"/>
      <c r="TQ159" s="115"/>
      <c r="TR159" s="115"/>
      <c r="TS159" s="115"/>
      <c r="TT159" s="115"/>
      <c r="TU159" s="115"/>
      <c r="TV159" s="115"/>
      <c r="TW159" s="115"/>
      <c r="TX159" s="115"/>
      <c r="TY159" s="115"/>
      <c r="TZ159" s="115"/>
      <c r="UA159" s="115"/>
      <c r="UB159" s="115"/>
      <c r="UC159" s="115"/>
      <c r="UD159" s="115"/>
      <c r="UE159" s="115"/>
      <c r="UF159" s="115"/>
      <c r="UG159" s="115"/>
      <c r="UH159" s="115"/>
      <c r="UI159" s="115"/>
      <c r="UJ159" s="115"/>
      <c r="UK159" s="115"/>
      <c r="UL159" s="115"/>
      <c r="UM159" s="115"/>
      <c r="UN159" s="115"/>
      <c r="UO159" s="115"/>
      <c r="UP159" s="115"/>
      <c r="UQ159" s="115"/>
      <c r="UR159" s="115"/>
      <c r="US159" s="115"/>
      <c r="UT159" s="115"/>
      <c r="UU159" s="115"/>
      <c r="UV159" s="115"/>
      <c r="UW159" s="115"/>
      <c r="UX159" s="115"/>
      <c r="UY159" s="115"/>
      <c r="UZ159" s="115"/>
      <c r="VA159" s="115"/>
      <c r="VB159" s="115"/>
      <c r="VC159" s="115"/>
      <c r="VD159" s="115"/>
      <c r="VE159" s="115"/>
      <c r="VF159" s="115"/>
      <c r="VG159" s="115"/>
      <c r="VH159" s="115"/>
      <c r="VI159" s="115"/>
      <c r="VJ159" s="115"/>
      <c r="VK159" s="115"/>
      <c r="VL159" s="115"/>
      <c r="VM159" s="115"/>
      <c r="VN159" s="115"/>
      <c r="VO159" s="115"/>
      <c r="VP159" s="115"/>
      <c r="VQ159" s="115"/>
      <c r="VR159" s="115"/>
      <c r="VS159" s="115"/>
      <c r="VT159" s="115"/>
      <c r="VU159" s="115"/>
      <c r="VV159" s="115"/>
      <c r="VW159" s="115"/>
      <c r="VX159" s="115"/>
      <c r="VY159" s="115"/>
      <c r="VZ159" s="115"/>
      <c r="WA159" s="115"/>
      <c r="WB159" s="115"/>
      <c r="WC159" s="115"/>
      <c r="WD159" s="115"/>
      <c r="WE159" s="115"/>
      <c r="WF159" s="115"/>
      <c r="WG159" s="115"/>
      <c r="WH159" s="115"/>
      <c r="WI159" s="115"/>
      <c r="WJ159" s="115"/>
      <c r="WK159" s="115"/>
      <c r="WL159" s="115"/>
      <c r="WM159" s="115"/>
      <c r="WN159" s="115"/>
      <c r="WO159" s="115"/>
      <c r="WP159" s="115"/>
      <c r="WQ159" s="115"/>
      <c r="WR159" s="115"/>
      <c r="WS159" s="115"/>
      <c r="WT159" s="115"/>
      <c r="WU159" s="115"/>
      <c r="WV159" s="115"/>
      <c r="WW159" s="115"/>
      <c r="WX159" s="115"/>
      <c r="WY159" s="115"/>
      <c r="WZ159" s="115"/>
      <c r="XA159" s="115"/>
      <c r="XB159" s="115"/>
      <c r="XC159" s="115"/>
      <c r="XD159" s="115"/>
      <c r="XE159" s="115"/>
      <c r="XF159" s="115"/>
      <c r="XG159" s="115"/>
      <c r="XH159" s="115"/>
      <c r="XI159" s="115"/>
      <c r="XJ159" s="115"/>
      <c r="XK159" s="115"/>
      <c r="XL159" s="115"/>
      <c r="XM159" s="115"/>
      <c r="XN159" s="115"/>
      <c r="XO159" s="115"/>
      <c r="XP159" s="115"/>
      <c r="XQ159" s="115"/>
      <c r="XR159" s="115"/>
      <c r="XS159" s="115"/>
      <c r="XT159" s="115"/>
      <c r="XU159" s="115"/>
      <c r="XV159" s="115"/>
      <c r="XW159" s="115"/>
      <c r="XX159" s="115"/>
      <c r="XY159" s="115"/>
      <c r="XZ159" s="115"/>
      <c r="YA159" s="115"/>
      <c r="YB159" s="115"/>
      <c r="YC159" s="115"/>
      <c r="YD159" s="115"/>
      <c r="YE159" s="115"/>
      <c r="YF159" s="115"/>
      <c r="YG159" s="115"/>
      <c r="YH159" s="115"/>
      <c r="YI159" s="115"/>
      <c r="YJ159" s="115"/>
      <c r="YK159" s="115"/>
      <c r="YL159" s="115"/>
      <c r="YM159" s="115"/>
      <c r="YN159" s="115"/>
      <c r="YO159" s="115"/>
      <c r="YP159" s="115"/>
      <c r="YQ159" s="115"/>
      <c r="YR159" s="115"/>
      <c r="YS159" s="115"/>
      <c r="YT159" s="115"/>
      <c r="YU159" s="115"/>
      <c r="YV159" s="115"/>
      <c r="YW159" s="115"/>
      <c r="YX159" s="115"/>
      <c r="YY159" s="115"/>
      <c r="YZ159" s="115"/>
      <c r="ZA159" s="115"/>
      <c r="ZB159" s="115"/>
      <c r="ZC159" s="115"/>
      <c r="ZD159" s="115"/>
      <c r="ZE159" s="115"/>
      <c r="ZF159" s="115"/>
      <c r="ZG159" s="115"/>
      <c r="ZH159" s="115"/>
      <c r="ZI159" s="115"/>
      <c r="ZJ159" s="115"/>
      <c r="ZK159" s="115"/>
      <c r="ZL159" s="115"/>
      <c r="ZM159" s="115"/>
      <c r="ZN159" s="115"/>
      <c r="ZO159" s="115"/>
      <c r="ZP159" s="115"/>
      <c r="ZQ159" s="115"/>
      <c r="ZR159" s="115"/>
      <c r="ZS159" s="115"/>
      <c r="ZT159" s="115"/>
      <c r="ZU159" s="115"/>
      <c r="ZV159" s="115"/>
      <c r="ZW159" s="115"/>
      <c r="ZX159" s="115"/>
      <c r="ZY159" s="115"/>
      <c r="ZZ159" s="115"/>
      <c r="AAA159" s="115"/>
      <c r="AAB159" s="115"/>
      <c r="AAC159" s="115"/>
      <c r="AAD159" s="115"/>
      <c r="AAE159" s="115"/>
      <c r="AAF159" s="115"/>
      <c r="AAG159" s="115"/>
      <c r="AAH159" s="115"/>
      <c r="AAI159" s="115"/>
      <c r="AAJ159" s="115"/>
      <c r="AAK159" s="115"/>
      <c r="AAL159" s="115"/>
      <c r="AAM159" s="115"/>
      <c r="AAN159" s="115"/>
      <c r="AAO159" s="115"/>
      <c r="AAP159" s="115"/>
      <c r="AAQ159" s="115"/>
      <c r="AAR159" s="115"/>
      <c r="AAS159" s="115"/>
      <c r="AAT159" s="115"/>
      <c r="AAU159" s="115"/>
      <c r="AAV159" s="115"/>
      <c r="AAW159" s="115"/>
      <c r="AAX159" s="115"/>
      <c r="AAY159" s="115"/>
      <c r="AAZ159" s="115"/>
      <c r="ABA159" s="115"/>
      <c r="ABB159" s="115"/>
      <c r="ABC159" s="115"/>
      <c r="ABD159" s="115"/>
      <c r="ABE159" s="115"/>
      <c r="ABF159" s="115"/>
      <c r="ABG159" s="115"/>
      <c r="ABH159" s="115"/>
      <c r="ABI159" s="115"/>
      <c r="ABJ159" s="115"/>
      <c r="ABK159" s="115"/>
      <c r="ABL159" s="115"/>
      <c r="ABM159" s="115"/>
      <c r="ABN159" s="115"/>
      <c r="ABO159" s="115"/>
      <c r="ABP159" s="115"/>
      <c r="ABQ159" s="115"/>
      <c r="ABR159" s="115"/>
      <c r="ABS159" s="115"/>
      <c r="ABT159" s="115"/>
      <c r="ABU159" s="115"/>
      <c r="ABV159" s="115"/>
      <c r="ABW159" s="115"/>
      <c r="ABX159" s="115"/>
      <c r="ABY159" s="115"/>
      <c r="ABZ159" s="115"/>
      <c r="ACA159" s="115"/>
      <c r="ACB159" s="115"/>
      <c r="ACC159" s="115"/>
      <c r="ACD159" s="115"/>
      <c r="ACE159" s="115"/>
      <c r="ACF159" s="115"/>
      <c r="ACG159" s="115"/>
      <c r="ACH159" s="115"/>
      <c r="ACI159" s="115"/>
      <c r="ACJ159" s="115"/>
      <c r="ACK159" s="115"/>
      <c r="ACL159" s="115"/>
      <c r="ACM159" s="115"/>
      <c r="ACN159" s="115"/>
      <c r="ACO159" s="115"/>
      <c r="ACP159" s="115"/>
      <c r="ACQ159" s="115"/>
      <c r="ACR159" s="115"/>
      <c r="ACS159" s="115"/>
      <c r="ACT159" s="115"/>
      <c r="ACU159" s="115"/>
      <c r="ACV159" s="115"/>
      <c r="ACW159" s="115"/>
      <c r="ACX159" s="115"/>
      <c r="ACY159" s="115"/>
      <c r="ACZ159" s="115"/>
      <c r="ADA159" s="115"/>
      <c r="ADB159" s="115"/>
      <c r="ADC159" s="115"/>
      <c r="ADD159" s="115"/>
      <c r="ADE159" s="115"/>
      <c r="ADF159" s="115"/>
      <c r="ADG159" s="115"/>
      <c r="ADH159" s="115"/>
      <c r="ADI159" s="115"/>
      <c r="ADJ159" s="115"/>
      <c r="ADK159" s="115"/>
      <c r="ADL159" s="115"/>
      <c r="ADM159" s="115"/>
      <c r="ADN159" s="115"/>
      <c r="ADO159" s="115"/>
      <c r="ADP159" s="115"/>
      <c r="ADQ159" s="115"/>
      <c r="ADR159" s="115"/>
      <c r="ADS159" s="115"/>
      <c r="ADT159" s="115"/>
      <c r="ADU159" s="115"/>
      <c r="ADV159" s="115"/>
      <c r="ADW159" s="115"/>
      <c r="ADX159" s="115"/>
      <c r="ADY159" s="115"/>
      <c r="ADZ159" s="115"/>
      <c r="AEA159" s="115"/>
      <c r="AEB159" s="115"/>
      <c r="AEC159" s="115"/>
      <c r="AED159" s="115"/>
      <c r="AEE159" s="115"/>
      <c r="AEF159" s="115"/>
      <c r="AEG159" s="115"/>
      <c r="AEH159" s="115"/>
      <c r="AEI159" s="115"/>
      <c r="AEJ159" s="115"/>
      <c r="AEK159" s="115"/>
      <c r="AEL159" s="115"/>
      <c r="AEM159" s="115"/>
      <c r="AEN159" s="115"/>
      <c r="AEO159" s="115"/>
      <c r="AEP159" s="115"/>
      <c r="AEQ159" s="115"/>
      <c r="AER159" s="115"/>
      <c r="AES159" s="115"/>
      <c r="AET159" s="115"/>
      <c r="AEU159" s="115"/>
      <c r="AEV159" s="115"/>
      <c r="AEW159" s="115"/>
      <c r="AEX159" s="115"/>
      <c r="AEY159" s="115"/>
      <c r="AEZ159" s="115"/>
      <c r="AFA159" s="115"/>
      <c r="AFB159" s="115"/>
      <c r="AFC159" s="115"/>
      <c r="AFD159" s="115"/>
      <c r="AFE159" s="115"/>
      <c r="AFF159" s="115"/>
      <c r="AFG159" s="115"/>
      <c r="AFH159" s="115"/>
      <c r="AFI159" s="115"/>
      <c r="AFJ159" s="115"/>
      <c r="AFK159" s="115"/>
      <c r="AFL159" s="115"/>
      <c r="AFM159" s="115"/>
      <c r="AFN159" s="115"/>
      <c r="AFO159" s="115"/>
      <c r="AFP159" s="115"/>
      <c r="AFQ159" s="115"/>
      <c r="AFR159" s="115"/>
      <c r="AFS159" s="115"/>
      <c r="AFT159" s="115"/>
      <c r="AFU159" s="115"/>
      <c r="AFV159" s="115"/>
      <c r="AFW159" s="115"/>
      <c r="AFX159" s="115"/>
      <c r="AFY159" s="115"/>
      <c r="AFZ159" s="115"/>
      <c r="AGA159" s="115"/>
      <c r="AGB159" s="115"/>
      <c r="AGC159" s="115"/>
      <c r="AGD159" s="115"/>
      <c r="AGE159" s="115"/>
      <c r="AGF159" s="115"/>
      <c r="AGG159" s="115"/>
      <c r="AGH159" s="115"/>
      <c r="AGI159" s="115"/>
      <c r="AGJ159" s="115"/>
      <c r="AGK159" s="115"/>
      <c r="AGL159" s="115"/>
      <c r="AGM159" s="115"/>
      <c r="AGN159" s="115"/>
      <c r="AGO159" s="115"/>
      <c r="AGP159" s="115"/>
      <c r="AGQ159" s="115"/>
      <c r="AGR159" s="115"/>
      <c r="AGS159" s="115"/>
      <c r="AGT159" s="115"/>
      <c r="AGU159" s="115"/>
      <c r="AGV159" s="115"/>
      <c r="AGW159" s="115"/>
      <c r="AGX159" s="115"/>
      <c r="AGY159" s="115"/>
      <c r="AGZ159" s="115"/>
      <c r="AHA159" s="115"/>
      <c r="AHB159" s="115"/>
      <c r="AHC159" s="115"/>
      <c r="AHD159" s="115"/>
      <c r="AHE159" s="115"/>
      <c r="AHF159" s="115"/>
      <c r="AHG159" s="115"/>
      <c r="AHH159" s="115"/>
      <c r="AHI159" s="115"/>
      <c r="AHJ159" s="115"/>
      <c r="AHK159" s="115"/>
      <c r="AHL159" s="115"/>
      <c r="AHM159" s="115"/>
      <c r="AHN159" s="115"/>
      <c r="AHO159" s="115"/>
      <c r="AHP159" s="115"/>
      <c r="AHQ159" s="115"/>
      <c r="AHR159" s="115"/>
      <c r="AHS159" s="115"/>
      <c r="AHT159" s="115"/>
      <c r="AHU159" s="115"/>
      <c r="AHV159" s="115"/>
      <c r="AHW159" s="115"/>
      <c r="AHX159" s="115"/>
      <c r="AHY159" s="115"/>
      <c r="AHZ159" s="115"/>
      <c r="AIA159" s="115"/>
      <c r="AIB159" s="115"/>
      <c r="AIC159" s="115"/>
      <c r="AID159" s="115"/>
      <c r="AIE159" s="115"/>
      <c r="AIF159" s="115"/>
      <c r="AIG159" s="115"/>
      <c r="AIH159" s="115"/>
      <c r="AII159" s="115"/>
      <c r="AIJ159" s="115"/>
      <c r="AIK159" s="115"/>
      <c r="AIL159" s="115"/>
      <c r="AIM159" s="115"/>
      <c r="AIN159" s="115"/>
      <c r="AIO159" s="115"/>
      <c r="AIP159" s="115"/>
      <c r="AIQ159" s="115"/>
      <c r="AIR159" s="115"/>
      <c r="AIS159" s="115"/>
      <c r="AIT159" s="115"/>
      <c r="AIU159" s="115"/>
      <c r="AIV159" s="115"/>
      <c r="AIW159" s="115"/>
      <c r="AIX159" s="115"/>
      <c r="AIY159" s="115"/>
      <c r="AIZ159" s="115"/>
      <c r="AJA159" s="115"/>
      <c r="AJB159" s="115"/>
      <c r="AJC159" s="115"/>
      <c r="AJD159" s="115"/>
      <c r="AJE159" s="115"/>
      <c r="AJF159" s="115"/>
      <c r="AJG159" s="115"/>
      <c r="AJH159" s="115"/>
      <c r="AJI159" s="115"/>
      <c r="AJJ159" s="115"/>
      <c r="AJK159" s="115"/>
      <c r="AJL159" s="115"/>
      <c r="AJM159" s="115"/>
      <c r="AJN159" s="115"/>
      <c r="AJO159" s="115"/>
      <c r="AJP159" s="115"/>
      <c r="AJQ159" s="115"/>
      <c r="AJR159" s="115"/>
      <c r="AJS159" s="115"/>
      <c r="AJT159" s="115"/>
      <c r="AJU159" s="115"/>
      <c r="AJV159" s="115"/>
      <c r="AJW159" s="115"/>
      <c r="AJX159" s="115"/>
      <c r="AJY159" s="115"/>
      <c r="AJZ159" s="115"/>
      <c r="AKA159" s="115"/>
      <c r="AKB159" s="115"/>
      <c r="AKC159" s="115"/>
      <c r="AKD159" s="115"/>
      <c r="AKE159" s="115"/>
      <c r="AKF159" s="115"/>
      <c r="AKG159" s="115"/>
      <c r="AKH159" s="115"/>
      <c r="AKI159" s="115"/>
      <c r="AKJ159" s="115"/>
      <c r="AKK159" s="115"/>
      <c r="AKL159" s="115"/>
      <c r="AKM159" s="115"/>
      <c r="AKN159" s="115"/>
      <c r="AKO159" s="115"/>
      <c r="AKP159" s="115"/>
      <c r="AKQ159" s="115"/>
      <c r="AKR159" s="115"/>
      <c r="AKS159" s="115"/>
      <c r="AKT159" s="115"/>
      <c r="AKU159" s="115"/>
      <c r="AKV159" s="115"/>
      <c r="AKW159" s="115"/>
      <c r="AKX159" s="115"/>
      <c r="AKY159" s="115"/>
      <c r="AKZ159" s="115"/>
      <c r="ALA159" s="115"/>
      <c r="ALB159" s="115"/>
      <c r="ALC159" s="115"/>
      <c r="ALD159" s="115"/>
      <c r="ALE159" s="115"/>
      <c r="ALF159" s="115"/>
      <c r="ALG159" s="115"/>
      <c r="ALH159" s="115"/>
      <c r="ALI159" s="115"/>
      <c r="ALJ159" s="115"/>
      <c r="ALK159" s="115"/>
      <c r="ALL159" s="115"/>
      <c r="ALM159" s="115"/>
      <c r="ALN159" s="115"/>
      <c r="ALO159" s="115"/>
      <c r="ALP159" s="115"/>
      <c r="ALQ159" s="115"/>
      <c r="ALR159" s="115"/>
      <c r="ALS159" s="115"/>
      <c r="ALT159" s="115"/>
      <c r="ALU159" s="115"/>
      <c r="ALV159" s="115"/>
      <c r="ALW159" s="115"/>
      <c r="ALX159" s="115"/>
      <c r="ALY159" s="115"/>
      <c r="ALZ159" s="115"/>
      <c r="AMA159" s="115"/>
      <c r="AMB159" s="115"/>
      <c r="AMC159" s="115"/>
      <c r="AMD159" s="115"/>
      <c r="AME159" s="115"/>
      <c r="AMF159" s="115"/>
      <c r="AMG159" s="115"/>
      <c r="AMH159" s="115"/>
      <c r="AMI159" s="115"/>
      <c r="AMJ159" s="115"/>
      <c r="AMK159" s="115"/>
      <c r="AML159" s="115"/>
      <c r="AMM159" s="115"/>
      <c r="AMN159" s="115"/>
      <c r="AMO159" s="115"/>
      <c r="AMP159" s="115"/>
      <c r="AMQ159" s="115"/>
      <c r="AMR159" s="115"/>
      <c r="AMS159" s="115"/>
      <c r="AMT159" s="115"/>
      <c r="AMU159" s="115"/>
      <c r="AMV159" s="115"/>
      <c r="AMW159" s="115"/>
      <c r="AMX159" s="115"/>
      <c r="AMY159" s="115"/>
      <c r="AMZ159" s="115"/>
      <c r="ANA159" s="115"/>
      <c r="ANB159" s="115"/>
      <c r="ANC159" s="115"/>
      <c r="AND159" s="115"/>
      <c r="ANE159" s="115"/>
      <c r="ANF159" s="115"/>
      <c r="ANG159" s="115"/>
      <c r="ANH159" s="115"/>
      <c r="ANI159" s="115"/>
      <c r="ANJ159" s="115"/>
      <c r="ANK159" s="115"/>
      <c r="ANL159" s="115"/>
      <c r="ANM159" s="115"/>
      <c r="ANN159" s="115"/>
      <c r="ANO159" s="115"/>
      <c r="ANP159" s="115"/>
      <c r="ANQ159" s="115"/>
      <c r="ANR159" s="115"/>
      <c r="ANS159" s="115"/>
      <c r="ANT159" s="115"/>
      <c r="ANU159" s="115"/>
      <c r="ANV159" s="115"/>
      <c r="ANW159" s="115"/>
      <c r="ANX159" s="115"/>
      <c r="ANY159" s="115"/>
      <c r="ANZ159" s="115"/>
      <c r="AOA159" s="115"/>
      <c r="AOB159" s="115"/>
      <c r="AOC159" s="115"/>
      <c r="AOD159" s="115"/>
      <c r="AOE159" s="115"/>
      <c r="AOF159" s="115"/>
      <c r="AOG159" s="115"/>
      <c r="AOH159" s="115"/>
      <c r="AOI159" s="115"/>
      <c r="AOJ159" s="115"/>
      <c r="AOK159" s="115"/>
      <c r="AOL159" s="115"/>
      <c r="AOM159" s="115"/>
      <c r="AON159" s="115"/>
      <c r="AOO159" s="115"/>
      <c r="AOP159" s="115"/>
      <c r="AOQ159" s="115"/>
      <c r="AOR159" s="115"/>
      <c r="AOS159" s="115"/>
      <c r="AOT159" s="115"/>
      <c r="AOU159" s="115"/>
      <c r="AOV159" s="115"/>
      <c r="AOW159" s="115"/>
      <c r="AOX159" s="115"/>
      <c r="AOY159" s="115"/>
      <c r="AOZ159" s="115"/>
      <c r="APA159" s="115"/>
      <c r="APB159" s="115"/>
      <c r="APC159" s="115"/>
      <c r="APD159" s="115"/>
      <c r="APE159" s="115"/>
      <c r="APF159" s="115"/>
      <c r="APG159" s="115"/>
      <c r="APH159" s="115"/>
      <c r="API159" s="115"/>
      <c r="APJ159" s="115"/>
      <c r="APK159" s="115"/>
      <c r="APL159" s="115"/>
      <c r="APM159" s="115"/>
      <c r="APN159" s="115"/>
      <c r="APO159" s="115"/>
      <c r="APP159" s="115"/>
      <c r="APQ159" s="115"/>
      <c r="APR159" s="115"/>
      <c r="APS159" s="115"/>
      <c r="APT159" s="115"/>
      <c r="APU159" s="115"/>
      <c r="APV159" s="115"/>
      <c r="APW159" s="115"/>
      <c r="APX159" s="115"/>
      <c r="APY159" s="115"/>
      <c r="APZ159" s="115"/>
      <c r="AQA159" s="115"/>
      <c r="AQB159" s="115"/>
      <c r="AQC159" s="115"/>
      <c r="AQD159" s="115"/>
      <c r="AQE159" s="115"/>
      <c r="AQF159" s="115"/>
      <c r="AQG159" s="115"/>
      <c r="AQH159" s="115"/>
      <c r="AQI159" s="115"/>
      <c r="AQJ159" s="115"/>
      <c r="AQK159" s="115"/>
      <c r="AQL159" s="115"/>
      <c r="AQM159" s="115"/>
      <c r="AQN159" s="115"/>
      <c r="AQO159" s="115"/>
      <c r="AQP159" s="115"/>
      <c r="AQQ159" s="115"/>
      <c r="AQR159" s="115"/>
      <c r="AQS159" s="115"/>
      <c r="AQT159" s="115"/>
      <c r="AQU159" s="115"/>
      <c r="AQV159" s="115"/>
      <c r="AQW159" s="115"/>
      <c r="AQX159" s="115"/>
      <c r="AQY159" s="115"/>
      <c r="AQZ159" s="115"/>
      <c r="ARA159" s="115"/>
      <c r="ARB159" s="115"/>
      <c r="ARC159" s="115"/>
      <c r="ARD159" s="115"/>
      <c r="ARE159" s="115"/>
      <c r="ARF159" s="115"/>
      <c r="ARG159" s="115"/>
      <c r="ARH159" s="115"/>
      <c r="ARI159" s="115"/>
      <c r="ARJ159" s="115"/>
      <c r="ARK159" s="115"/>
      <c r="ARL159" s="115"/>
      <c r="ARM159" s="115"/>
      <c r="ARN159" s="115"/>
      <c r="ARO159" s="115"/>
      <c r="ARP159" s="115"/>
      <c r="ARQ159" s="115"/>
      <c r="ARR159" s="115"/>
      <c r="ARS159" s="115"/>
      <c r="ART159" s="115"/>
      <c r="ARU159" s="115"/>
      <c r="ARV159" s="115"/>
      <c r="ARW159" s="115"/>
      <c r="ARX159" s="115"/>
      <c r="ARY159" s="115"/>
      <c r="ARZ159" s="115"/>
      <c r="ASA159" s="115"/>
      <c r="ASB159" s="115"/>
      <c r="ASC159" s="115"/>
      <c r="ASD159" s="115"/>
      <c r="ASE159" s="115"/>
      <c r="ASF159" s="115"/>
      <c r="ASG159" s="115"/>
      <c r="ASH159" s="115"/>
      <c r="ASI159" s="115"/>
      <c r="ASJ159" s="115"/>
      <c r="ASK159" s="115"/>
      <c r="ASL159" s="115"/>
      <c r="ASM159" s="115"/>
      <c r="ASN159" s="115"/>
      <c r="ASO159" s="115"/>
      <c r="ASP159" s="115"/>
      <c r="ASQ159" s="115"/>
      <c r="ASR159" s="115"/>
      <c r="ASS159" s="115"/>
      <c r="AST159" s="115"/>
      <c r="ASU159" s="115"/>
      <c r="ASV159" s="115"/>
      <c r="ASW159" s="115"/>
      <c r="ASX159" s="115"/>
      <c r="ASY159" s="115"/>
      <c r="ASZ159" s="115"/>
      <c r="ATA159" s="115"/>
      <c r="ATB159" s="115"/>
      <c r="ATC159" s="115"/>
      <c r="ATD159" s="115"/>
      <c r="ATE159" s="115"/>
      <c r="ATF159" s="115"/>
      <c r="ATG159" s="115"/>
      <c r="ATH159" s="115"/>
      <c r="ATI159" s="115"/>
      <c r="ATJ159" s="115"/>
      <c r="ATK159" s="115"/>
      <c r="ATL159" s="115"/>
      <c r="ATM159" s="115"/>
      <c r="ATN159" s="115"/>
      <c r="ATO159" s="115"/>
      <c r="ATP159" s="115"/>
      <c r="ATQ159" s="115"/>
      <c r="ATR159" s="115"/>
      <c r="ATS159" s="115"/>
      <c r="ATT159" s="115"/>
      <c r="ATU159" s="115"/>
      <c r="ATV159" s="115"/>
      <c r="ATW159" s="115"/>
      <c r="ATX159" s="115"/>
      <c r="ATY159" s="115"/>
      <c r="ATZ159" s="115"/>
      <c r="AUA159" s="115"/>
      <c r="AUB159" s="115"/>
      <c r="AUC159" s="115"/>
      <c r="AUD159" s="115"/>
      <c r="AUE159" s="115"/>
      <c r="AUF159" s="115"/>
      <c r="AUG159" s="115"/>
      <c r="AUH159" s="115"/>
      <c r="AUI159" s="115"/>
      <c r="AUJ159" s="115"/>
      <c r="AUK159" s="115"/>
      <c r="AUL159" s="115"/>
      <c r="AUM159" s="115"/>
      <c r="AUN159" s="115"/>
      <c r="AUO159" s="115"/>
      <c r="AUP159" s="115"/>
      <c r="AUQ159" s="115"/>
      <c r="AUR159" s="115"/>
      <c r="AUS159" s="115"/>
      <c r="AUT159" s="115"/>
      <c r="AUU159" s="115"/>
      <c r="AUV159" s="115"/>
      <c r="AUW159" s="115"/>
      <c r="AUX159" s="115"/>
      <c r="AUY159" s="115"/>
      <c r="AUZ159" s="115"/>
      <c r="AVA159" s="115"/>
      <c r="AVB159" s="115"/>
      <c r="AVC159" s="115"/>
      <c r="AVD159" s="115"/>
      <c r="AVE159" s="115"/>
      <c r="AVF159" s="115"/>
      <c r="AVG159" s="115"/>
      <c r="AVH159" s="115"/>
      <c r="AVI159" s="115"/>
      <c r="AVJ159" s="115"/>
      <c r="AVK159" s="115"/>
      <c r="AVL159" s="115"/>
      <c r="AVM159" s="115"/>
      <c r="AVN159" s="115"/>
      <c r="AVO159" s="115"/>
      <c r="AVP159" s="115"/>
      <c r="AVQ159" s="115"/>
      <c r="AVR159" s="115"/>
      <c r="AVS159" s="115"/>
      <c r="AVT159" s="115"/>
      <c r="AVU159" s="115"/>
    </row>
    <row r="160" spans="1:1269" ht="13.5" customHeight="1" x14ac:dyDescent="0.2">
      <c r="B160" s="23" t="s">
        <v>161</v>
      </c>
      <c r="C160" s="135" t="s">
        <v>162</v>
      </c>
      <c r="D160" s="136">
        <v>6</v>
      </c>
      <c r="E160" s="69"/>
      <c r="F160" s="138">
        <f t="shared" si="38"/>
        <v>0</v>
      </c>
      <c r="G160" s="137">
        <f t="shared" si="39"/>
        <v>0</v>
      </c>
      <c r="H160" s="137">
        <f t="shared" si="40"/>
        <v>0</v>
      </c>
      <c r="I160" s="137">
        <f t="shared" si="41"/>
        <v>0</v>
      </c>
      <c r="J160" s="138" t="str">
        <f t="shared" si="42"/>
        <v>-</v>
      </c>
      <c r="K160" s="138" t="str">
        <f t="shared" si="43"/>
        <v>-</v>
      </c>
      <c r="L160" s="139" t="str">
        <f t="shared" si="44"/>
        <v>-</v>
      </c>
      <c r="M160" s="140"/>
      <c r="N160" s="84"/>
      <c r="O160" s="69"/>
      <c r="P160" s="69"/>
      <c r="Q160" s="69"/>
      <c r="R160" s="91"/>
      <c r="S160" s="141">
        <f t="shared" si="47"/>
        <v>0</v>
      </c>
      <c r="T160" s="140"/>
      <c r="U160" s="73">
        <f t="shared" si="48"/>
        <v>4.8918918918918921</v>
      </c>
      <c r="V160" s="73">
        <f t="shared" si="49"/>
        <v>60.333333333333336</v>
      </c>
      <c r="W160" s="74">
        <f t="shared" si="45"/>
        <v>2.5</v>
      </c>
      <c r="X160" s="102"/>
      <c r="Y160" s="84"/>
      <c r="Z160" s="69"/>
      <c r="AA160" s="69"/>
      <c r="AB160" s="69"/>
      <c r="AC160" s="142"/>
      <c r="AD160" s="84"/>
      <c r="AE160" s="69"/>
      <c r="AF160" s="69"/>
      <c r="AG160" s="69"/>
      <c r="AH160" s="143"/>
      <c r="AI160" s="84"/>
      <c r="AJ160" s="69"/>
      <c r="AK160" s="69"/>
      <c r="AL160" s="69"/>
      <c r="AM160" s="82"/>
      <c r="AN160" s="84"/>
      <c r="AO160" s="69"/>
      <c r="AP160" s="69"/>
      <c r="AQ160" s="69"/>
      <c r="AR160" s="82"/>
      <c r="AS160" s="84"/>
      <c r="AT160" s="69"/>
      <c r="AU160" s="69"/>
      <c r="AV160" s="69"/>
      <c r="AW160" s="82"/>
      <c r="AX160" s="73"/>
      <c r="AY160" s="69"/>
      <c r="AZ160" s="69"/>
      <c r="BA160" s="69"/>
      <c r="BB160" s="82"/>
      <c r="BC160" s="84"/>
      <c r="BD160" s="69"/>
      <c r="BE160" s="69"/>
      <c r="BF160" s="69"/>
      <c r="BG160" s="82"/>
      <c r="BH160" s="84"/>
      <c r="BI160" s="69"/>
      <c r="BJ160" s="69"/>
      <c r="BK160" s="69"/>
      <c r="BL160" s="132"/>
      <c r="BM160" s="84"/>
      <c r="BN160" s="69"/>
      <c r="BO160" s="69"/>
      <c r="BP160" s="69"/>
      <c r="BQ160" s="132"/>
      <c r="BR160" s="84"/>
      <c r="BS160" s="69"/>
      <c r="BT160" s="69"/>
      <c r="BU160" s="69"/>
      <c r="BV160" s="132"/>
      <c r="BW160" s="73"/>
      <c r="BX160" s="69"/>
      <c r="BY160" s="69"/>
      <c r="BZ160" s="69"/>
      <c r="CA160" s="132"/>
      <c r="CB160" s="84"/>
      <c r="CC160" s="69"/>
      <c r="CD160" s="69"/>
      <c r="CE160" s="69"/>
      <c r="CF160" s="132"/>
      <c r="CG160" s="84"/>
      <c r="CH160" s="69"/>
      <c r="CI160" s="69"/>
      <c r="CJ160" s="69"/>
      <c r="CK160" s="132"/>
      <c r="CL160" s="84"/>
      <c r="CM160" s="69"/>
      <c r="CN160" s="69"/>
      <c r="CO160" s="69"/>
      <c r="CP160" s="132"/>
      <c r="CQ160" s="84"/>
      <c r="CR160" s="69"/>
      <c r="CS160" s="69"/>
      <c r="CT160" s="137"/>
      <c r="CU160" s="334"/>
      <c r="CV160" s="334"/>
      <c r="CW160" s="334"/>
      <c r="CX160" s="334"/>
      <c r="CY160" s="334"/>
      <c r="CZ160" s="132"/>
      <c r="DA160" s="84"/>
      <c r="DB160" s="69"/>
      <c r="DC160" s="69"/>
      <c r="DD160" s="69"/>
      <c r="DE160" s="142"/>
      <c r="DF160" s="84"/>
      <c r="DG160" s="69"/>
      <c r="DH160" s="69"/>
      <c r="DI160" s="69"/>
      <c r="DJ160" s="142"/>
      <c r="DK160" s="84"/>
      <c r="DL160" s="69"/>
      <c r="DM160" s="69"/>
      <c r="DN160" s="69"/>
      <c r="DO160" s="142"/>
      <c r="DP160" s="84"/>
      <c r="DQ160" s="69"/>
      <c r="DR160" s="69"/>
      <c r="DS160" s="69"/>
      <c r="DT160" s="142"/>
      <c r="DU160" s="125"/>
      <c r="DV160" s="125"/>
      <c r="DW160" s="125"/>
      <c r="DX160" s="125"/>
      <c r="DY160" s="125"/>
      <c r="DZ160" s="125"/>
      <c r="EA160" s="125"/>
      <c r="EB160" s="125"/>
      <c r="EC160" s="125"/>
      <c r="ED160" s="125"/>
      <c r="EE160" s="125"/>
      <c r="EF160" s="125"/>
      <c r="EG160" s="125"/>
      <c r="EH160" s="125"/>
      <c r="EI160" s="133"/>
      <c r="EJ160" s="125"/>
      <c r="EK160" s="125"/>
      <c r="EL160" s="125"/>
      <c r="EM160" s="125"/>
      <c r="EN160" s="133"/>
      <c r="EO160" s="125"/>
      <c r="EP160" s="125"/>
      <c r="EQ160" s="125"/>
      <c r="ER160" s="125"/>
      <c r="ES160" s="133"/>
      <c r="ET160" s="125"/>
      <c r="EU160" s="125"/>
      <c r="EV160" s="125"/>
      <c r="EW160" s="125"/>
      <c r="EX160" s="115"/>
      <c r="EY160" s="115"/>
      <c r="EZ160" s="115"/>
      <c r="FA160" s="115"/>
      <c r="FB160" s="136">
        <v>6</v>
      </c>
      <c r="FC160" s="73">
        <v>37</v>
      </c>
      <c r="FD160" s="136">
        <v>2</v>
      </c>
      <c r="FE160" s="136">
        <v>181</v>
      </c>
      <c r="FF160" s="136">
        <v>3</v>
      </c>
      <c r="FG160" s="138">
        <f>IF(FF160=0,"-",FC160/FF160)</f>
        <v>12.333333333333334</v>
      </c>
      <c r="FH160" s="138">
        <f>IF(FC160=0,"-",FE160/FC160)</f>
        <v>4.8918918918918921</v>
      </c>
      <c r="FI160" s="139">
        <f>IF(FF160=0,"-",FE160/FF160)</f>
        <v>60.333333333333336</v>
      </c>
      <c r="FJ160" s="40"/>
      <c r="FK160" s="88"/>
      <c r="FL160" s="264"/>
      <c r="FM160" s="264"/>
      <c r="FN160" s="264"/>
      <c r="FO160" s="264"/>
      <c r="FP160" s="264"/>
      <c r="FQ160" s="264"/>
      <c r="FR160" s="264"/>
      <c r="FS160" s="264"/>
      <c r="FT160" s="264"/>
      <c r="GE160" s="115"/>
      <c r="GF160" s="115"/>
      <c r="GG160" s="115"/>
      <c r="GH160" s="115"/>
      <c r="GI160" s="115"/>
      <c r="GJ160" s="115"/>
      <c r="GK160" s="115"/>
      <c r="GL160" s="115"/>
      <c r="GM160" s="115"/>
      <c r="GN160" s="115"/>
      <c r="GO160" s="115"/>
      <c r="GP160" s="115"/>
      <c r="GQ160" s="115"/>
      <c r="GR160" s="115"/>
      <c r="GS160" s="115"/>
      <c r="GT160" s="115"/>
      <c r="GU160" s="115"/>
      <c r="GV160" s="115"/>
      <c r="GW160" s="115"/>
      <c r="GX160" s="115"/>
      <c r="GY160" s="115"/>
      <c r="GZ160" s="115"/>
      <c r="HA160" s="115"/>
      <c r="HB160" s="115"/>
      <c r="HC160" s="115"/>
      <c r="HD160" s="115"/>
      <c r="HE160" s="115"/>
      <c r="HF160" s="115"/>
      <c r="HG160" s="115"/>
      <c r="HH160" s="115"/>
      <c r="HI160" s="115"/>
      <c r="HJ160" s="115"/>
      <c r="HK160" s="115"/>
      <c r="HL160" s="115"/>
      <c r="HM160" s="115"/>
      <c r="HN160" s="115"/>
      <c r="HO160" s="115"/>
      <c r="HP160" s="115"/>
      <c r="HQ160" s="115"/>
      <c r="HR160" s="115"/>
      <c r="HS160" s="115"/>
      <c r="HT160" s="115"/>
      <c r="HU160" s="115"/>
      <c r="HV160" s="115"/>
      <c r="HW160" s="115"/>
      <c r="HX160" s="115"/>
      <c r="HY160" s="115"/>
      <c r="HZ160" s="115"/>
      <c r="IA160" s="115"/>
      <c r="IB160" s="115"/>
      <c r="IC160" s="115"/>
      <c r="ID160" s="115"/>
      <c r="IE160" s="115"/>
      <c r="IF160" s="115"/>
      <c r="IG160" s="115"/>
      <c r="IH160" s="115"/>
      <c r="II160" s="115"/>
      <c r="IJ160" s="115"/>
      <c r="IK160" s="115"/>
      <c r="IL160" s="115"/>
      <c r="IM160" s="115"/>
      <c r="IN160" s="115"/>
      <c r="IO160" s="115"/>
      <c r="IP160" s="115"/>
      <c r="IQ160" s="115"/>
      <c r="IR160" s="115"/>
      <c r="IS160" s="115"/>
      <c r="IT160" s="115"/>
      <c r="IU160" s="115"/>
      <c r="IV160" s="115"/>
      <c r="IW160" s="115"/>
      <c r="IX160" s="115"/>
      <c r="IY160" s="115"/>
      <c r="IZ160" s="115"/>
      <c r="JA160" s="115"/>
      <c r="JB160" s="115"/>
      <c r="JC160" s="115"/>
      <c r="JD160" s="115"/>
      <c r="JE160" s="115"/>
      <c r="JF160" s="115"/>
      <c r="JG160" s="115"/>
      <c r="JH160" s="115"/>
      <c r="JI160" s="115"/>
      <c r="JJ160" s="115"/>
      <c r="JK160" s="115"/>
      <c r="JL160" s="115"/>
      <c r="JM160" s="115"/>
      <c r="JN160" s="115"/>
      <c r="JO160" s="115"/>
      <c r="JP160" s="115"/>
      <c r="JQ160" s="115"/>
      <c r="JR160" s="115"/>
      <c r="JS160" s="115"/>
      <c r="JT160" s="115"/>
      <c r="JU160" s="115"/>
      <c r="JV160" s="115"/>
      <c r="JW160" s="115"/>
      <c r="JX160" s="115"/>
      <c r="JY160" s="115"/>
      <c r="JZ160" s="115"/>
      <c r="KA160" s="115"/>
      <c r="KB160" s="115"/>
      <c r="KC160" s="115"/>
      <c r="KD160" s="115"/>
      <c r="KE160" s="115"/>
      <c r="KF160" s="115"/>
      <c r="KG160" s="115"/>
      <c r="KH160" s="115"/>
      <c r="KI160" s="115"/>
      <c r="KJ160" s="115"/>
      <c r="KK160" s="115"/>
      <c r="KL160" s="115"/>
      <c r="KM160" s="115"/>
      <c r="KN160" s="115"/>
      <c r="KO160" s="115"/>
      <c r="KP160" s="115"/>
      <c r="KQ160" s="115"/>
      <c r="KR160" s="115"/>
      <c r="KS160" s="115"/>
      <c r="KT160" s="115"/>
      <c r="KU160" s="115"/>
      <c r="KV160" s="115"/>
      <c r="KW160" s="115"/>
      <c r="KX160" s="115"/>
      <c r="KY160" s="115"/>
      <c r="KZ160" s="115"/>
      <c r="LA160" s="115"/>
      <c r="LB160" s="115"/>
      <c r="LC160" s="115"/>
      <c r="LD160" s="115"/>
      <c r="LE160" s="115"/>
      <c r="LF160" s="115"/>
      <c r="LG160" s="115"/>
      <c r="LH160" s="115"/>
      <c r="LI160" s="115"/>
      <c r="LJ160" s="115"/>
      <c r="LK160" s="115"/>
      <c r="LL160" s="115"/>
      <c r="LM160" s="115"/>
      <c r="LN160" s="115"/>
      <c r="LO160" s="115"/>
      <c r="LP160" s="115"/>
      <c r="LQ160" s="115"/>
      <c r="LR160" s="115"/>
      <c r="LS160" s="115"/>
      <c r="LT160" s="115"/>
      <c r="LU160" s="115"/>
      <c r="LV160" s="115"/>
      <c r="LW160" s="115"/>
      <c r="LX160" s="115"/>
      <c r="LY160" s="115"/>
      <c r="LZ160" s="115"/>
      <c r="MA160" s="115"/>
      <c r="MB160" s="115"/>
      <c r="MC160" s="115"/>
      <c r="MD160" s="115"/>
      <c r="ME160" s="115"/>
      <c r="MF160" s="115"/>
      <c r="MG160" s="115"/>
      <c r="MH160" s="115"/>
      <c r="MI160" s="115"/>
      <c r="MJ160" s="115"/>
      <c r="MK160" s="115"/>
      <c r="ML160" s="115"/>
      <c r="MM160" s="115"/>
      <c r="MN160" s="115"/>
      <c r="MO160" s="115"/>
      <c r="MP160" s="115"/>
      <c r="MQ160" s="115"/>
      <c r="MR160" s="115"/>
      <c r="MS160" s="115"/>
      <c r="MT160" s="115"/>
      <c r="MU160" s="115"/>
      <c r="MV160" s="115"/>
      <c r="MW160" s="115"/>
      <c r="MX160" s="115"/>
      <c r="MY160" s="115"/>
      <c r="MZ160" s="115"/>
      <c r="NA160" s="115"/>
      <c r="NB160" s="115"/>
      <c r="NC160" s="115"/>
      <c r="ND160" s="115"/>
      <c r="NE160" s="115"/>
      <c r="NF160" s="115"/>
      <c r="NG160" s="115"/>
      <c r="NH160" s="115"/>
      <c r="NI160" s="115"/>
      <c r="NJ160" s="115"/>
      <c r="NK160" s="115"/>
      <c r="NL160" s="115"/>
      <c r="NM160" s="115"/>
      <c r="NN160" s="115"/>
      <c r="NO160" s="115"/>
      <c r="NP160" s="115"/>
      <c r="NQ160" s="115"/>
      <c r="NR160" s="115"/>
      <c r="NS160" s="115"/>
      <c r="NT160" s="115"/>
      <c r="NU160" s="115"/>
      <c r="NV160" s="115"/>
      <c r="NW160" s="115"/>
      <c r="NX160" s="115"/>
      <c r="NY160" s="115"/>
      <c r="NZ160" s="115"/>
      <c r="OA160" s="115"/>
      <c r="OB160" s="115"/>
      <c r="OC160" s="115"/>
      <c r="OD160" s="115"/>
      <c r="OE160" s="115"/>
      <c r="OF160" s="115"/>
      <c r="OG160" s="115"/>
      <c r="OH160" s="115"/>
      <c r="OI160" s="115"/>
      <c r="OJ160" s="115"/>
      <c r="OK160" s="115"/>
      <c r="OL160" s="115"/>
      <c r="OM160" s="115"/>
      <c r="ON160" s="115"/>
      <c r="OO160" s="115"/>
      <c r="OP160" s="115"/>
      <c r="OQ160" s="115"/>
      <c r="OR160" s="115"/>
      <c r="OS160" s="115"/>
      <c r="OT160" s="115"/>
      <c r="OU160" s="115"/>
      <c r="OV160" s="115"/>
      <c r="OW160" s="115"/>
      <c r="OX160" s="115"/>
      <c r="OY160" s="115"/>
      <c r="OZ160" s="115"/>
      <c r="PA160" s="115"/>
      <c r="PB160" s="115"/>
      <c r="PC160" s="115"/>
      <c r="PD160" s="115"/>
      <c r="PE160" s="115"/>
      <c r="PF160" s="115"/>
      <c r="PG160" s="115"/>
      <c r="PH160" s="115"/>
      <c r="PI160" s="115"/>
      <c r="PJ160" s="115"/>
      <c r="PK160" s="115"/>
      <c r="PL160" s="115"/>
      <c r="PM160" s="115"/>
      <c r="PN160" s="115"/>
      <c r="PO160" s="115"/>
      <c r="PP160" s="115"/>
      <c r="PQ160" s="115"/>
      <c r="PR160" s="115"/>
      <c r="PS160" s="115"/>
      <c r="PT160" s="115"/>
      <c r="PU160" s="115"/>
      <c r="PV160" s="115"/>
      <c r="PW160" s="115"/>
      <c r="PX160" s="115"/>
      <c r="PY160" s="115"/>
      <c r="PZ160" s="115"/>
      <c r="QA160" s="115"/>
      <c r="QB160" s="115"/>
      <c r="QC160" s="115"/>
      <c r="QD160" s="115"/>
      <c r="QE160" s="115"/>
      <c r="QF160" s="115"/>
      <c r="QG160" s="115"/>
      <c r="QH160" s="115"/>
      <c r="QI160" s="115"/>
      <c r="QJ160" s="115"/>
      <c r="QK160" s="115"/>
      <c r="QL160" s="115"/>
      <c r="QM160" s="115"/>
      <c r="QN160" s="115"/>
      <c r="QO160" s="115"/>
      <c r="QP160" s="115"/>
      <c r="QQ160" s="115"/>
      <c r="QR160" s="115"/>
      <c r="QS160" s="115"/>
      <c r="QT160" s="115"/>
      <c r="QU160" s="115"/>
      <c r="QV160" s="115"/>
      <c r="QW160" s="115"/>
      <c r="QX160" s="115"/>
      <c r="QY160" s="115"/>
      <c r="QZ160" s="115"/>
      <c r="RA160" s="115"/>
      <c r="RB160" s="115"/>
      <c r="RC160" s="115"/>
      <c r="RD160" s="115"/>
      <c r="RE160" s="115"/>
      <c r="RF160" s="115"/>
      <c r="RG160" s="115"/>
      <c r="RH160" s="115"/>
      <c r="RI160" s="115"/>
      <c r="RJ160" s="115"/>
      <c r="RK160" s="115"/>
      <c r="RL160" s="115"/>
      <c r="RM160" s="115"/>
      <c r="RN160" s="115"/>
      <c r="RO160" s="115"/>
      <c r="RP160" s="115"/>
      <c r="RQ160" s="115"/>
      <c r="RR160" s="115"/>
      <c r="RS160" s="115"/>
      <c r="RT160" s="115"/>
      <c r="RU160" s="115"/>
      <c r="RV160" s="115"/>
      <c r="RW160" s="115"/>
      <c r="RX160" s="115"/>
      <c r="RY160" s="115"/>
      <c r="RZ160" s="115"/>
      <c r="SA160" s="115"/>
      <c r="SB160" s="115"/>
      <c r="SC160" s="115"/>
      <c r="SD160" s="115"/>
      <c r="SE160" s="115"/>
      <c r="SF160" s="115"/>
      <c r="SG160" s="115"/>
      <c r="SH160" s="115"/>
      <c r="SI160" s="115"/>
      <c r="SJ160" s="115"/>
      <c r="SK160" s="115"/>
      <c r="SL160" s="115"/>
      <c r="SM160" s="115"/>
      <c r="SN160" s="115"/>
      <c r="SO160" s="115"/>
      <c r="SP160" s="115"/>
      <c r="SQ160" s="115"/>
      <c r="SR160" s="115"/>
      <c r="SS160" s="115"/>
      <c r="ST160" s="115"/>
      <c r="SU160" s="115"/>
      <c r="SV160" s="115"/>
      <c r="SW160" s="115"/>
      <c r="SX160" s="115"/>
      <c r="SY160" s="115"/>
      <c r="SZ160" s="115"/>
      <c r="TA160" s="115"/>
      <c r="TB160" s="115"/>
      <c r="TC160" s="115"/>
      <c r="TD160" s="115"/>
      <c r="TE160" s="115"/>
      <c r="TF160" s="115"/>
      <c r="TG160" s="115"/>
      <c r="TH160" s="115"/>
      <c r="TI160" s="115"/>
      <c r="TJ160" s="115"/>
      <c r="TK160" s="115"/>
      <c r="TL160" s="115"/>
      <c r="TM160" s="115"/>
      <c r="TN160" s="115"/>
      <c r="TO160" s="115"/>
      <c r="TP160" s="115"/>
      <c r="TQ160" s="115"/>
      <c r="TR160" s="115"/>
      <c r="TS160" s="115"/>
      <c r="TT160" s="115"/>
      <c r="TU160" s="115"/>
      <c r="TV160" s="115"/>
      <c r="TW160" s="115"/>
      <c r="TX160" s="115"/>
      <c r="TY160" s="115"/>
      <c r="TZ160" s="115"/>
      <c r="UA160" s="115"/>
      <c r="UB160" s="115"/>
      <c r="UC160" s="115"/>
      <c r="UD160" s="115"/>
      <c r="UE160" s="115"/>
      <c r="UF160" s="115"/>
      <c r="UG160" s="115"/>
      <c r="UH160" s="115"/>
      <c r="UI160" s="115"/>
      <c r="UJ160" s="115"/>
      <c r="UK160" s="115"/>
      <c r="UL160" s="115"/>
      <c r="UM160" s="115"/>
      <c r="UN160" s="115"/>
      <c r="UO160" s="115"/>
      <c r="UP160" s="115"/>
      <c r="UQ160" s="115"/>
      <c r="UR160" s="115"/>
      <c r="US160" s="115"/>
      <c r="UT160" s="115"/>
      <c r="UU160" s="115"/>
      <c r="UV160" s="115"/>
      <c r="UW160" s="115"/>
      <c r="UX160" s="115"/>
      <c r="UY160" s="115"/>
      <c r="UZ160" s="115"/>
      <c r="VA160" s="115"/>
      <c r="VB160" s="115"/>
      <c r="VC160" s="115"/>
      <c r="VD160" s="115"/>
      <c r="VE160" s="115"/>
      <c r="VF160" s="115"/>
      <c r="VG160" s="115"/>
      <c r="VH160" s="115"/>
      <c r="VI160" s="115"/>
      <c r="VJ160" s="115"/>
      <c r="VK160" s="115"/>
      <c r="VL160" s="115"/>
      <c r="VM160" s="115"/>
      <c r="VN160" s="115"/>
      <c r="VO160" s="115"/>
      <c r="VP160" s="115"/>
      <c r="VQ160" s="115"/>
      <c r="VR160" s="115"/>
      <c r="VS160" s="115"/>
      <c r="VT160" s="115"/>
      <c r="VU160" s="115"/>
      <c r="VV160" s="115"/>
      <c r="VW160" s="115"/>
      <c r="VX160" s="115"/>
      <c r="VY160" s="115"/>
      <c r="VZ160" s="115"/>
      <c r="WA160" s="115"/>
      <c r="WB160" s="115"/>
      <c r="WC160" s="115"/>
      <c r="WD160" s="115"/>
      <c r="WE160" s="115"/>
      <c r="WF160" s="115"/>
      <c r="WG160" s="115"/>
      <c r="WH160" s="115"/>
      <c r="WI160" s="115"/>
      <c r="WJ160" s="115"/>
      <c r="WK160" s="115"/>
      <c r="WL160" s="115"/>
      <c r="WM160" s="115"/>
      <c r="WN160" s="115"/>
      <c r="WO160" s="115"/>
      <c r="WP160" s="115"/>
      <c r="WQ160" s="115"/>
      <c r="WR160" s="115"/>
      <c r="WS160" s="115"/>
      <c r="WT160" s="115"/>
      <c r="WU160" s="115"/>
      <c r="WV160" s="115"/>
      <c r="WW160" s="115"/>
      <c r="WX160" s="115"/>
      <c r="WY160" s="115"/>
      <c r="WZ160" s="115"/>
      <c r="XA160" s="115"/>
      <c r="XB160" s="115"/>
      <c r="XC160" s="115"/>
      <c r="XD160" s="115"/>
      <c r="XE160" s="115"/>
      <c r="XF160" s="115"/>
      <c r="XG160" s="115"/>
      <c r="XH160" s="115"/>
      <c r="XI160" s="115"/>
      <c r="XJ160" s="115"/>
      <c r="XK160" s="115"/>
      <c r="XL160" s="115"/>
      <c r="XM160" s="115"/>
      <c r="XN160" s="115"/>
      <c r="XO160" s="115"/>
      <c r="XP160" s="115"/>
      <c r="XQ160" s="115"/>
      <c r="XR160" s="115"/>
      <c r="XS160" s="115"/>
      <c r="XT160" s="115"/>
      <c r="XU160" s="115"/>
      <c r="XV160" s="115"/>
      <c r="XW160" s="115"/>
      <c r="XX160" s="115"/>
      <c r="XY160" s="115"/>
      <c r="XZ160" s="115"/>
      <c r="YA160" s="115"/>
      <c r="YB160" s="115"/>
      <c r="YC160" s="115"/>
      <c r="YD160" s="115"/>
      <c r="YE160" s="115"/>
      <c r="YF160" s="115"/>
      <c r="YG160" s="115"/>
      <c r="YH160" s="115"/>
      <c r="YI160" s="115"/>
      <c r="YJ160" s="115"/>
      <c r="YK160" s="115"/>
      <c r="YL160" s="115"/>
      <c r="YM160" s="115"/>
      <c r="YN160" s="115"/>
      <c r="YO160" s="115"/>
      <c r="YP160" s="115"/>
      <c r="YQ160" s="115"/>
      <c r="YR160" s="115"/>
      <c r="YS160" s="115"/>
      <c r="YT160" s="115"/>
      <c r="YU160" s="115"/>
      <c r="YV160" s="115"/>
      <c r="YW160" s="115"/>
      <c r="YX160" s="115"/>
      <c r="YY160" s="115"/>
      <c r="YZ160" s="115"/>
      <c r="ZA160" s="115"/>
      <c r="ZB160" s="115"/>
      <c r="ZC160" s="115"/>
      <c r="ZD160" s="115"/>
      <c r="ZE160" s="115"/>
      <c r="ZF160" s="115"/>
      <c r="ZG160" s="115"/>
      <c r="ZH160" s="115"/>
      <c r="ZI160" s="115"/>
      <c r="ZJ160" s="115"/>
      <c r="ZK160" s="115"/>
      <c r="ZL160" s="115"/>
      <c r="ZM160" s="115"/>
      <c r="ZN160" s="115"/>
      <c r="ZO160" s="115"/>
      <c r="ZP160" s="115"/>
      <c r="ZQ160" s="115"/>
      <c r="ZR160" s="115"/>
      <c r="ZS160" s="115"/>
      <c r="ZT160" s="115"/>
      <c r="ZU160" s="115"/>
      <c r="ZV160" s="115"/>
      <c r="ZW160" s="115"/>
      <c r="ZX160" s="115"/>
      <c r="ZY160" s="115"/>
      <c r="ZZ160" s="115"/>
      <c r="AAA160" s="115"/>
      <c r="AAB160" s="115"/>
      <c r="AAC160" s="115"/>
      <c r="AAD160" s="115"/>
      <c r="AAE160" s="115"/>
      <c r="AAF160" s="115"/>
      <c r="AAG160" s="115"/>
      <c r="AAH160" s="115"/>
      <c r="AAI160" s="115"/>
      <c r="AAJ160" s="115"/>
      <c r="AAK160" s="115"/>
      <c r="AAL160" s="115"/>
      <c r="AAM160" s="115"/>
      <c r="AAN160" s="115"/>
      <c r="AAO160" s="115"/>
      <c r="AAP160" s="115"/>
      <c r="AAQ160" s="115"/>
      <c r="AAR160" s="115"/>
      <c r="AAS160" s="115"/>
      <c r="AAT160" s="115"/>
      <c r="AAU160" s="115"/>
      <c r="AAV160" s="115"/>
      <c r="AAW160" s="115"/>
      <c r="AAX160" s="115"/>
      <c r="AAY160" s="115"/>
      <c r="AAZ160" s="115"/>
      <c r="ABA160" s="115"/>
      <c r="ABB160" s="115"/>
      <c r="ABC160" s="115"/>
      <c r="ABD160" s="115"/>
      <c r="ABE160" s="115"/>
      <c r="ABF160" s="115"/>
      <c r="ABG160" s="115"/>
      <c r="ABH160" s="115"/>
      <c r="ABI160" s="115"/>
      <c r="ABJ160" s="115"/>
      <c r="ABK160" s="115"/>
      <c r="ABL160" s="115"/>
      <c r="ABM160" s="115"/>
      <c r="ABN160" s="115"/>
      <c r="ABO160" s="115"/>
      <c r="ABP160" s="115"/>
      <c r="ABQ160" s="115"/>
      <c r="ABR160" s="115"/>
      <c r="ABS160" s="115"/>
      <c r="ABT160" s="115"/>
      <c r="ABU160" s="115"/>
      <c r="ABV160" s="115"/>
      <c r="ABW160" s="115"/>
      <c r="ABX160" s="115"/>
      <c r="ABY160" s="115"/>
      <c r="ABZ160" s="115"/>
      <c r="ACA160" s="115"/>
      <c r="ACB160" s="115"/>
      <c r="ACC160" s="115"/>
      <c r="ACD160" s="115"/>
      <c r="ACE160" s="115"/>
      <c r="ACF160" s="115"/>
      <c r="ACG160" s="115"/>
      <c r="ACH160" s="115"/>
      <c r="ACI160" s="115"/>
      <c r="ACJ160" s="115"/>
      <c r="ACK160" s="115"/>
      <c r="ACL160" s="115"/>
      <c r="ACM160" s="115"/>
      <c r="ACN160" s="115"/>
      <c r="ACO160" s="115"/>
      <c r="ACP160" s="115"/>
      <c r="ACQ160" s="115"/>
      <c r="ACR160" s="115"/>
      <c r="ACS160" s="115"/>
      <c r="ACT160" s="115"/>
      <c r="ACU160" s="115"/>
      <c r="ACV160" s="115"/>
      <c r="ACW160" s="115"/>
      <c r="ACX160" s="115"/>
      <c r="ACY160" s="115"/>
      <c r="ACZ160" s="115"/>
      <c r="ADA160" s="115"/>
      <c r="ADB160" s="115"/>
      <c r="ADC160" s="115"/>
      <c r="ADD160" s="115"/>
      <c r="ADE160" s="115"/>
      <c r="ADF160" s="115"/>
      <c r="ADG160" s="115"/>
      <c r="ADH160" s="115"/>
      <c r="ADI160" s="115"/>
      <c r="ADJ160" s="115"/>
      <c r="ADK160" s="115"/>
      <c r="ADL160" s="115"/>
      <c r="ADM160" s="115"/>
      <c r="ADN160" s="115"/>
      <c r="ADO160" s="115"/>
      <c r="ADP160" s="115"/>
      <c r="ADQ160" s="115"/>
      <c r="ADR160" s="115"/>
      <c r="ADS160" s="115"/>
      <c r="ADT160" s="115"/>
      <c r="ADU160" s="115"/>
      <c r="ADV160" s="115"/>
      <c r="ADW160" s="115"/>
      <c r="ADX160" s="115"/>
      <c r="ADY160" s="115"/>
      <c r="ADZ160" s="115"/>
      <c r="AEA160" s="115"/>
      <c r="AEB160" s="115"/>
      <c r="AEC160" s="115"/>
      <c r="AED160" s="115"/>
      <c r="AEE160" s="115"/>
      <c r="AEF160" s="115"/>
      <c r="AEG160" s="115"/>
      <c r="AEH160" s="115"/>
      <c r="AEI160" s="115"/>
      <c r="AEJ160" s="115"/>
      <c r="AEK160" s="115"/>
      <c r="AEL160" s="115"/>
      <c r="AEM160" s="115"/>
      <c r="AEN160" s="115"/>
      <c r="AEO160" s="115"/>
      <c r="AEP160" s="115"/>
      <c r="AEQ160" s="115"/>
      <c r="AER160" s="115"/>
      <c r="AES160" s="115"/>
      <c r="AET160" s="115"/>
      <c r="AEU160" s="115"/>
      <c r="AEV160" s="115"/>
      <c r="AEW160" s="115"/>
      <c r="AEX160" s="115"/>
      <c r="AEY160" s="115"/>
      <c r="AEZ160" s="115"/>
      <c r="AFA160" s="115"/>
      <c r="AFB160" s="115"/>
      <c r="AFC160" s="115"/>
      <c r="AFD160" s="115"/>
      <c r="AFE160" s="115"/>
      <c r="AFF160" s="115"/>
      <c r="AFG160" s="115"/>
      <c r="AFH160" s="115"/>
      <c r="AFI160" s="115"/>
      <c r="AFJ160" s="115"/>
      <c r="AFK160" s="115"/>
      <c r="AFL160" s="115"/>
      <c r="AFM160" s="115"/>
      <c r="AFN160" s="115"/>
      <c r="AFO160" s="115"/>
      <c r="AFP160" s="115"/>
      <c r="AFQ160" s="115"/>
      <c r="AFR160" s="115"/>
      <c r="AFS160" s="115"/>
      <c r="AFT160" s="115"/>
      <c r="AFU160" s="115"/>
      <c r="AFV160" s="115"/>
      <c r="AFW160" s="115"/>
      <c r="AFX160" s="115"/>
      <c r="AFY160" s="115"/>
      <c r="AFZ160" s="115"/>
      <c r="AGA160" s="115"/>
      <c r="AGB160" s="115"/>
      <c r="AGC160" s="115"/>
      <c r="AGD160" s="115"/>
      <c r="AGE160" s="115"/>
      <c r="AGF160" s="115"/>
      <c r="AGG160" s="115"/>
      <c r="AGH160" s="115"/>
      <c r="AGI160" s="115"/>
      <c r="AGJ160" s="115"/>
      <c r="AGK160" s="115"/>
      <c r="AGL160" s="115"/>
      <c r="AGM160" s="115"/>
      <c r="AGN160" s="115"/>
      <c r="AGO160" s="115"/>
      <c r="AGP160" s="115"/>
      <c r="AGQ160" s="115"/>
      <c r="AGR160" s="115"/>
      <c r="AGS160" s="115"/>
      <c r="AGT160" s="115"/>
      <c r="AGU160" s="115"/>
      <c r="AGV160" s="115"/>
      <c r="AGW160" s="115"/>
      <c r="AGX160" s="115"/>
      <c r="AGY160" s="115"/>
      <c r="AGZ160" s="115"/>
      <c r="AHA160" s="115"/>
      <c r="AHB160" s="115"/>
      <c r="AHC160" s="115"/>
      <c r="AHD160" s="115"/>
      <c r="AHE160" s="115"/>
      <c r="AHF160" s="115"/>
      <c r="AHG160" s="115"/>
      <c r="AHH160" s="115"/>
      <c r="AHI160" s="115"/>
      <c r="AHJ160" s="115"/>
      <c r="AHK160" s="115"/>
      <c r="AHL160" s="115"/>
      <c r="AHM160" s="115"/>
      <c r="AHN160" s="115"/>
      <c r="AHO160" s="115"/>
      <c r="AHP160" s="115"/>
      <c r="AHQ160" s="115"/>
      <c r="AHR160" s="115"/>
      <c r="AHS160" s="115"/>
      <c r="AHT160" s="115"/>
      <c r="AHU160" s="115"/>
      <c r="AHV160" s="115"/>
      <c r="AHW160" s="115"/>
      <c r="AHX160" s="115"/>
      <c r="AHY160" s="115"/>
      <c r="AHZ160" s="115"/>
      <c r="AIA160" s="115"/>
      <c r="AIB160" s="115"/>
      <c r="AIC160" s="115"/>
      <c r="AID160" s="115"/>
      <c r="AIE160" s="115"/>
      <c r="AIF160" s="115"/>
      <c r="AIG160" s="115"/>
      <c r="AIH160" s="115"/>
      <c r="AII160" s="115"/>
      <c r="AIJ160" s="115"/>
      <c r="AIK160" s="115"/>
      <c r="AIL160" s="115"/>
      <c r="AIM160" s="115"/>
      <c r="AIN160" s="115"/>
      <c r="AIO160" s="115"/>
      <c r="AIP160" s="115"/>
      <c r="AIQ160" s="115"/>
      <c r="AIR160" s="115"/>
      <c r="AIS160" s="115"/>
      <c r="AIT160" s="115"/>
      <c r="AIU160" s="115"/>
      <c r="AIV160" s="115"/>
      <c r="AIW160" s="115"/>
      <c r="AIX160" s="115"/>
      <c r="AIY160" s="115"/>
      <c r="AIZ160" s="115"/>
      <c r="AJA160" s="115"/>
      <c r="AJB160" s="115"/>
      <c r="AJC160" s="115"/>
      <c r="AJD160" s="115"/>
      <c r="AJE160" s="115"/>
      <c r="AJF160" s="115"/>
      <c r="AJG160" s="115"/>
      <c r="AJH160" s="115"/>
      <c r="AJI160" s="115"/>
      <c r="AJJ160" s="115"/>
      <c r="AJK160" s="115"/>
      <c r="AJL160" s="115"/>
      <c r="AJM160" s="115"/>
      <c r="AJN160" s="115"/>
      <c r="AJO160" s="115"/>
      <c r="AJP160" s="115"/>
      <c r="AJQ160" s="115"/>
      <c r="AJR160" s="115"/>
      <c r="AJS160" s="115"/>
      <c r="AJT160" s="115"/>
      <c r="AJU160" s="115"/>
      <c r="AJV160" s="115"/>
      <c r="AJW160" s="115"/>
      <c r="AJX160" s="115"/>
      <c r="AJY160" s="115"/>
      <c r="AJZ160" s="115"/>
      <c r="AKA160" s="115"/>
      <c r="AKB160" s="115"/>
      <c r="AKC160" s="115"/>
      <c r="AKD160" s="115"/>
      <c r="AKE160" s="115"/>
      <c r="AKF160" s="115"/>
      <c r="AKG160" s="115"/>
      <c r="AKH160" s="115"/>
      <c r="AKI160" s="115"/>
      <c r="AKJ160" s="115"/>
      <c r="AKK160" s="115"/>
      <c r="AKL160" s="115"/>
      <c r="AKM160" s="115"/>
      <c r="AKN160" s="115"/>
      <c r="AKO160" s="115"/>
      <c r="AKP160" s="115"/>
      <c r="AKQ160" s="115"/>
      <c r="AKR160" s="115"/>
      <c r="AKS160" s="115"/>
      <c r="AKT160" s="115"/>
      <c r="AKU160" s="115"/>
      <c r="AKV160" s="115"/>
      <c r="AKW160" s="115"/>
      <c r="AKX160" s="115"/>
      <c r="AKY160" s="115"/>
      <c r="AKZ160" s="115"/>
      <c r="ALA160" s="115"/>
      <c r="ALB160" s="115"/>
      <c r="ALC160" s="115"/>
      <c r="ALD160" s="115"/>
      <c r="ALE160" s="115"/>
      <c r="ALF160" s="115"/>
      <c r="ALG160" s="115"/>
      <c r="ALH160" s="115"/>
      <c r="ALI160" s="115"/>
      <c r="ALJ160" s="115"/>
      <c r="ALK160" s="115"/>
      <c r="ALL160" s="115"/>
      <c r="ALM160" s="115"/>
      <c r="ALN160" s="115"/>
      <c r="ALO160" s="115"/>
      <c r="ALP160" s="115"/>
      <c r="ALQ160" s="115"/>
      <c r="ALR160" s="115"/>
      <c r="ALS160" s="115"/>
      <c r="ALT160" s="115"/>
      <c r="ALU160" s="115"/>
      <c r="ALV160" s="115"/>
      <c r="ALW160" s="115"/>
      <c r="ALX160" s="115"/>
      <c r="ALY160" s="115"/>
      <c r="ALZ160" s="115"/>
      <c r="AMA160" s="115"/>
      <c r="AMB160" s="115"/>
      <c r="AMC160" s="115"/>
      <c r="AMD160" s="115"/>
      <c r="AME160" s="115"/>
      <c r="AMF160" s="115"/>
      <c r="AMG160" s="115"/>
      <c r="AMH160" s="115"/>
      <c r="AMI160" s="115"/>
      <c r="AMJ160" s="115"/>
      <c r="AMK160" s="115"/>
      <c r="AML160" s="115"/>
      <c r="AMM160" s="115"/>
      <c r="AMN160" s="115"/>
      <c r="AMO160" s="115"/>
      <c r="AMP160" s="115"/>
      <c r="AMQ160" s="115"/>
      <c r="AMR160" s="115"/>
      <c r="AMS160" s="115"/>
      <c r="AMT160" s="115"/>
      <c r="AMU160" s="115"/>
      <c r="AMV160" s="115"/>
      <c r="AMW160" s="115"/>
      <c r="AMX160" s="115"/>
      <c r="AMY160" s="115"/>
      <c r="AMZ160" s="115"/>
      <c r="ANA160" s="115"/>
      <c r="ANB160" s="115"/>
      <c r="ANC160" s="115"/>
      <c r="AND160" s="115"/>
      <c r="ANE160" s="115"/>
      <c r="ANF160" s="115"/>
      <c r="ANG160" s="115"/>
      <c r="ANH160" s="115"/>
      <c r="ANI160" s="115"/>
      <c r="ANJ160" s="115"/>
      <c r="ANK160" s="115"/>
      <c r="ANL160" s="115"/>
      <c r="ANM160" s="115"/>
      <c r="ANN160" s="115"/>
      <c r="ANO160" s="115"/>
      <c r="ANP160" s="115"/>
      <c r="ANQ160" s="115"/>
      <c r="ANR160" s="115"/>
      <c r="ANS160" s="115"/>
      <c r="ANT160" s="115"/>
      <c r="ANU160" s="115"/>
      <c r="ANV160" s="115"/>
      <c r="ANW160" s="115"/>
      <c r="ANX160" s="115"/>
      <c r="ANY160" s="115"/>
      <c r="ANZ160" s="115"/>
      <c r="AOA160" s="115"/>
      <c r="AOB160" s="115"/>
      <c r="AOC160" s="115"/>
      <c r="AOD160" s="115"/>
      <c r="AOE160" s="115"/>
      <c r="AOF160" s="115"/>
      <c r="AOG160" s="115"/>
      <c r="AOH160" s="115"/>
      <c r="AOI160" s="115"/>
      <c r="AOJ160" s="115"/>
      <c r="AOK160" s="115"/>
      <c r="AOL160" s="115"/>
      <c r="AOM160" s="115"/>
      <c r="AON160" s="115"/>
      <c r="AOO160" s="115"/>
      <c r="AOP160" s="115"/>
      <c r="AOQ160" s="115"/>
      <c r="AOR160" s="115"/>
      <c r="AOS160" s="115"/>
      <c r="AOT160" s="115"/>
      <c r="AOU160" s="115"/>
      <c r="AOV160" s="115"/>
      <c r="AOW160" s="115"/>
      <c r="AOX160" s="115"/>
      <c r="AOY160" s="115"/>
      <c r="AOZ160" s="115"/>
      <c r="APA160" s="115"/>
      <c r="APB160" s="115"/>
      <c r="APC160" s="115"/>
      <c r="APD160" s="115"/>
      <c r="APE160" s="115"/>
      <c r="APF160" s="115"/>
      <c r="APG160" s="115"/>
      <c r="APH160" s="115"/>
      <c r="API160" s="115"/>
      <c r="APJ160" s="115"/>
      <c r="APK160" s="115"/>
      <c r="APL160" s="115"/>
      <c r="APM160" s="115"/>
      <c r="APN160" s="115"/>
      <c r="APO160" s="115"/>
      <c r="APP160" s="115"/>
      <c r="APQ160" s="115"/>
      <c r="APR160" s="115"/>
      <c r="APS160" s="115"/>
      <c r="APT160" s="115"/>
      <c r="APU160" s="115"/>
      <c r="APV160" s="115"/>
      <c r="APW160" s="115"/>
      <c r="APX160" s="115"/>
      <c r="APY160" s="115"/>
      <c r="APZ160" s="115"/>
      <c r="AQA160" s="115"/>
      <c r="AQB160" s="115"/>
      <c r="AQC160" s="115"/>
      <c r="AQD160" s="115"/>
      <c r="AQE160" s="115"/>
      <c r="AQF160" s="115"/>
      <c r="AQG160" s="115"/>
      <c r="AQH160" s="115"/>
      <c r="AQI160" s="115"/>
      <c r="AQJ160" s="115"/>
      <c r="AQK160" s="115"/>
      <c r="AQL160" s="115"/>
      <c r="AQM160" s="115"/>
      <c r="AQN160" s="115"/>
      <c r="AQO160" s="115"/>
      <c r="AQP160" s="115"/>
      <c r="AQQ160" s="115"/>
      <c r="AQR160" s="115"/>
      <c r="AQS160" s="115"/>
      <c r="AQT160" s="115"/>
      <c r="AQU160" s="115"/>
      <c r="AQV160" s="115"/>
      <c r="AQW160" s="115"/>
      <c r="AQX160" s="115"/>
      <c r="AQY160" s="115"/>
      <c r="AQZ160" s="115"/>
      <c r="ARA160" s="115"/>
      <c r="ARB160" s="115"/>
      <c r="ARC160" s="115"/>
      <c r="ARD160" s="115"/>
      <c r="ARE160" s="115"/>
      <c r="ARF160" s="115"/>
      <c r="ARG160" s="115"/>
      <c r="ARH160" s="115"/>
      <c r="ARI160" s="115"/>
      <c r="ARJ160" s="115"/>
      <c r="ARK160" s="115"/>
      <c r="ARL160" s="115"/>
      <c r="ARM160" s="115"/>
      <c r="ARN160" s="115"/>
      <c r="ARO160" s="115"/>
      <c r="ARP160" s="115"/>
      <c r="ARQ160" s="115"/>
      <c r="ARR160" s="115"/>
      <c r="ARS160" s="115"/>
      <c r="ART160" s="115"/>
      <c r="ARU160" s="115"/>
      <c r="ARV160" s="115"/>
      <c r="ARW160" s="115"/>
      <c r="ARX160" s="115"/>
      <c r="ARY160" s="115"/>
      <c r="ARZ160" s="115"/>
      <c r="ASA160" s="115"/>
      <c r="ASB160" s="115"/>
      <c r="ASC160" s="115"/>
      <c r="ASD160" s="115"/>
      <c r="ASE160" s="115"/>
      <c r="ASF160" s="115"/>
      <c r="ASG160" s="115"/>
      <c r="ASH160" s="115"/>
      <c r="ASI160" s="115"/>
      <c r="ASJ160" s="115"/>
      <c r="ASK160" s="115"/>
      <c r="ASL160" s="115"/>
      <c r="ASM160" s="115"/>
      <c r="ASN160" s="115"/>
      <c r="ASO160" s="115"/>
      <c r="ASP160" s="115"/>
      <c r="ASQ160" s="115"/>
      <c r="ASR160" s="115"/>
      <c r="ASS160" s="115"/>
      <c r="AST160" s="115"/>
      <c r="ASU160" s="115"/>
      <c r="ASV160" s="115"/>
      <c r="ASW160" s="115"/>
      <c r="ASX160" s="115"/>
      <c r="ASY160" s="115"/>
      <c r="ASZ160" s="115"/>
      <c r="ATA160" s="115"/>
      <c r="ATB160" s="115"/>
      <c r="ATC160" s="115"/>
      <c r="ATD160" s="115"/>
      <c r="ATE160" s="115"/>
      <c r="ATF160" s="115"/>
      <c r="ATG160" s="115"/>
      <c r="ATH160" s="115"/>
      <c r="ATI160" s="115"/>
      <c r="ATJ160" s="115"/>
      <c r="ATK160" s="115"/>
      <c r="ATL160" s="115"/>
      <c r="ATM160" s="115"/>
      <c r="ATN160" s="115"/>
      <c r="ATO160" s="115"/>
      <c r="ATP160" s="115"/>
      <c r="ATQ160" s="115"/>
      <c r="ATR160" s="115"/>
      <c r="ATS160" s="115"/>
      <c r="ATT160" s="115"/>
      <c r="ATU160" s="115"/>
      <c r="ATV160" s="115"/>
      <c r="ATW160" s="115"/>
      <c r="ATX160" s="115"/>
      <c r="ATY160" s="115"/>
      <c r="ATZ160" s="115"/>
      <c r="AUA160" s="115"/>
      <c r="AUB160" s="115"/>
      <c r="AUC160" s="115"/>
      <c r="AUD160" s="115"/>
      <c r="AUE160" s="115"/>
      <c r="AUF160" s="115"/>
      <c r="AUG160" s="115"/>
      <c r="AUH160" s="115"/>
      <c r="AUI160" s="115"/>
      <c r="AUJ160" s="115"/>
      <c r="AUK160" s="115"/>
      <c r="AUL160" s="115"/>
      <c r="AUM160" s="115"/>
      <c r="AUN160" s="115"/>
      <c r="AUO160" s="115"/>
      <c r="AUP160" s="115"/>
      <c r="AUQ160" s="115"/>
      <c r="AUR160" s="115"/>
      <c r="AUS160" s="115"/>
      <c r="AUT160" s="115"/>
      <c r="AUU160" s="115"/>
      <c r="AUV160" s="115"/>
      <c r="AUW160" s="115"/>
      <c r="AUX160" s="115"/>
      <c r="AUY160" s="115"/>
      <c r="AUZ160" s="115"/>
      <c r="AVA160" s="115"/>
      <c r="AVB160" s="115"/>
      <c r="AVC160" s="115"/>
      <c r="AVD160" s="115"/>
      <c r="AVE160" s="115"/>
      <c r="AVF160" s="115"/>
      <c r="AVG160" s="115"/>
      <c r="AVH160" s="115"/>
      <c r="AVI160" s="115"/>
      <c r="AVJ160" s="115"/>
      <c r="AVK160" s="115"/>
      <c r="AVL160" s="115"/>
      <c r="AVM160" s="115"/>
      <c r="AVN160" s="115"/>
      <c r="AVO160" s="115"/>
      <c r="AVP160" s="115"/>
      <c r="AVQ160" s="115"/>
      <c r="AVR160" s="115"/>
      <c r="AVS160" s="115"/>
      <c r="AVT160" s="115"/>
      <c r="AVU160" s="115"/>
    </row>
    <row r="161" spans="1:1269" s="332" customFormat="1" ht="13.5" customHeight="1" x14ac:dyDescent="0.2">
      <c r="A161" s="115"/>
      <c r="B161" s="23" t="s">
        <v>188</v>
      </c>
      <c r="C161" s="135" t="s">
        <v>45</v>
      </c>
      <c r="D161" s="136"/>
      <c r="E161" s="69"/>
      <c r="F161" s="138">
        <f t="shared" si="38"/>
        <v>0</v>
      </c>
      <c r="G161" s="137">
        <f t="shared" si="39"/>
        <v>0</v>
      </c>
      <c r="H161" s="137">
        <f t="shared" si="40"/>
        <v>0</v>
      </c>
      <c r="I161" s="137">
        <f t="shared" si="41"/>
        <v>0</v>
      </c>
      <c r="J161" s="138" t="str">
        <f>IF(I161=0,"-",F161/I161)</f>
        <v>-</v>
      </c>
      <c r="K161" s="138" t="str">
        <f>IF(F161=0,"-",H161/F161)</f>
        <v>-</v>
      </c>
      <c r="L161" s="139" t="str">
        <f>IF(I161=0,"-",H161/I161)</f>
        <v>-</v>
      </c>
      <c r="M161" s="140"/>
      <c r="N161" s="84"/>
      <c r="O161" s="69"/>
      <c r="P161" s="69"/>
      <c r="Q161" s="69"/>
      <c r="R161" s="91"/>
      <c r="S161" s="141">
        <f t="shared" si="47"/>
        <v>0</v>
      </c>
      <c r="T161" s="140"/>
      <c r="U161" s="73" t="e">
        <f t="shared" si="48"/>
        <v>#DIV/0!</v>
      </c>
      <c r="V161" s="73">
        <f t="shared" si="49"/>
        <v>0</v>
      </c>
      <c r="W161" s="74">
        <f t="shared" si="45"/>
        <v>4</v>
      </c>
      <c r="X161" s="102"/>
      <c r="Y161" s="84"/>
      <c r="Z161" s="69"/>
      <c r="AA161" s="69"/>
      <c r="AB161" s="69"/>
      <c r="AC161" s="142"/>
      <c r="AD161" s="84"/>
      <c r="AE161" s="69"/>
      <c r="AF161" s="69"/>
      <c r="AG161" s="69"/>
      <c r="AH161" s="143"/>
      <c r="AI161" s="84"/>
      <c r="AJ161" s="69"/>
      <c r="AK161" s="69"/>
      <c r="AL161" s="69"/>
      <c r="AM161" s="82"/>
      <c r="AN161" s="84"/>
      <c r="AO161" s="69"/>
      <c r="AP161" s="69"/>
      <c r="AQ161" s="69"/>
      <c r="AR161" s="82"/>
      <c r="AS161" s="84"/>
      <c r="AT161" s="69"/>
      <c r="AU161" s="69"/>
      <c r="AV161" s="69"/>
      <c r="AW161" s="82"/>
      <c r="AX161" s="73"/>
      <c r="AY161" s="69"/>
      <c r="AZ161" s="69"/>
      <c r="BA161" s="69"/>
      <c r="BB161" s="82"/>
      <c r="BC161" s="84"/>
      <c r="BD161" s="69"/>
      <c r="BE161" s="69"/>
      <c r="BF161" s="69"/>
      <c r="BG161" s="82"/>
      <c r="BH161" s="84"/>
      <c r="BI161" s="69"/>
      <c r="BJ161" s="69"/>
      <c r="BK161" s="69"/>
      <c r="BL161" s="132"/>
      <c r="BM161" s="84"/>
      <c r="BN161" s="69"/>
      <c r="BO161" s="69"/>
      <c r="BP161" s="69"/>
      <c r="BQ161" s="132"/>
      <c r="BR161" s="84"/>
      <c r="BS161" s="69"/>
      <c r="BT161" s="69"/>
      <c r="BU161" s="69"/>
      <c r="BV161" s="132"/>
      <c r="BW161" s="73"/>
      <c r="BX161" s="69"/>
      <c r="BY161" s="69"/>
      <c r="BZ161" s="69"/>
      <c r="CA161" s="132"/>
      <c r="CB161" s="84"/>
      <c r="CC161" s="69"/>
      <c r="CD161" s="69"/>
      <c r="CE161" s="69"/>
      <c r="CF161" s="132"/>
      <c r="CG161" s="73"/>
      <c r="CH161" s="69"/>
      <c r="CI161" s="69"/>
      <c r="CJ161" s="69"/>
      <c r="CK161" s="132"/>
      <c r="CL161" s="84"/>
      <c r="CM161" s="69"/>
      <c r="CN161" s="69"/>
      <c r="CO161" s="69"/>
      <c r="CP161" s="132"/>
      <c r="CQ161" s="84"/>
      <c r="CR161" s="69"/>
      <c r="CS161" s="69"/>
      <c r="CT161" s="137"/>
      <c r="CU161" s="334"/>
      <c r="CV161" s="334"/>
      <c r="CW161" s="334"/>
      <c r="CX161" s="334"/>
      <c r="CY161" s="334"/>
      <c r="CZ161" s="132"/>
      <c r="DA161" s="84"/>
      <c r="DB161" s="69"/>
      <c r="DC161" s="69"/>
      <c r="DD161" s="69"/>
      <c r="DE161" s="142"/>
      <c r="DF161" s="84"/>
      <c r="DG161" s="69"/>
      <c r="DH161" s="69"/>
      <c r="DI161" s="69"/>
      <c r="DJ161" s="142"/>
      <c r="DK161" s="84"/>
      <c r="DL161" s="69"/>
      <c r="DM161" s="69"/>
      <c r="DN161" s="69"/>
      <c r="DO161" s="142"/>
      <c r="DP161" s="84"/>
      <c r="DQ161" s="69"/>
      <c r="DR161" s="69"/>
      <c r="DS161" s="69"/>
      <c r="DT161" s="142"/>
      <c r="DU161" s="282"/>
      <c r="DV161" s="85"/>
      <c r="DW161" s="85"/>
      <c r="DX161" s="85"/>
      <c r="DY161" s="142"/>
      <c r="DZ161" s="282"/>
      <c r="EA161" s="85"/>
      <c r="EB161" s="85"/>
      <c r="EC161" s="85"/>
      <c r="ED161" s="133"/>
      <c r="EE161" s="125"/>
      <c r="EF161" s="125"/>
      <c r="EG161" s="125"/>
      <c r="EH161" s="125"/>
      <c r="EI161" s="133"/>
      <c r="EJ161" s="125"/>
      <c r="EK161" s="125"/>
      <c r="EL161" s="125"/>
      <c r="EM161" s="125"/>
      <c r="EN161" s="133"/>
      <c r="EO161" s="125"/>
      <c r="EP161" s="125"/>
      <c r="EQ161" s="125"/>
      <c r="ER161" s="125"/>
      <c r="ES161" s="133"/>
      <c r="ET161" s="125"/>
      <c r="EU161" s="125"/>
      <c r="EV161" s="125"/>
      <c r="EW161" s="125"/>
      <c r="EX161" s="115"/>
      <c r="EY161" s="115"/>
      <c r="EZ161" s="115"/>
      <c r="FA161" s="115"/>
      <c r="FB161" s="136"/>
      <c r="FC161" s="73"/>
      <c r="FD161" s="136"/>
      <c r="FE161" s="136"/>
      <c r="FF161" s="136"/>
      <c r="FG161" s="138"/>
      <c r="FH161" s="138"/>
      <c r="FI161" s="139"/>
      <c r="FJ161" s="40"/>
      <c r="FK161" s="88">
        <v>4</v>
      </c>
      <c r="FL161" s="264"/>
      <c r="FM161" s="264"/>
      <c r="FN161" s="264"/>
      <c r="FO161" s="264"/>
      <c r="FP161" s="264"/>
      <c r="FQ161" s="264"/>
      <c r="FR161" s="264"/>
      <c r="FS161" s="264"/>
      <c r="FT161" s="264"/>
      <c r="FU161" s="44"/>
      <c r="FV161" s="44"/>
      <c r="FW161" s="44"/>
      <c r="FX161" s="44"/>
      <c r="FY161" s="44"/>
      <c r="FZ161" s="44"/>
      <c r="GA161" s="44"/>
      <c r="GB161" s="44"/>
      <c r="GC161" s="44"/>
      <c r="GD161" s="44"/>
      <c r="GE161" s="115"/>
      <c r="GF161" s="115"/>
      <c r="GG161" s="115"/>
      <c r="GH161" s="115"/>
      <c r="GI161" s="115"/>
      <c r="GJ161" s="115"/>
      <c r="GK161" s="115"/>
      <c r="GL161" s="115"/>
      <c r="GM161" s="115"/>
      <c r="GN161" s="115"/>
      <c r="GO161" s="115"/>
      <c r="GP161" s="115"/>
      <c r="GQ161" s="115"/>
      <c r="GR161" s="115"/>
      <c r="GS161" s="115"/>
      <c r="GT161" s="115"/>
      <c r="GU161" s="115"/>
      <c r="GV161" s="115"/>
      <c r="GW161" s="115"/>
      <c r="GX161" s="115"/>
      <c r="GY161" s="115"/>
      <c r="GZ161" s="115"/>
      <c r="HA161" s="115"/>
      <c r="HB161" s="115"/>
      <c r="HC161" s="115"/>
      <c r="HD161" s="115"/>
      <c r="HE161" s="115"/>
      <c r="HF161" s="115"/>
      <c r="HG161" s="115"/>
      <c r="HH161" s="115"/>
      <c r="HI161" s="115"/>
      <c r="HJ161" s="115"/>
      <c r="HK161" s="115"/>
      <c r="HL161" s="115"/>
      <c r="HM161" s="115"/>
      <c r="HN161" s="115"/>
      <c r="HO161" s="115"/>
      <c r="HP161" s="115"/>
      <c r="HQ161" s="115"/>
      <c r="HR161" s="115"/>
      <c r="HS161" s="115"/>
      <c r="HT161" s="115"/>
      <c r="HU161" s="115"/>
      <c r="HV161" s="115"/>
      <c r="HW161" s="115"/>
      <c r="HX161" s="115"/>
      <c r="HY161" s="115"/>
      <c r="HZ161" s="115"/>
      <c r="IA161" s="115"/>
      <c r="IB161" s="115"/>
      <c r="IC161" s="115"/>
      <c r="ID161" s="115"/>
      <c r="IE161" s="115"/>
      <c r="IF161" s="115"/>
      <c r="IG161" s="115"/>
      <c r="IH161" s="115"/>
      <c r="II161" s="115"/>
      <c r="IJ161" s="115"/>
      <c r="IK161" s="115"/>
      <c r="IL161" s="115"/>
      <c r="IM161" s="115"/>
      <c r="IN161" s="115"/>
      <c r="IO161" s="115"/>
      <c r="IP161" s="115"/>
      <c r="IQ161" s="115"/>
      <c r="IR161" s="115"/>
      <c r="IS161" s="115"/>
      <c r="IT161" s="115"/>
      <c r="IU161" s="115"/>
      <c r="IV161" s="115"/>
      <c r="IW161" s="115"/>
      <c r="IX161" s="115"/>
      <c r="IY161" s="115"/>
      <c r="IZ161" s="115"/>
      <c r="JA161" s="115"/>
      <c r="JB161" s="115"/>
      <c r="JC161" s="115"/>
      <c r="JD161" s="115"/>
      <c r="JE161" s="115"/>
      <c r="JF161" s="115"/>
      <c r="JG161" s="115"/>
      <c r="JH161" s="115"/>
      <c r="JI161" s="115"/>
      <c r="JJ161" s="115"/>
      <c r="JK161" s="115"/>
      <c r="JL161" s="115"/>
      <c r="JM161" s="115"/>
      <c r="JN161" s="115"/>
      <c r="JO161" s="115"/>
      <c r="JP161" s="115"/>
      <c r="JQ161" s="115"/>
      <c r="JR161" s="115"/>
      <c r="JS161" s="115"/>
      <c r="JT161" s="115"/>
      <c r="JU161" s="115"/>
      <c r="JV161" s="115"/>
      <c r="JW161" s="115"/>
      <c r="JX161" s="115"/>
      <c r="JY161" s="115"/>
      <c r="JZ161" s="115"/>
      <c r="KA161" s="115"/>
      <c r="KB161" s="115"/>
      <c r="KC161" s="115"/>
      <c r="KD161" s="115"/>
      <c r="KE161" s="115"/>
      <c r="KF161" s="115"/>
      <c r="KG161" s="115"/>
      <c r="KH161" s="115"/>
      <c r="KI161" s="115"/>
      <c r="KJ161" s="115"/>
      <c r="KK161" s="115"/>
      <c r="KL161" s="115"/>
      <c r="KM161" s="115"/>
      <c r="KN161" s="115"/>
      <c r="KO161" s="115"/>
      <c r="KP161" s="115"/>
      <c r="KQ161" s="115"/>
      <c r="KR161" s="115"/>
      <c r="KS161" s="115"/>
      <c r="KT161" s="115"/>
      <c r="KU161" s="115"/>
      <c r="KV161" s="115"/>
      <c r="KW161" s="115"/>
      <c r="KX161" s="115"/>
      <c r="KY161" s="115"/>
      <c r="KZ161" s="115"/>
      <c r="LA161" s="115"/>
      <c r="LB161" s="115"/>
      <c r="LC161" s="115"/>
      <c r="LD161" s="115"/>
      <c r="LE161" s="115"/>
      <c r="LF161" s="115"/>
      <c r="LG161" s="115"/>
      <c r="LH161" s="115"/>
      <c r="LI161" s="115"/>
      <c r="LJ161" s="115"/>
      <c r="LK161" s="115"/>
      <c r="LL161" s="115"/>
      <c r="LM161" s="115"/>
      <c r="LN161" s="115"/>
      <c r="LO161" s="115"/>
      <c r="LP161" s="115"/>
      <c r="LQ161" s="115"/>
      <c r="LR161" s="115"/>
      <c r="LS161" s="115"/>
      <c r="LT161" s="115"/>
      <c r="LU161" s="115"/>
      <c r="LV161" s="115"/>
      <c r="LW161" s="115"/>
      <c r="LX161" s="115"/>
      <c r="LY161" s="115"/>
      <c r="LZ161" s="115"/>
      <c r="MA161" s="115"/>
      <c r="MB161" s="115"/>
      <c r="MC161" s="115"/>
      <c r="MD161" s="115"/>
      <c r="ME161" s="115"/>
      <c r="MF161" s="115"/>
      <c r="MG161" s="115"/>
      <c r="MH161" s="115"/>
      <c r="MI161" s="115"/>
      <c r="MJ161" s="115"/>
      <c r="MK161" s="115"/>
      <c r="ML161" s="115"/>
      <c r="MM161" s="115"/>
      <c r="MN161" s="115"/>
      <c r="MO161" s="115"/>
      <c r="MP161" s="115"/>
      <c r="MQ161" s="115"/>
      <c r="MR161" s="115"/>
      <c r="MS161" s="115"/>
      <c r="MT161" s="115"/>
      <c r="MU161" s="115"/>
      <c r="MV161" s="115"/>
      <c r="MW161" s="115"/>
      <c r="MX161" s="115"/>
      <c r="MY161" s="115"/>
      <c r="MZ161" s="115"/>
      <c r="NA161" s="115"/>
      <c r="NB161" s="115"/>
      <c r="NC161" s="115"/>
      <c r="ND161" s="115"/>
      <c r="NE161" s="115"/>
      <c r="NF161" s="115"/>
      <c r="NG161" s="115"/>
      <c r="NH161" s="115"/>
      <c r="NI161" s="115"/>
      <c r="NJ161" s="115"/>
      <c r="NK161" s="115"/>
      <c r="NL161" s="115"/>
      <c r="NM161" s="115"/>
      <c r="NN161" s="115"/>
      <c r="NO161" s="115"/>
      <c r="NP161" s="115"/>
      <c r="NQ161" s="115"/>
      <c r="NR161" s="115"/>
      <c r="NS161" s="115"/>
      <c r="NT161" s="115"/>
      <c r="NU161" s="115"/>
      <c r="NV161" s="115"/>
      <c r="NW161" s="115"/>
      <c r="NX161" s="115"/>
      <c r="NY161" s="115"/>
      <c r="NZ161" s="115"/>
      <c r="OA161" s="115"/>
      <c r="OB161" s="115"/>
      <c r="OC161" s="115"/>
      <c r="OD161" s="115"/>
      <c r="OE161" s="115"/>
      <c r="OF161" s="115"/>
      <c r="OG161" s="115"/>
      <c r="OH161" s="115"/>
      <c r="OI161" s="115"/>
      <c r="OJ161" s="115"/>
      <c r="OK161" s="115"/>
      <c r="OL161" s="115"/>
      <c r="OM161" s="115"/>
      <c r="ON161" s="115"/>
      <c r="OO161" s="115"/>
      <c r="OP161" s="115"/>
      <c r="OQ161" s="115"/>
      <c r="OR161" s="115"/>
      <c r="OS161" s="115"/>
      <c r="OT161" s="115"/>
      <c r="OU161" s="115"/>
      <c r="OV161" s="115"/>
      <c r="OW161" s="115"/>
      <c r="OX161" s="115"/>
      <c r="OY161" s="115"/>
      <c r="OZ161" s="115"/>
      <c r="PA161" s="115"/>
      <c r="PB161" s="115"/>
      <c r="PC161" s="115"/>
      <c r="PD161" s="115"/>
      <c r="PE161" s="115"/>
      <c r="PF161" s="115"/>
      <c r="PG161" s="115"/>
      <c r="PH161" s="115"/>
      <c r="PI161" s="115"/>
      <c r="PJ161" s="115"/>
      <c r="PK161" s="115"/>
      <c r="PL161" s="115"/>
      <c r="PM161" s="115"/>
      <c r="PN161" s="115"/>
      <c r="PO161" s="115"/>
      <c r="PP161" s="115"/>
      <c r="PQ161" s="115"/>
      <c r="PR161" s="115"/>
      <c r="PS161" s="115"/>
      <c r="PT161" s="115"/>
      <c r="PU161" s="115"/>
      <c r="PV161" s="115"/>
      <c r="PW161" s="115"/>
      <c r="PX161" s="115"/>
      <c r="PY161" s="115"/>
      <c r="PZ161" s="115"/>
      <c r="QA161" s="115"/>
      <c r="QB161" s="115"/>
      <c r="QC161" s="115"/>
      <c r="QD161" s="115"/>
      <c r="QE161" s="115"/>
      <c r="QF161" s="115"/>
      <c r="QG161" s="115"/>
      <c r="QH161" s="115"/>
      <c r="QI161" s="115"/>
      <c r="QJ161" s="115"/>
      <c r="QK161" s="115"/>
      <c r="QL161" s="115"/>
      <c r="QM161" s="115"/>
      <c r="QN161" s="115"/>
      <c r="QO161" s="115"/>
      <c r="QP161" s="115"/>
      <c r="QQ161" s="115"/>
      <c r="QR161" s="115"/>
      <c r="QS161" s="115"/>
      <c r="QT161" s="115"/>
      <c r="QU161" s="115"/>
      <c r="QV161" s="115"/>
      <c r="QW161" s="115"/>
      <c r="QX161" s="115"/>
      <c r="QY161" s="115"/>
      <c r="QZ161" s="115"/>
      <c r="RA161" s="115"/>
      <c r="RB161" s="115"/>
      <c r="RC161" s="115"/>
      <c r="RD161" s="115"/>
      <c r="RE161" s="115"/>
      <c r="RF161" s="115"/>
      <c r="RG161" s="115"/>
      <c r="RH161" s="115"/>
      <c r="RI161" s="115"/>
      <c r="RJ161" s="115"/>
      <c r="RK161" s="115"/>
      <c r="RL161" s="115"/>
      <c r="RM161" s="115"/>
      <c r="RN161" s="115"/>
      <c r="RO161" s="115"/>
      <c r="RP161" s="115"/>
      <c r="RQ161" s="115"/>
      <c r="RR161" s="115"/>
      <c r="RS161" s="115"/>
      <c r="RT161" s="115"/>
      <c r="RU161" s="115"/>
      <c r="RV161" s="115"/>
      <c r="RW161" s="115"/>
      <c r="RX161" s="115"/>
      <c r="RY161" s="115"/>
      <c r="RZ161" s="115"/>
      <c r="SA161" s="115"/>
      <c r="SB161" s="115"/>
      <c r="SC161" s="115"/>
      <c r="SD161" s="115"/>
      <c r="SE161" s="115"/>
      <c r="SF161" s="115"/>
      <c r="SG161" s="115"/>
      <c r="SH161" s="115"/>
      <c r="SI161" s="115"/>
      <c r="SJ161" s="115"/>
      <c r="SK161" s="115"/>
      <c r="SL161" s="115"/>
      <c r="SM161" s="115"/>
      <c r="SN161" s="115"/>
      <c r="SO161" s="115"/>
      <c r="SP161" s="115"/>
      <c r="SQ161" s="115"/>
      <c r="SR161" s="115"/>
      <c r="SS161" s="115"/>
      <c r="ST161" s="115"/>
      <c r="SU161" s="115"/>
      <c r="SV161" s="115"/>
      <c r="SW161" s="115"/>
      <c r="SX161" s="115"/>
      <c r="SY161" s="115"/>
      <c r="SZ161" s="115"/>
      <c r="TA161" s="115"/>
      <c r="TB161" s="115"/>
      <c r="TC161" s="115"/>
      <c r="TD161" s="115"/>
      <c r="TE161" s="115"/>
      <c r="TF161" s="115"/>
      <c r="TG161" s="115"/>
      <c r="TH161" s="115"/>
      <c r="TI161" s="115"/>
      <c r="TJ161" s="115"/>
      <c r="TK161" s="115"/>
      <c r="TL161" s="115"/>
      <c r="TM161" s="115"/>
      <c r="TN161" s="115"/>
      <c r="TO161" s="115"/>
      <c r="TP161" s="115"/>
      <c r="TQ161" s="115"/>
      <c r="TR161" s="115"/>
      <c r="TS161" s="115"/>
      <c r="TT161" s="115"/>
      <c r="TU161" s="115"/>
      <c r="TV161" s="115"/>
      <c r="TW161" s="115"/>
      <c r="TX161" s="115"/>
      <c r="TY161" s="115"/>
      <c r="TZ161" s="115"/>
      <c r="UA161" s="115"/>
      <c r="UB161" s="115"/>
      <c r="UC161" s="115"/>
      <c r="UD161" s="115"/>
      <c r="UE161" s="115"/>
      <c r="UF161" s="115"/>
      <c r="UG161" s="115"/>
      <c r="UH161" s="115"/>
      <c r="UI161" s="115"/>
      <c r="UJ161" s="115"/>
      <c r="UK161" s="115"/>
      <c r="UL161" s="115"/>
      <c r="UM161" s="115"/>
      <c r="UN161" s="115"/>
      <c r="UO161" s="115"/>
      <c r="UP161" s="115"/>
      <c r="UQ161" s="115"/>
      <c r="UR161" s="115"/>
      <c r="US161" s="115"/>
      <c r="UT161" s="115"/>
      <c r="UU161" s="115"/>
      <c r="UV161" s="115"/>
      <c r="UW161" s="115"/>
      <c r="UX161" s="115"/>
      <c r="UY161" s="115"/>
      <c r="UZ161" s="115"/>
      <c r="VA161" s="115"/>
      <c r="VB161" s="115"/>
      <c r="VC161" s="115"/>
      <c r="VD161" s="115"/>
      <c r="VE161" s="115"/>
      <c r="VF161" s="115"/>
      <c r="VG161" s="115"/>
      <c r="VH161" s="115"/>
      <c r="VI161" s="115"/>
      <c r="VJ161" s="115"/>
      <c r="VK161" s="115"/>
      <c r="VL161" s="115"/>
      <c r="VM161" s="115"/>
      <c r="VN161" s="115"/>
      <c r="VO161" s="115"/>
      <c r="VP161" s="115"/>
      <c r="VQ161" s="115"/>
      <c r="VR161" s="115"/>
      <c r="VS161" s="115"/>
      <c r="VT161" s="115"/>
      <c r="VU161" s="115"/>
      <c r="VV161" s="115"/>
      <c r="VW161" s="115"/>
      <c r="VX161" s="115"/>
      <c r="VY161" s="115"/>
      <c r="VZ161" s="115"/>
      <c r="WA161" s="115"/>
      <c r="WB161" s="115"/>
      <c r="WC161" s="115"/>
      <c r="WD161" s="115"/>
      <c r="WE161" s="115"/>
      <c r="WF161" s="115"/>
      <c r="WG161" s="115"/>
      <c r="WH161" s="115"/>
      <c r="WI161" s="115"/>
      <c r="WJ161" s="115"/>
      <c r="WK161" s="115"/>
      <c r="WL161" s="115"/>
      <c r="WM161" s="115"/>
      <c r="WN161" s="115"/>
      <c r="WO161" s="115"/>
      <c r="WP161" s="115"/>
      <c r="WQ161" s="115"/>
      <c r="WR161" s="115"/>
      <c r="WS161" s="115"/>
      <c r="WT161" s="115"/>
      <c r="WU161" s="115"/>
      <c r="WV161" s="115"/>
      <c r="WW161" s="115"/>
      <c r="WX161" s="115"/>
      <c r="WY161" s="115"/>
      <c r="WZ161" s="115"/>
      <c r="XA161" s="115"/>
      <c r="XB161" s="115"/>
      <c r="XC161" s="115"/>
      <c r="XD161" s="115"/>
      <c r="XE161" s="115"/>
      <c r="XF161" s="115"/>
      <c r="XG161" s="115"/>
      <c r="XH161" s="115"/>
      <c r="XI161" s="115"/>
      <c r="XJ161" s="115"/>
      <c r="XK161" s="115"/>
      <c r="XL161" s="115"/>
      <c r="XM161" s="115"/>
      <c r="XN161" s="115"/>
      <c r="XO161" s="115"/>
      <c r="XP161" s="115"/>
      <c r="XQ161" s="115"/>
      <c r="XR161" s="115"/>
      <c r="XS161" s="115"/>
      <c r="XT161" s="115"/>
      <c r="XU161" s="115"/>
      <c r="XV161" s="115"/>
      <c r="XW161" s="115"/>
      <c r="XX161" s="115"/>
      <c r="XY161" s="115"/>
      <c r="XZ161" s="115"/>
      <c r="YA161" s="115"/>
      <c r="YB161" s="115"/>
      <c r="YC161" s="115"/>
      <c r="YD161" s="115"/>
      <c r="YE161" s="115"/>
      <c r="YF161" s="115"/>
      <c r="YG161" s="115"/>
      <c r="YH161" s="115"/>
      <c r="YI161" s="115"/>
      <c r="YJ161" s="115"/>
      <c r="YK161" s="115"/>
      <c r="YL161" s="115"/>
      <c r="YM161" s="115"/>
      <c r="YN161" s="115"/>
      <c r="YO161" s="115"/>
      <c r="YP161" s="115"/>
      <c r="YQ161" s="115"/>
      <c r="YR161" s="115"/>
      <c r="YS161" s="115"/>
      <c r="YT161" s="115"/>
      <c r="YU161" s="115"/>
      <c r="YV161" s="115"/>
      <c r="YW161" s="115"/>
      <c r="YX161" s="115"/>
      <c r="YY161" s="115"/>
      <c r="YZ161" s="115"/>
      <c r="ZA161" s="115"/>
      <c r="ZB161" s="115"/>
      <c r="ZC161" s="115"/>
      <c r="ZD161" s="115"/>
      <c r="ZE161" s="115"/>
      <c r="ZF161" s="115"/>
      <c r="ZG161" s="115"/>
      <c r="ZH161" s="115"/>
      <c r="ZI161" s="115"/>
      <c r="ZJ161" s="115"/>
      <c r="ZK161" s="115"/>
      <c r="ZL161" s="115"/>
      <c r="ZM161" s="115"/>
      <c r="ZN161" s="115"/>
      <c r="ZO161" s="115"/>
      <c r="ZP161" s="115"/>
      <c r="ZQ161" s="115"/>
      <c r="ZR161" s="115"/>
      <c r="ZS161" s="115"/>
      <c r="ZT161" s="115"/>
      <c r="ZU161" s="115"/>
      <c r="ZV161" s="115"/>
      <c r="ZW161" s="115"/>
      <c r="ZX161" s="115"/>
      <c r="ZY161" s="115"/>
      <c r="ZZ161" s="115"/>
      <c r="AAA161" s="115"/>
      <c r="AAB161" s="115"/>
      <c r="AAC161" s="115"/>
      <c r="AAD161" s="115"/>
      <c r="AAE161" s="115"/>
      <c r="AAF161" s="115"/>
      <c r="AAG161" s="115"/>
      <c r="AAH161" s="115"/>
      <c r="AAI161" s="115"/>
      <c r="AAJ161" s="115"/>
      <c r="AAK161" s="115"/>
      <c r="AAL161" s="115"/>
      <c r="AAM161" s="115"/>
      <c r="AAN161" s="115"/>
      <c r="AAO161" s="115"/>
      <c r="AAP161" s="115"/>
      <c r="AAQ161" s="115"/>
      <c r="AAR161" s="115"/>
      <c r="AAS161" s="115"/>
      <c r="AAT161" s="115"/>
      <c r="AAU161" s="115"/>
      <c r="AAV161" s="115"/>
      <c r="AAW161" s="115"/>
      <c r="AAX161" s="115"/>
      <c r="AAY161" s="115"/>
      <c r="AAZ161" s="115"/>
      <c r="ABA161" s="115"/>
      <c r="ABB161" s="115"/>
      <c r="ABC161" s="115"/>
      <c r="ABD161" s="115"/>
      <c r="ABE161" s="115"/>
      <c r="ABF161" s="115"/>
      <c r="ABG161" s="115"/>
      <c r="ABH161" s="115"/>
      <c r="ABI161" s="115"/>
      <c r="ABJ161" s="115"/>
      <c r="ABK161" s="115"/>
      <c r="ABL161" s="115"/>
      <c r="ABM161" s="115"/>
      <c r="ABN161" s="115"/>
      <c r="ABO161" s="115"/>
      <c r="ABP161" s="115"/>
      <c r="ABQ161" s="115"/>
      <c r="ABR161" s="115"/>
      <c r="ABS161" s="115"/>
      <c r="ABT161" s="115"/>
      <c r="ABU161" s="115"/>
      <c r="ABV161" s="115"/>
      <c r="ABW161" s="115"/>
      <c r="ABX161" s="115"/>
      <c r="ABY161" s="115"/>
      <c r="ABZ161" s="115"/>
      <c r="ACA161" s="115"/>
      <c r="ACB161" s="115"/>
      <c r="ACC161" s="115"/>
      <c r="ACD161" s="115"/>
      <c r="ACE161" s="115"/>
      <c r="ACF161" s="115"/>
      <c r="ACG161" s="115"/>
      <c r="ACH161" s="115"/>
      <c r="ACI161" s="115"/>
      <c r="ACJ161" s="115"/>
      <c r="ACK161" s="115"/>
      <c r="ACL161" s="115"/>
      <c r="ACM161" s="115"/>
      <c r="ACN161" s="115"/>
      <c r="ACO161" s="115"/>
      <c r="ACP161" s="115"/>
      <c r="ACQ161" s="115"/>
      <c r="ACR161" s="115"/>
      <c r="ACS161" s="115"/>
      <c r="ACT161" s="115"/>
      <c r="ACU161" s="115"/>
      <c r="ACV161" s="115"/>
      <c r="ACW161" s="115"/>
      <c r="ACX161" s="115"/>
      <c r="ACY161" s="115"/>
      <c r="ACZ161" s="115"/>
      <c r="ADA161" s="115"/>
      <c r="ADB161" s="115"/>
      <c r="ADC161" s="115"/>
      <c r="ADD161" s="115"/>
      <c r="ADE161" s="115"/>
      <c r="ADF161" s="115"/>
      <c r="ADG161" s="115"/>
      <c r="ADH161" s="115"/>
      <c r="ADI161" s="115"/>
      <c r="ADJ161" s="115"/>
      <c r="ADK161" s="115"/>
      <c r="ADL161" s="115"/>
      <c r="ADM161" s="115"/>
      <c r="ADN161" s="115"/>
      <c r="ADO161" s="115"/>
      <c r="ADP161" s="115"/>
      <c r="ADQ161" s="115"/>
      <c r="ADR161" s="115"/>
      <c r="ADS161" s="115"/>
      <c r="ADT161" s="115"/>
      <c r="ADU161" s="115"/>
      <c r="ADV161" s="115"/>
      <c r="ADW161" s="115"/>
      <c r="ADX161" s="115"/>
      <c r="ADY161" s="115"/>
      <c r="ADZ161" s="115"/>
      <c r="AEA161" s="115"/>
      <c r="AEB161" s="115"/>
      <c r="AEC161" s="115"/>
      <c r="AED161" s="115"/>
      <c r="AEE161" s="115"/>
      <c r="AEF161" s="115"/>
      <c r="AEG161" s="115"/>
      <c r="AEH161" s="115"/>
      <c r="AEI161" s="115"/>
      <c r="AEJ161" s="115"/>
      <c r="AEK161" s="115"/>
      <c r="AEL161" s="115"/>
      <c r="AEM161" s="115"/>
      <c r="AEN161" s="115"/>
      <c r="AEO161" s="115"/>
      <c r="AEP161" s="115"/>
      <c r="AEQ161" s="115"/>
      <c r="AER161" s="115"/>
      <c r="AES161" s="115"/>
      <c r="AET161" s="115"/>
      <c r="AEU161" s="115"/>
      <c r="AEV161" s="115"/>
      <c r="AEW161" s="115"/>
      <c r="AEX161" s="115"/>
      <c r="AEY161" s="115"/>
      <c r="AEZ161" s="115"/>
      <c r="AFA161" s="115"/>
      <c r="AFB161" s="115"/>
      <c r="AFC161" s="115"/>
      <c r="AFD161" s="115"/>
      <c r="AFE161" s="115"/>
      <c r="AFF161" s="115"/>
      <c r="AFG161" s="115"/>
      <c r="AFH161" s="115"/>
      <c r="AFI161" s="115"/>
      <c r="AFJ161" s="115"/>
      <c r="AFK161" s="115"/>
      <c r="AFL161" s="115"/>
      <c r="AFM161" s="115"/>
      <c r="AFN161" s="115"/>
      <c r="AFO161" s="115"/>
      <c r="AFP161" s="115"/>
      <c r="AFQ161" s="115"/>
      <c r="AFR161" s="115"/>
      <c r="AFS161" s="115"/>
      <c r="AFT161" s="115"/>
      <c r="AFU161" s="115"/>
      <c r="AFV161" s="115"/>
      <c r="AFW161" s="115"/>
      <c r="AFX161" s="115"/>
      <c r="AFY161" s="115"/>
      <c r="AFZ161" s="115"/>
      <c r="AGA161" s="115"/>
      <c r="AGB161" s="115"/>
      <c r="AGC161" s="115"/>
      <c r="AGD161" s="115"/>
      <c r="AGE161" s="115"/>
      <c r="AGF161" s="115"/>
      <c r="AGG161" s="115"/>
      <c r="AGH161" s="115"/>
      <c r="AGI161" s="115"/>
      <c r="AGJ161" s="115"/>
      <c r="AGK161" s="115"/>
      <c r="AGL161" s="115"/>
      <c r="AGM161" s="115"/>
      <c r="AGN161" s="115"/>
      <c r="AGO161" s="115"/>
      <c r="AGP161" s="115"/>
      <c r="AGQ161" s="115"/>
      <c r="AGR161" s="115"/>
      <c r="AGS161" s="115"/>
      <c r="AGT161" s="115"/>
      <c r="AGU161" s="115"/>
      <c r="AGV161" s="115"/>
      <c r="AGW161" s="115"/>
      <c r="AGX161" s="115"/>
      <c r="AGY161" s="115"/>
      <c r="AGZ161" s="115"/>
      <c r="AHA161" s="115"/>
      <c r="AHB161" s="115"/>
      <c r="AHC161" s="115"/>
      <c r="AHD161" s="115"/>
      <c r="AHE161" s="115"/>
      <c r="AHF161" s="115"/>
      <c r="AHG161" s="115"/>
      <c r="AHH161" s="115"/>
      <c r="AHI161" s="115"/>
      <c r="AHJ161" s="115"/>
      <c r="AHK161" s="115"/>
      <c r="AHL161" s="115"/>
      <c r="AHM161" s="115"/>
      <c r="AHN161" s="115"/>
      <c r="AHO161" s="115"/>
      <c r="AHP161" s="115"/>
      <c r="AHQ161" s="115"/>
      <c r="AHR161" s="115"/>
      <c r="AHS161" s="115"/>
      <c r="AHT161" s="115"/>
      <c r="AHU161" s="115"/>
      <c r="AHV161" s="115"/>
      <c r="AHW161" s="115"/>
      <c r="AHX161" s="115"/>
      <c r="AHY161" s="115"/>
      <c r="AHZ161" s="115"/>
      <c r="AIA161" s="115"/>
      <c r="AIB161" s="115"/>
      <c r="AIC161" s="115"/>
      <c r="AID161" s="115"/>
      <c r="AIE161" s="115"/>
      <c r="AIF161" s="115"/>
      <c r="AIG161" s="115"/>
      <c r="AIH161" s="115"/>
      <c r="AII161" s="115"/>
      <c r="AIJ161" s="115"/>
      <c r="AIK161" s="115"/>
      <c r="AIL161" s="115"/>
      <c r="AIM161" s="115"/>
      <c r="AIN161" s="115"/>
      <c r="AIO161" s="115"/>
      <c r="AIP161" s="115"/>
      <c r="AIQ161" s="115"/>
      <c r="AIR161" s="115"/>
      <c r="AIS161" s="115"/>
      <c r="AIT161" s="115"/>
      <c r="AIU161" s="115"/>
      <c r="AIV161" s="115"/>
      <c r="AIW161" s="115"/>
      <c r="AIX161" s="115"/>
      <c r="AIY161" s="115"/>
      <c r="AIZ161" s="115"/>
      <c r="AJA161" s="115"/>
      <c r="AJB161" s="115"/>
      <c r="AJC161" s="115"/>
      <c r="AJD161" s="115"/>
      <c r="AJE161" s="115"/>
      <c r="AJF161" s="115"/>
      <c r="AJG161" s="115"/>
      <c r="AJH161" s="115"/>
      <c r="AJI161" s="115"/>
      <c r="AJJ161" s="115"/>
      <c r="AJK161" s="115"/>
      <c r="AJL161" s="115"/>
      <c r="AJM161" s="115"/>
      <c r="AJN161" s="115"/>
      <c r="AJO161" s="115"/>
      <c r="AJP161" s="115"/>
      <c r="AJQ161" s="115"/>
      <c r="AJR161" s="115"/>
      <c r="AJS161" s="115"/>
      <c r="AJT161" s="115"/>
      <c r="AJU161" s="115"/>
      <c r="AJV161" s="115"/>
      <c r="AJW161" s="115"/>
      <c r="AJX161" s="115"/>
      <c r="AJY161" s="115"/>
      <c r="AJZ161" s="115"/>
      <c r="AKA161" s="115"/>
      <c r="AKB161" s="115"/>
      <c r="AKC161" s="115"/>
      <c r="AKD161" s="115"/>
      <c r="AKE161" s="115"/>
      <c r="AKF161" s="115"/>
      <c r="AKG161" s="115"/>
      <c r="AKH161" s="115"/>
      <c r="AKI161" s="115"/>
      <c r="AKJ161" s="115"/>
      <c r="AKK161" s="115"/>
      <c r="AKL161" s="115"/>
      <c r="AKM161" s="115"/>
      <c r="AKN161" s="115"/>
      <c r="AKO161" s="115"/>
      <c r="AKP161" s="115"/>
      <c r="AKQ161" s="115"/>
      <c r="AKR161" s="115"/>
      <c r="AKS161" s="115"/>
      <c r="AKT161" s="115"/>
      <c r="AKU161" s="115"/>
      <c r="AKV161" s="115"/>
      <c r="AKW161" s="115"/>
      <c r="AKX161" s="115"/>
      <c r="AKY161" s="115"/>
      <c r="AKZ161" s="115"/>
      <c r="ALA161" s="115"/>
      <c r="ALB161" s="115"/>
      <c r="ALC161" s="115"/>
      <c r="ALD161" s="115"/>
      <c r="ALE161" s="115"/>
      <c r="ALF161" s="115"/>
      <c r="ALG161" s="115"/>
      <c r="ALH161" s="115"/>
      <c r="ALI161" s="115"/>
      <c r="ALJ161" s="115"/>
      <c r="ALK161" s="115"/>
      <c r="ALL161" s="115"/>
      <c r="ALM161" s="115"/>
      <c r="ALN161" s="115"/>
      <c r="ALO161" s="115"/>
      <c r="ALP161" s="115"/>
      <c r="ALQ161" s="115"/>
      <c r="ALR161" s="115"/>
      <c r="ALS161" s="115"/>
      <c r="ALT161" s="115"/>
      <c r="ALU161" s="115"/>
      <c r="ALV161" s="115"/>
      <c r="ALW161" s="115"/>
      <c r="ALX161" s="115"/>
      <c r="ALY161" s="115"/>
      <c r="ALZ161" s="115"/>
      <c r="AMA161" s="115"/>
      <c r="AMB161" s="115"/>
      <c r="AMC161" s="115"/>
      <c r="AMD161" s="115"/>
      <c r="AME161" s="115"/>
      <c r="AMF161" s="115"/>
      <c r="AMG161" s="115"/>
      <c r="AMH161" s="115"/>
      <c r="AMI161" s="115"/>
      <c r="AMJ161" s="115"/>
      <c r="AMK161" s="115"/>
      <c r="AML161" s="115"/>
      <c r="AMM161" s="115"/>
      <c r="AMN161" s="115"/>
      <c r="AMO161" s="115"/>
      <c r="AMP161" s="115"/>
      <c r="AMQ161" s="115"/>
      <c r="AMR161" s="115"/>
      <c r="AMS161" s="115"/>
      <c r="AMT161" s="115"/>
      <c r="AMU161" s="115"/>
      <c r="AMV161" s="115"/>
      <c r="AMW161" s="115"/>
      <c r="AMX161" s="115"/>
      <c r="AMY161" s="115"/>
      <c r="AMZ161" s="115"/>
      <c r="ANA161" s="115"/>
      <c r="ANB161" s="115"/>
      <c r="ANC161" s="115"/>
      <c r="AND161" s="115"/>
      <c r="ANE161" s="115"/>
      <c r="ANF161" s="115"/>
      <c r="ANG161" s="115"/>
      <c r="ANH161" s="115"/>
      <c r="ANI161" s="115"/>
      <c r="ANJ161" s="115"/>
      <c r="ANK161" s="115"/>
      <c r="ANL161" s="115"/>
      <c r="ANM161" s="115"/>
      <c r="ANN161" s="115"/>
      <c r="ANO161" s="115"/>
      <c r="ANP161" s="115"/>
      <c r="ANQ161" s="115"/>
      <c r="ANR161" s="115"/>
      <c r="ANS161" s="115"/>
      <c r="ANT161" s="115"/>
      <c r="ANU161" s="115"/>
      <c r="ANV161" s="115"/>
      <c r="ANW161" s="115"/>
      <c r="ANX161" s="115"/>
      <c r="ANY161" s="115"/>
      <c r="ANZ161" s="115"/>
      <c r="AOA161" s="115"/>
      <c r="AOB161" s="115"/>
      <c r="AOC161" s="115"/>
      <c r="AOD161" s="115"/>
      <c r="AOE161" s="115"/>
      <c r="AOF161" s="115"/>
      <c r="AOG161" s="115"/>
      <c r="AOH161" s="115"/>
      <c r="AOI161" s="115"/>
      <c r="AOJ161" s="115"/>
      <c r="AOK161" s="115"/>
      <c r="AOL161" s="115"/>
      <c r="AOM161" s="115"/>
      <c r="AON161" s="115"/>
      <c r="AOO161" s="115"/>
      <c r="AOP161" s="115"/>
      <c r="AOQ161" s="115"/>
      <c r="AOR161" s="115"/>
      <c r="AOS161" s="115"/>
      <c r="AOT161" s="115"/>
      <c r="AOU161" s="115"/>
      <c r="AOV161" s="115"/>
      <c r="AOW161" s="115"/>
      <c r="AOX161" s="115"/>
      <c r="AOY161" s="115"/>
      <c r="AOZ161" s="115"/>
      <c r="APA161" s="115"/>
      <c r="APB161" s="115"/>
      <c r="APC161" s="115"/>
      <c r="APD161" s="115"/>
      <c r="APE161" s="115"/>
      <c r="APF161" s="115"/>
      <c r="APG161" s="115"/>
      <c r="APH161" s="115"/>
      <c r="API161" s="115"/>
      <c r="APJ161" s="115"/>
      <c r="APK161" s="115"/>
      <c r="APL161" s="115"/>
      <c r="APM161" s="115"/>
      <c r="APN161" s="115"/>
      <c r="APO161" s="115"/>
      <c r="APP161" s="115"/>
      <c r="APQ161" s="115"/>
      <c r="APR161" s="115"/>
      <c r="APS161" s="115"/>
      <c r="APT161" s="115"/>
      <c r="APU161" s="115"/>
      <c r="APV161" s="115"/>
      <c r="APW161" s="115"/>
      <c r="APX161" s="115"/>
      <c r="APY161" s="115"/>
      <c r="APZ161" s="115"/>
      <c r="AQA161" s="115"/>
      <c r="AQB161" s="115"/>
      <c r="AQC161" s="115"/>
      <c r="AQD161" s="115"/>
      <c r="AQE161" s="115"/>
      <c r="AQF161" s="115"/>
      <c r="AQG161" s="115"/>
      <c r="AQH161" s="115"/>
      <c r="AQI161" s="115"/>
      <c r="AQJ161" s="115"/>
      <c r="AQK161" s="115"/>
      <c r="AQL161" s="115"/>
      <c r="AQM161" s="115"/>
      <c r="AQN161" s="115"/>
      <c r="AQO161" s="115"/>
      <c r="AQP161" s="115"/>
      <c r="AQQ161" s="115"/>
      <c r="AQR161" s="115"/>
      <c r="AQS161" s="115"/>
      <c r="AQT161" s="115"/>
      <c r="AQU161" s="115"/>
      <c r="AQV161" s="115"/>
      <c r="AQW161" s="115"/>
      <c r="AQX161" s="115"/>
      <c r="AQY161" s="115"/>
      <c r="AQZ161" s="115"/>
      <c r="ARA161" s="115"/>
      <c r="ARB161" s="115"/>
      <c r="ARC161" s="115"/>
      <c r="ARD161" s="115"/>
      <c r="ARE161" s="115"/>
      <c r="ARF161" s="115"/>
      <c r="ARG161" s="115"/>
      <c r="ARH161" s="115"/>
      <c r="ARI161" s="115"/>
      <c r="ARJ161" s="115"/>
      <c r="ARK161" s="115"/>
      <c r="ARL161" s="115"/>
      <c r="ARM161" s="115"/>
      <c r="ARN161" s="115"/>
      <c r="ARO161" s="115"/>
      <c r="ARP161" s="115"/>
      <c r="ARQ161" s="115"/>
      <c r="ARR161" s="115"/>
      <c r="ARS161" s="115"/>
      <c r="ART161" s="115"/>
      <c r="ARU161" s="115"/>
      <c r="ARV161" s="115"/>
      <c r="ARW161" s="115"/>
      <c r="ARX161" s="115"/>
      <c r="ARY161" s="115"/>
      <c r="ARZ161" s="115"/>
      <c r="ASA161" s="115"/>
      <c r="ASB161" s="115"/>
      <c r="ASC161" s="115"/>
      <c r="ASD161" s="115"/>
      <c r="ASE161" s="115"/>
      <c r="ASF161" s="115"/>
      <c r="ASG161" s="115"/>
      <c r="ASH161" s="115"/>
      <c r="ASI161" s="115"/>
      <c r="ASJ161" s="115"/>
      <c r="ASK161" s="115"/>
      <c r="ASL161" s="115"/>
      <c r="ASM161" s="115"/>
      <c r="ASN161" s="115"/>
      <c r="ASO161" s="115"/>
      <c r="ASP161" s="115"/>
      <c r="ASQ161" s="115"/>
      <c r="ASR161" s="115"/>
      <c r="ASS161" s="115"/>
      <c r="AST161" s="115"/>
      <c r="ASU161" s="115"/>
      <c r="ASV161" s="115"/>
      <c r="ASW161" s="115"/>
      <c r="ASX161" s="115"/>
      <c r="ASY161" s="115"/>
      <c r="ASZ161" s="115"/>
      <c r="ATA161" s="115"/>
      <c r="ATB161" s="115"/>
      <c r="ATC161" s="115"/>
      <c r="ATD161" s="115"/>
      <c r="ATE161" s="115"/>
      <c r="ATF161" s="115"/>
      <c r="ATG161" s="115"/>
      <c r="ATH161" s="115"/>
      <c r="ATI161" s="115"/>
      <c r="ATJ161" s="115"/>
      <c r="ATK161" s="115"/>
      <c r="ATL161" s="115"/>
      <c r="ATM161" s="115"/>
      <c r="ATN161" s="115"/>
      <c r="ATO161" s="115"/>
      <c r="ATP161" s="115"/>
      <c r="ATQ161" s="115"/>
      <c r="ATR161" s="115"/>
      <c r="ATS161" s="115"/>
      <c r="ATT161" s="115"/>
      <c r="ATU161" s="115"/>
      <c r="ATV161" s="115"/>
      <c r="ATW161" s="115"/>
      <c r="ATX161" s="115"/>
      <c r="ATY161" s="115"/>
      <c r="ATZ161" s="115"/>
      <c r="AUA161" s="115"/>
      <c r="AUB161" s="115"/>
      <c r="AUC161" s="115"/>
      <c r="AUD161" s="115"/>
      <c r="AUE161" s="115"/>
      <c r="AUF161" s="115"/>
      <c r="AUG161" s="115"/>
      <c r="AUH161" s="115"/>
      <c r="AUI161" s="115"/>
      <c r="AUJ161" s="115"/>
      <c r="AUK161" s="115"/>
      <c r="AUL161" s="115"/>
      <c r="AUM161" s="115"/>
      <c r="AUN161" s="115"/>
      <c r="AUO161" s="115"/>
      <c r="AUP161" s="115"/>
      <c r="AUQ161" s="115"/>
      <c r="AUR161" s="115"/>
      <c r="AUS161" s="115"/>
      <c r="AUT161" s="115"/>
      <c r="AUU161" s="115"/>
      <c r="AUV161" s="115"/>
      <c r="AUW161" s="115"/>
      <c r="AUX161" s="115"/>
      <c r="AUY161" s="115"/>
      <c r="AUZ161" s="115"/>
      <c r="AVA161" s="115"/>
      <c r="AVB161" s="115"/>
      <c r="AVC161" s="115"/>
      <c r="AVD161" s="115"/>
      <c r="AVE161" s="115"/>
      <c r="AVF161" s="115"/>
      <c r="AVG161" s="115"/>
      <c r="AVH161" s="115"/>
      <c r="AVI161" s="115"/>
      <c r="AVJ161" s="115"/>
      <c r="AVK161" s="115"/>
      <c r="AVL161" s="115"/>
      <c r="AVM161" s="115"/>
      <c r="AVN161" s="115"/>
      <c r="AVO161" s="115"/>
      <c r="AVP161" s="115"/>
      <c r="AVQ161" s="115"/>
      <c r="AVR161" s="115"/>
      <c r="AVS161" s="115"/>
      <c r="AVT161" s="115"/>
      <c r="AVU161" s="115"/>
    </row>
    <row r="162" spans="1:1269" s="332" customFormat="1" ht="13.5" customHeight="1" x14ac:dyDescent="0.2">
      <c r="A162" s="115"/>
      <c r="B162" s="23" t="s">
        <v>98</v>
      </c>
      <c r="C162" s="135" t="s">
        <v>37</v>
      </c>
      <c r="D162" s="136">
        <v>0</v>
      </c>
      <c r="E162" s="69"/>
      <c r="F162" s="137">
        <f t="shared" si="38"/>
        <v>0</v>
      </c>
      <c r="G162" s="137">
        <f t="shared" si="39"/>
        <v>0</v>
      </c>
      <c r="H162" s="137">
        <f t="shared" si="40"/>
        <v>0</v>
      </c>
      <c r="I162" s="137">
        <f t="shared" si="41"/>
        <v>0</v>
      </c>
      <c r="J162" s="138" t="str">
        <f t="shared" si="42"/>
        <v>-</v>
      </c>
      <c r="K162" s="138" t="str">
        <f t="shared" si="43"/>
        <v>-</v>
      </c>
      <c r="L162" s="139" t="str">
        <f t="shared" si="44"/>
        <v>-</v>
      </c>
      <c r="M162" s="140"/>
      <c r="N162" s="84"/>
      <c r="O162" s="69"/>
      <c r="P162" s="69"/>
      <c r="Q162" s="69"/>
      <c r="R162" s="91"/>
      <c r="S162" s="141">
        <f>I162*20-(H162/5)</f>
        <v>0</v>
      </c>
      <c r="T162" s="140"/>
      <c r="U162" s="73">
        <f t="shared" si="48"/>
        <v>4.333333333333333</v>
      </c>
      <c r="V162" s="73">
        <f t="shared" si="49"/>
        <v>26</v>
      </c>
      <c r="W162" s="74" t="str">
        <f t="shared" si="45"/>
        <v>3</v>
      </c>
      <c r="X162" s="102"/>
      <c r="Y162" s="73"/>
      <c r="Z162" s="69"/>
      <c r="AA162" s="69"/>
      <c r="AB162" s="69"/>
      <c r="AC162" s="142"/>
      <c r="AD162" s="73"/>
      <c r="AE162" s="69"/>
      <c r="AF162" s="69"/>
      <c r="AG162" s="69"/>
      <c r="AH162" s="143"/>
      <c r="AI162" s="136"/>
      <c r="AJ162" s="69"/>
      <c r="AK162" s="69"/>
      <c r="AL162" s="69"/>
      <c r="AM162" s="82"/>
      <c r="AN162" s="136"/>
      <c r="AO162" s="69"/>
      <c r="AP162" s="69"/>
      <c r="AQ162" s="69"/>
      <c r="AR162" s="82"/>
      <c r="AS162" s="73"/>
      <c r="AT162" s="69"/>
      <c r="AU162" s="69"/>
      <c r="AV162" s="69"/>
      <c r="AW162" s="82"/>
      <c r="AX162" s="84"/>
      <c r="AY162" s="69"/>
      <c r="AZ162" s="69"/>
      <c r="BA162" s="69"/>
      <c r="BB162" s="82"/>
      <c r="BC162" s="136"/>
      <c r="BD162" s="69"/>
      <c r="BE162" s="69"/>
      <c r="BF162" s="69"/>
      <c r="BG162" s="82"/>
      <c r="BH162" s="84"/>
      <c r="BI162" s="69"/>
      <c r="BJ162" s="69"/>
      <c r="BK162" s="69"/>
      <c r="BL162" s="132"/>
      <c r="BM162" s="73"/>
      <c r="BN162" s="69"/>
      <c r="BO162" s="69"/>
      <c r="BP162" s="69"/>
      <c r="BQ162" s="132"/>
      <c r="BR162" s="84"/>
      <c r="BS162" s="69"/>
      <c r="BT162" s="69"/>
      <c r="BU162" s="69"/>
      <c r="BV162" s="132"/>
      <c r="BW162" s="84"/>
      <c r="BX162" s="69"/>
      <c r="BY162" s="69"/>
      <c r="BZ162" s="69"/>
      <c r="CA162" s="132"/>
      <c r="CB162" s="84"/>
      <c r="CC162" s="69"/>
      <c r="CD162" s="69"/>
      <c r="CE162" s="69"/>
      <c r="CF162" s="132"/>
      <c r="CG162" s="84"/>
      <c r="CH162" s="69"/>
      <c r="CI162" s="69"/>
      <c r="CJ162" s="69"/>
      <c r="CK162" s="132"/>
      <c r="CL162" s="84"/>
      <c r="CM162" s="69"/>
      <c r="CN162" s="69"/>
      <c r="CO162" s="69"/>
      <c r="CP162" s="132"/>
      <c r="CQ162" s="84"/>
      <c r="CR162" s="69"/>
      <c r="CS162" s="69"/>
      <c r="CT162" s="137"/>
      <c r="CU162" s="334"/>
      <c r="CV162" s="334"/>
      <c r="CW162" s="334"/>
      <c r="CX162" s="334"/>
      <c r="CY162" s="334"/>
      <c r="CZ162" s="132"/>
      <c r="DA162" s="73"/>
      <c r="DB162" s="69"/>
      <c r="DC162" s="69"/>
      <c r="DD162" s="69"/>
      <c r="DE162" s="142"/>
      <c r="DF162" s="73"/>
      <c r="DG162" s="69"/>
      <c r="DH162" s="69"/>
      <c r="DI162" s="69"/>
      <c r="DJ162" s="142"/>
      <c r="DK162" s="73"/>
      <c r="DL162" s="69"/>
      <c r="DM162" s="69"/>
      <c r="DN162" s="69"/>
      <c r="DO162" s="142"/>
      <c r="DP162" s="73"/>
      <c r="DQ162" s="69"/>
      <c r="DR162" s="69"/>
      <c r="DS162" s="69"/>
      <c r="DT162" s="142"/>
      <c r="DU162" s="125"/>
      <c r="DV162" s="125"/>
      <c r="DW162" s="125"/>
      <c r="DX162" s="125"/>
      <c r="DY162" s="125"/>
      <c r="DZ162" s="125"/>
      <c r="EA162" s="125"/>
      <c r="EB162" s="125"/>
      <c r="EC162" s="125"/>
      <c r="ED162" s="125"/>
      <c r="EE162" s="125"/>
      <c r="EF162" s="125"/>
      <c r="EG162" s="125"/>
      <c r="EH162" s="125"/>
      <c r="EI162" s="133"/>
      <c r="EJ162" s="125"/>
      <c r="EK162" s="125"/>
      <c r="EL162" s="125"/>
      <c r="EM162" s="125"/>
      <c r="EN162" s="133"/>
      <c r="EO162" s="125"/>
      <c r="EP162" s="125"/>
      <c r="EQ162" s="125"/>
      <c r="ER162" s="125"/>
      <c r="ES162" s="133"/>
      <c r="ET162" s="125"/>
      <c r="EU162" s="125"/>
      <c r="EV162" s="125"/>
      <c r="EW162" s="125"/>
      <c r="EX162" s="115"/>
      <c r="EY162" s="115"/>
      <c r="EZ162" s="115"/>
      <c r="FA162" s="115"/>
      <c r="FB162" s="73"/>
      <c r="FC162" s="73">
        <v>6</v>
      </c>
      <c r="FD162" s="84">
        <v>0</v>
      </c>
      <c r="FE162" s="84">
        <v>26</v>
      </c>
      <c r="FF162" s="84">
        <v>0</v>
      </c>
      <c r="FG162" s="138" t="str">
        <f>IF(OR(FC162="-",FF162=0),"-",FC162/FF162)</f>
        <v>-</v>
      </c>
      <c r="FH162" s="138">
        <f>IF(FC162="-","-",FE162/FC162)</f>
        <v>4.333333333333333</v>
      </c>
      <c r="FI162" s="139">
        <f>IF(OR(FC162="-",FF162=0),FE162,FE162/FF162)</f>
        <v>26</v>
      </c>
      <c r="FJ162" s="115"/>
      <c r="FK162" s="88" t="s">
        <v>95</v>
      </c>
      <c r="FL162" s="115"/>
      <c r="FM162" s="44"/>
      <c r="FN162" s="44"/>
      <c r="FO162" s="44"/>
      <c r="FP162" s="44"/>
      <c r="FQ162" s="44"/>
      <c r="FR162" s="44"/>
      <c r="FS162" s="44"/>
      <c r="FT162" s="44"/>
      <c r="FU162" s="44"/>
      <c r="FV162" s="44"/>
      <c r="FW162" s="44"/>
      <c r="FX162" s="44"/>
      <c r="FY162" s="44"/>
      <c r="FZ162" s="44"/>
      <c r="GA162" s="44"/>
      <c r="GB162" s="44"/>
      <c r="GC162" s="44"/>
      <c r="GD162" s="44"/>
      <c r="GE162" s="44"/>
      <c r="GF162" s="115"/>
      <c r="GG162" s="115"/>
      <c r="GH162" s="115"/>
      <c r="GI162" s="115"/>
      <c r="GJ162" s="115"/>
      <c r="GK162" s="115"/>
      <c r="GL162" s="115"/>
      <c r="GM162" s="115"/>
      <c r="GN162" s="115"/>
      <c r="GO162" s="115"/>
      <c r="GP162" s="115"/>
      <c r="GQ162" s="115"/>
      <c r="GR162" s="115"/>
      <c r="GS162" s="115"/>
      <c r="GT162" s="115"/>
      <c r="GU162" s="115"/>
      <c r="GV162" s="115"/>
      <c r="GW162" s="115"/>
      <c r="GX162" s="115"/>
      <c r="GY162" s="115"/>
      <c r="GZ162" s="115"/>
      <c r="HA162" s="115"/>
      <c r="HB162" s="115"/>
      <c r="HC162" s="115"/>
      <c r="HD162" s="115"/>
      <c r="HE162" s="115"/>
      <c r="HF162" s="115"/>
      <c r="HG162" s="115"/>
      <c r="HH162" s="115"/>
      <c r="HI162" s="115"/>
      <c r="HJ162" s="115"/>
      <c r="HK162" s="115"/>
      <c r="HL162" s="115"/>
      <c r="HM162" s="115"/>
      <c r="HN162" s="115"/>
      <c r="HO162" s="115"/>
      <c r="HP162" s="115"/>
      <c r="HQ162" s="115"/>
      <c r="HR162" s="115"/>
      <c r="HS162" s="115"/>
      <c r="HT162" s="115"/>
      <c r="HU162" s="115"/>
      <c r="HV162" s="115"/>
      <c r="HW162" s="115"/>
      <c r="HX162" s="115"/>
      <c r="HY162" s="115"/>
      <c r="HZ162" s="115"/>
      <c r="IA162" s="115"/>
      <c r="IB162" s="115"/>
      <c r="IC162" s="115"/>
      <c r="ID162" s="115"/>
      <c r="IE162" s="115"/>
      <c r="IF162" s="115"/>
      <c r="IG162" s="115"/>
      <c r="IH162" s="115"/>
      <c r="II162" s="115"/>
      <c r="IJ162" s="115"/>
      <c r="IK162" s="115"/>
      <c r="IL162" s="115"/>
      <c r="IM162" s="115"/>
      <c r="IN162" s="115"/>
      <c r="IO162" s="115"/>
      <c r="IP162" s="115"/>
      <c r="IQ162" s="115"/>
      <c r="IR162" s="115"/>
      <c r="IS162" s="115"/>
      <c r="IT162" s="115"/>
      <c r="IU162" s="115"/>
      <c r="IV162" s="115"/>
      <c r="IW162" s="115"/>
      <c r="IX162" s="115"/>
      <c r="IY162" s="115"/>
      <c r="IZ162" s="115"/>
      <c r="JA162" s="115"/>
      <c r="JB162" s="115"/>
      <c r="JC162" s="115"/>
      <c r="JD162" s="115"/>
      <c r="JE162" s="115"/>
      <c r="JF162" s="115"/>
      <c r="JG162" s="115"/>
      <c r="JH162" s="115"/>
      <c r="JI162" s="115"/>
      <c r="JJ162" s="115"/>
      <c r="JK162" s="115"/>
      <c r="JL162" s="115"/>
      <c r="JM162" s="115"/>
      <c r="JN162" s="115"/>
      <c r="JO162" s="115"/>
      <c r="JP162" s="115"/>
      <c r="JQ162" s="115"/>
      <c r="JR162" s="115"/>
      <c r="JS162" s="115"/>
      <c r="JT162" s="115"/>
      <c r="JU162" s="115"/>
      <c r="JV162" s="115"/>
      <c r="JW162" s="115"/>
      <c r="JX162" s="115"/>
      <c r="JY162" s="115"/>
      <c r="JZ162" s="115"/>
      <c r="KA162" s="115"/>
      <c r="KB162" s="115"/>
      <c r="KC162" s="115"/>
      <c r="KD162" s="115"/>
      <c r="KE162" s="115"/>
      <c r="KF162" s="115"/>
      <c r="KG162" s="115"/>
      <c r="KH162" s="115"/>
      <c r="KI162" s="115"/>
      <c r="KJ162" s="115"/>
      <c r="KK162" s="115"/>
      <c r="KL162" s="115"/>
      <c r="KM162" s="115"/>
      <c r="KN162" s="115"/>
      <c r="KO162" s="115"/>
      <c r="KP162" s="115"/>
      <c r="KQ162" s="115"/>
      <c r="KR162" s="115"/>
      <c r="KS162" s="115"/>
      <c r="KT162" s="115"/>
      <c r="KU162" s="115"/>
      <c r="KV162" s="115"/>
      <c r="KW162" s="115"/>
      <c r="KX162" s="115"/>
      <c r="KY162" s="115"/>
      <c r="KZ162" s="115"/>
      <c r="LA162" s="115"/>
      <c r="LB162" s="115"/>
      <c r="LC162" s="115"/>
      <c r="LD162" s="115"/>
      <c r="LE162" s="115"/>
      <c r="LF162" s="115"/>
      <c r="LG162" s="115"/>
      <c r="LH162" s="115"/>
      <c r="LI162" s="115"/>
      <c r="LJ162" s="115"/>
      <c r="LK162" s="115"/>
      <c r="LL162" s="115"/>
      <c r="LM162" s="115"/>
      <c r="LN162" s="115"/>
      <c r="LO162" s="115"/>
      <c r="LP162" s="115"/>
      <c r="LQ162" s="115"/>
      <c r="LR162" s="115"/>
      <c r="LS162" s="115"/>
      <c r="LT162" s="115"/>
      <c r="LU162" s="115"/>
      <c r="LV162" s="115"/>
      <c r="LW162" s="115"/>
      <c r="LX162" s="115"/>
      <c r="LY162" s="115"/>
      <c r="LZ162" s="115"/>
      <c r="MA162" s="115"/>
      <c r="MB162" s="115"/>
      <c r="MC162" s="115"/>
      <c r="MD162" s="115"/>
      <c r="ME162" s="115"/>
      <c r="MF162" s="115"/>
      <c r="MG162" s="115"/>
      <c r="MH162" s="115"/>
      <c r="MI162" s="115"/>
      <c r="MJ162" s="115"/>
      <c r="MK162" s="115"/>
      <c r="ML162" s="115"/>
      <c r="MM162" s="115"/>
      <c r="MN162" s="115"/>
      <c r="MO162" s="115"/>
      <c r="MP162" s="115"/>
      <c r="MQ162" s="115"/>
      <c r="MR162" s="115"/>
      <c r="MS162" s="115"/>
      <c r="MT162" s="115"/>
      <c r="MU162" s="115"/>
      <c r="MV162" s="115"/>
      <c r="MW162" s="115"/>
      <c r="MX162" s="115"/>
      <c r="MY162" s="115"/>
      <c r="MZ162" s="115"/>
      <c r="NA162" s="115"/>
      <c r="NB162" s="115"/>
      <c r="NC162" s="115"/>
      <c r="ND162" s="115"/>
      <c r="NE162" s="115"/>
      <c r="NF162" s="115"/>
      <c r="NG162" s="115"/>
      <c r="NH162" s="115"/>
      <c r="NI162" s="115"/>
      <c r="NJ162" s="115"/>
      <c r="NK162" s="115"/>
      <c r="NL162" s="115"/>
      <c r="NM162" s="115"/>
      <c r="NN162" s="115"/>
      <c r="NO162" s="115"/>
      <c r="NP162" s="115"/>
      <c r="NQ162" s="115"/>
      <c r="NR162" s="115"/>
      <c r="NS162" s="115"/>
      <c r="NT162" s="115"/>
      <c r="NU162" s="115"/>
      <c r="NV162" s="115"/>
      <c r="NW162" s="115"/>
      <c r="NX162" s="115"/>
      <c r="NY162" s="115"/>
      <c r="NZ162" s="115"/>
      <c r="OA162" s="115"/>
      <c r="OB162" s="115"/>
      <c r="OC162" s="115"/>
      <c r="OD162" s="115"/>
      <c r="OE162" s="115"/>
      <c r="OF162" s="115"/>
      <c r="OG162" s="115"/>
      <c r="OH162" s="115"/>
      <c r="OI162" s="115"/>
      <c r="OJ162" s="115"/>
      <c r="OK162" s="115"/>
      <c r="OL162" s="115"/>
      <c r="OM162" s="115"/>
      <c r="ON162" s="115"/>
      <c r="OO162" s="115"/>
      <c r="OP162" s="115"/>
      <c r="OQ162" s="115"/>
      <c r="OR162" s="115"/>
      <c r="OS162" s="115"/>
      <c r="OT162" s="115"/>
      <c r="OU162" s="115"/>
      <c r="OV162" s="115"/>
      <c r="OW162" s="115"/>
      <c r="OX162" s="115"/>
      <c r="OY162" s="115"/>
      <c r="OZ162" s="115"/>
      <c r="PA162" s="115"/>
      <c r="PB162" s="115"/>
      <c r="PC162" s="115"/>
      <c r="PD162" s="115"/>
      <c r="PE162" s="115"/>
      <c r="PF162" s="115"/>
      <c r="PG162" s="115"/>
      <c r="PH162" s="115"/>
      <c r="PI162" s="115"/>
      <c r="PJ162" s="115"/>
      <c r="PK162" s="115"/>
      <c r="PL162" s="115"/>
      <c r="PM162" s="115"/>
      <c r="PN162" s="115"/>
      <c r="PO162" s="115"/>
      <c r="PP162" s="115"/>
      <c r="PQ162" s="115"/>
      <c r="PR162" s="115"/>
      <c r="PS162" s="115"/>
      <c r="PT162" s="115"/>
      <c r="PU162" s="115"/>
      <c r="PV162" s="115"/>
      <c r="PW162" s="115"/>
      <c r="PX162" s="115"/>
      <c r="PY162" s="115"/>
      <c r="PZ162" s="115"/>
      <c r="QA162" s="115"/>
      <c r="QB162" s="115"/>
      <c r="QC162" s="115"/>
      <c r="QD162" s="115"/>
      <c r="QE162" s="115"/>
      <c r="QF162" s="115"/>
      <c r="QG162" s="115"/>
      <c r="QH162" s="115"/>
      <c r="QI162" s="115"/>
      <c r="QJ162" s="115"/>
      <c r="QK162" s="115"/>
      <c r="QL162" s="115"/>
      <c r="QM162" s="115"/>
      <c r="QN162" s="115"/>
      <c r="QO162" s="115"/>
      <c r="QP162" s="115"/>
      <c r="QQ162" s="115"/>
      <c r="QR162" s="115"/>
      <c r="QS162" s="115"/>
      <c r="QT162" s="115"/>
      <c r="QU162" s="115"/>
      <c r="QV162" s="115"/>
      <c r="QW162" s="115"/>
      <c r="QX162" s="115"/>
      <c r="QY162" s="115"/>
      <c r="QZ162" s="115"/>
      <c r="RA162" s="115"/>
      <c r="RB162" s="115"/>
      <c r="RC162" s="115"/>
      <c r="RD162" s="115"/>
      <c r="RE162" s="115"/>
      <c r="RF162" s="115"/>
      <c r="RG162" s="115"/>
      <c r="RH162" s="115"/>
      <c r="RI162" s="115"/>
      <c r="RJ162" s="115"/>
      <c r="RK162" s="115"/>
      <c r="RL162" s="115"/>
      <c r="RM162" s="115"/>
      <c r="RN162" s="115"/>
      <c r="RO162" s="115"/>
      <c r="RP162" s="115"/>
      <c r="RQ162" s="115"/>
      <c r="RR162" s="115"/>
      <c r="RS162" s="115"/>
      <c r="RT162" s="115"/>
      <c r="RU162" s="115"/>
      <c r="RV162" s="115"/>
      <c r="RW162" s="115"/>
      <c r="RX162" s="115"/>
      <c r="RY162" s="115"/>
      <c r="RZ162" s="115"/>
      <c r="SA162" s="115"/>
      <c r="SB162" s="115"/>
      <c r="SC162" s="115"/>
      <c r="SD162" s="115"/>
      <c r="SE162" s="115"/>
      <c r="SF162" s="115"/>
      <c r="SG162" s="115"/>
      <c r="SH162" s="115"/>
      <c r="SI162" s="115"/>
      <c r="SJ162" s="115"/>
      <c r="SK162" s="115"/>
      <c r="SL162" s="115"/>
      <c r="SM162" s="115"/>
      <c r="SN162" s="115"/>
      <c r="SO162" s="115"/>
      <c r="SP162" s="115"/>
      <c r="SQ162" s="115"/>
      <c r="SR162" s="115"/>
      <c r="SS162" s="115"/>
      <c r="ST162" s="115"/>
      <c r="SU162" s="115"/>
      <c r="SV162" s="115"/>
      <c r="SW162" s="115"/>
      <c r="SX162" s="115"/>
      <c r="SY162" s="115"/>
      <c r="SZ162" s="115"/>
      <c r="TA162" s="115"/>
      <c r="TB162" s="115"/>
      <c r="TC162" s="115"/>
      <c r="TD162" s="115"/>
      <c r="TE162" s="115"/>
      <c r="TF162" s="115"/>
      <c r="TG162" s="115"/>
      <c r="TH162" s="115"/>
      <c r="TI162" s="115"/>
      <c r="TJ162" s="115"/>
      <c r="TK162" s="115"/>
      <c r="TL162" s="115"/>
      <c r="TM162" s="115"/>
      <c r="TN162" s="115"/>
      <c r="TO162" s="115"/>
      <c r="TP162" s="115"/>
      <c r="TQ162" s="115"/>
      <c r="TR162" s="115"/>
      <c r="TS162" s="115"/>
      <c r="TT162" s="115"/>
      <c r="TU162" s="115"/>
      <c r="TV162" s="115"/>
      <c r="TW162" s="115"/>
      <c r="TX162" s="115"/>
      <c r="TY162" s="115"/>
      <c r="TZ162" s="115"/>
      <c r="UA162" s="115"/>
      <c r="UB162" s="115"/>
      <c r="UC162" s="115"/>
      <c r="UD162" s="115"/>
      <c r="UE162" s="115"/>
      <c r="UF162" s="115"/>
      <c r="UG162" s="115"/>
      <c r="UH162" s="115"/>
      <c r="UI162" s="115"/>
      <c r="UJ162" s="115"/>
      <c r="UK162" s="115"/>
      <c r="UL162" s="115"/>
      <c r="UM162" s="115"/>
      <c r="UN162" s="115"/>
      <c r="UO162" s="115"/>
      <c r="UP162" s="115"/>
      <c r="UQ162" s="115"/>
      <c r="UR162" s="115"/>
      <c r="US162" s="115"/>
      <c r="UT162" s="115"/>
      <c r="UU162" s="115"/>
      <c r="UV162" s="115"/>
      <c r="UW162" s="115"/>
      <c r="UX162" s="115"/>
      <c r="UY162" s="115"/>
      <c r="UZ162" s="115"/>
      <c r="VA162" s="115"/>
      <c r="VB162" s="115"/>
      <c r="VC162" s="115"/>
      <c r="VD162" s="115"/>
      <c r="VE162" s="115"/>
      <c r="VF162" s="115"/>
      <c r="VG162" s="115"/>
      <c r="VH162" s="115"/>
      <c r="VI162" s="115"/>
      <c r="VJ162" s="115"/>
      <c r="VK162" s="115"/>
      <c r="VL162" s="115"/>
      <c r="VM162" s="115"/>
      <c r="VN162" s="115"/>
      <c r="VO162" s="115"/>
      <c r="VP162" s="115"/>
      <c r="VQ162" s="115"/>
      <c r="VR162" s="115"/>
      <c r="VS162" s="115"/>
      <c r="VT162" s="115"/>
      <c r="VU162" s="115"/>
      <c r="VV162" s="115"/>
      <c r="VW162" s="115"/>
      <c r="VX162" s="115"/>
      <c r="VY162" s="115"/>
      <c r="VZ162" s="115"/>
      <c r="WA162" s="115"/>
      <c r="WB162" s="115"/>
      <c r="WC162" s="115"/>
      <c r="WD162" s="115"/>
      <c r="WE162" s="115"/>
      <c r="WF162" s="115"/>
      <c r="WG162" s="115"/>
      <c r="WH162" s="115"/>
      <c r="WI162" s="115"/>
      <c r="WJ162" s="115"/>
      <c r="WK162" s="115"/>
      <c r="WL162" s="115"/>
      <c r="WM162" s="115"/>
      <c r="WN162" s="115"/>
      <c r="WO162" s="115"/>
      <c r="WP162" s="115"/>
      <c r="WQ162" s="115"/>
      <c r="WR162" s="115"/>
      <c r="WS162" s="115"/>
      <c r="WT162" s="115"/>
      <c r="WU162" s="115"/>
      <c r="WV162" s="115"/>
      <c r="WW162" s="115"/>
      <c r="WX162" s="115"/>
      <c r="WY162" s="115"/>
      <c r="WZ162" s="115"/>
      <c r="XA162" s="115"/>
      <c r="XB162" s="115"/>
      <c r="XC162" s="115"/>
      <c r="XD162" s="115"/>
      <c r="XE162" s="115"/>
      <c r="XF162" s="115"/>
      <c r="XG162" s="115"/>
      <c r="XH162" s="115"/>
      <c r="XI162" s="115"/>
      <c r="XJ162" s="115"/>
      <c r="XK162" s="115"/>
      <c r="XL162" s="115"/>
      <c r="XM162" s="115"/>
      <c r="XN162" s="115"/>
      <c r="XO162" s="115"/>
      <c r="XP162" s="115"/>
      <c r="XQ162" s="115"/>
      <c r="XR162" s="115"/>
      <c r="XS162" s="115"/>
      <c r="XT162" s="115"/>
      <c r="XU162" s="115"/>
      <c r="XV162" s="115"/>
      <c r="XW162" s="115"/>
      <c r="XX162" s="115"/>
      <c r="XY162" s="115"/>
      <c r="XZ162" s="115"/>
      <c r="YA162" s="115"/>
      <c r="YB162" s="115"/>
      <c r="YC162" s="115"/>
      <c r="YD162" s="115"/>
      <c r="YE162" s="115"/>
      <c r="YF162" s="115"/>
      <c r="YG162" s="115"/>
      <c r="YH162" s="115"/>
      <c r="YI162" s="115"/>
      <c r="YJ162" s="115"/>
      <c r="YK162" s="115"/>
      <c r="YL162" s="115"/>
      <c r="YM162" s="115"/>
      <c r="YN162" s="115"/>
      <c r="YO162" s="115"/>
      <c r="YP162" s="115"/>
      <c r="YQ162" s="115"/>
      <c r="YR162" s="115"/>
      <c r="YS162" s="115"/>
      <c r="YT162" s="115"/>
      <c r="YU162" s="115"/>
      <c r="YV162" s="115"/>
      <c r="YW162" s="115"/>
      <c r="YX162" s="115"/>
      <c r="YY162" s="115"/>
      <c r="YZ162" s="115"/>
      <c r="ZA162" s="115"/>
      <c r="ZB162" s="115"/>
      <c r="ZC162" s="115"/>
      <c r="ZD162" s="115"/>
      <c r="ZE162" s="115"/>
      <c r="ZF162" s="115"/>
      <c r="ZG162" s="115"/>
      <c r="ZH162" s="115"/>
      <c r="ZI162" s="115"/>
      <c r="ZJ162" s="115"/>
      <c r="ZK162" s="115"/>
      <c r="ZL162" s="115"/>
      <c r="ZM162" s="115"/>
      <c r="ZN162" s="115"/>
      <c r="ZO162" s="115"/>
      <c r="ZP162" s="115"/>
      <c r="ZQ162" s="115"/>
      <c r="ZR162" s="115"/>
      <c r="ZS162" s="115"/>
      <c r="ZT162" s="115"/>
      <c r="ZU162" s="115"/>
      <c r="ZV162" s="115"/>
      <c r="ZW162" s="115"/>
      <c r="ZX162" s="115"/>
      <c r="ZY162" s="115"/>
      <c r="ZZ162" s="115"/>
      <c r="AAA162" s="115"/>
      <c r="AAB162" s="115"/>
      <c r="AAC162" s="115"/>
      <c r="AAD162" s="115"/>
      <c r="AAE162" s="115"/>
      <c r="AAF162" s="115"/>
      <c r="AAG162" s="115"/>
      <c r="AAH162" s="115"/>
      <c r="AAI162" s="115"/>
      <c r="AAJ162" s="115"/>
      <c r="AAK162" s="115"/>
      <c r="AAL162" s="115"/>
      <c r="AAM162" s="115"/>
      <c r="AAN162" s="115"/>
      <c r="AAO162" s="115"/>
      <c r="AAP162" s="115"/>
      <c r="AAQ162" s="115"/>
      <c r="AAR162" s="115"/>
      <c r="AAS162" s="115"/>
      <c r="AAT162" s="115"/>
      <c r="AAU162" s="115"/>
      <c r="AAV162" s="115"/>
      <c r="AAW162" s="115"/>
      <c r="AAX162" s="115"/>
      <c r="AAY162" s="115"/>
      <c r="AAZ162" s="115"/>
      <c r="ABA162" s="115"/>
      <c r="ABB162" s="115"/>
      <c r="ABC162" s="115"/>
      <c r="ABD162" s="115"/>
      <c r="ABE162" s="115"/>
      <c r="ABF162" s="115"/>
      <c r="ABG162" s="115"/>
      <c r="ABH162" s="115"/>
      <c r="ABI162" s="115"/>
      <c r="ABJ162" s="115"/>
      <c r="ABK162" s="115"/>
      <c r="ABL162" s="115"/>
      <c r="ABM162" s="115"/>
      <c r="ABN162" s="115"/>
      <c r="ABO162" s="115"/>
      <c r="ABP162" s="115"/>
      <c r="ABQ162" s="115"/>
      <c r="ABR162" s="115"/>
      <c r="ABS162" s="115"/>
      <c r="ABT162" s="115"/>
      <c r="ABU162" s="115"/>
      <c r="ABV162" s="115"/>
      <c r="ABW162" s="115"/>
      <c r="ABX162" s="115"/>
      <c r="ABY162" s="115"/>
      <c r="ABZ162" s="115"/>
      <c r="ACA162" s="115"/>
      <c r="ACB162" s="115"/>
      <c r="ACC162" s="115"/>
      <c r="ACD162" s="115"/>
      <c r="ACE162" s="115"/>
      <c r="ACF162" s="115"/>
      <c r="ACG162" s="115"/>
      <c r="ACH162" s="115"/>
      <c r="ACI162" s="115"/>
      <c r="ACJ162" s="115"/>
      <c r="ACK162" s="115"/>
      <c r="ACL162" s="115"/>
      <c r="ACM162" s="115"/>
      <c r="ACN162" s="115"/>
      <c r="ACO162" s="115"/>
      <c r="ACP162" s="115"/>
      <c r="ACQ162" s="115"/>
      <c r="ACR162" s="115"/>
      <c r="ACS162" s="115"/>
      <c r="ACT162" s="115"/>
      <c r="ACU162" s="115"/>
      <c r="ACV162" s="115"/>
      <c r="ACW162" s="115"/>
      <c r="ACX162" s="115"/>
      <c r="ACY162" s="115"/>
      <c r="ACZ162" s="115"/>
      <c r="ADA162" s="115"/>
      <c r="ADB162" s="115"/>
      <c r="ADC162" s="115"/>
      <c r="ADD162" s="115"/>
      <c r="ADE162" s="115"/>
      <c r="ADF162" s="115"/>
      <c r="ADG162" s="115"/>
      <c r="ADH162" s="115"/>
      <c r="ADI162" s="115"/>
      <c r="ADJ162" s="115"/>
      <c r="ADK162" s="115"/>
      <c r="ADL162" s="115"/>
      <c r="ADM162" s="115"/>
      <c r="ADN162" s="115"/>
      <c r="ADO162" s="115"/>
      <c r="ADP162" s="115"/>
      <c r="ADQ162" s="115"/>
      <c r="ADR162" s="115"/>
      <c r="ADS162" s="115"/>
      <c r="ADT162" s="115"/>
      <c r="ADU162" s="115"/>
      <c r="ADV162" s="115"/>
      <c r="ADW162" s="115"/>
      <c r="ADX162" s="115"/>
      <c r="ADY162" s="115"/>
      <c r="ADZ162" s="115"/>
      <c r="AEA162" s="115"/>
      <c r="AEB162" s="115"/>
      <c r="AEC162" s="115"/>
      <c r="AED162" s="115"/>
      <c r="AEE162" s="115"/>
      <c r="AEF162" s="115"/>
      <c r="AEG162" s="115"/>
      <c r="AEH162" s="115"/>
      <c r="AEI162" s="115"/>
      <c r="AEJ162" s="115"/>
      <c r="AEK162" s="115"/>
      <c r="AEL162" s="115"/>
      <c r="AEM162" s="115"/>
      <c r="AEN162" s="115"/>
      <c r="AEO162" s="115"/>
      <c r="AEP162" s="115"/>
      <c r="AEQ162" s="115"/>
      <c r="AER162" s="115"/>
      <c r="AES162" s="115"/>
      <c r="AET162" s="115"/>
      <c r="AEU162" s="115"/>
      <c r="AEV162" s="115"/>
      <c r="AEW162" s="115"/>
      <c r="AEX162" s="115"/>
      <c r="AEY162" s="115"/>
      <c r="AEZ162" s="115"/>
      <c r="AFA162" s="115"/>
      <c r="AFB162" s="115"/>
      <c r="AFC162" s="115"/>
      <c r="AFD162" s="115"/>
      <c r="AFE162" s="115"/>
      <c r="AFF162" s="115"/>
      <c r="AFG162" s="115"/>
      <c r="AFH162" s="115"/>
      <c r="AFI162" s="115"/>
      <c r="AFJ162" s="115"/>
      <c r="AFK162" s="115"/>
      <c r="AFL162" s="115"/>
      <c r="AFM162" s="115"/>
      <c r="AFN162" s="115"/>
      <c r="AFO162" s="115"/>
      <c r="AFP162" s="115"/>
      <c r="AFQ162" s="115"/>
      <c r="AFR162" s="115"/>
      <c r="AFS162" s="115"/>
      <c r="AFT162" s="115"/>
      <c r="AFU162" s="115"/>
      <c r="AFV162" s="115"/>
      <c r="AFW162" s="115"/>
      <c r="AFX162" s="115"/>
      <c r="AFY162" s="115"/>
      <c r="AFZ162" s="115"/>
      <c r="AGA162" s="115"/>
      <c r="AGB162" s="115"/>
      <c r="AGC162" s="115"/>
      <c r="AGD162" s="115"/>
      <c r="AGE162" s="115"/>
      <c r="AGF162" s="115"/>
      <c r="AGG162" s="115"/>
      <c r="AGH162" s="115"/>
      <c r="AGI162" s="115"/>
      <c r="AGJ162" s="115"/>
      <c r="AGK162" s="115"/>
      <c r="AGL162" s="115"/>
      <c r="AGM162" s="115"/>
      <c r="AGN162" s="115"/>
      <c r="AGO162" s="115"/>
      <c r="AGP162" s="115"/>
      <c r="AGQ162" s="115"/>
      <c r="AGR162" s="115"/>
      <c r="AGS162" s="115"/>
      <c r="AGT162" s="115"/>
      <c r="AGU162" s="115"/>
      <c r="AGV162" s="115"/>
      <c r="AGW162" s="115"/>
      <c r="AGX162" s="115"/>
      <c r="AGY162" s="115"/>
      <c r="AGZ162" s="115"/>
      <c r="AHA162" s="115"/>
      <c r="AHB162" s="115"/>
      <c r="AHC162" s="115"/>
      <c r="AHD162" s="115"/>
      <c r="AHE162" s="115"/>
      <c r="AHF162" s="115"/>
      <c r="AHG162" s="115"/>
      <c r="AHH162" s="115"/>
      <c r="AHI162" s="115"/>
      <c r="AHJ162" s="115"/>
      <c r="AHK162" s="115"/>
      <c r="AHL162" s="115"/>
      <c r="AHM162" s="115"/>
      <c r="AHN162" s="115"/>
      <c r="AHO162" s="115"/>
      <c r="AHP162" s="115"/>
      <c r="AHQ162" s="115"/>
      <c r="AHR162" s="115"/>
      <c r="AHS162" s="115"/>
      <c r="AHT162" s="115"/>
      <c r="AHU162" s="115"/>
      <c r="AHV162" s="115"/>
      <c r="AHW162" s="115"/>
      <c r="AHX162" s="115"/>
      <c r="AHY162" s="115"/>
      <c r="AHZ162" s="115"/>
      <c r="AIA162" s="115"/>
      <c r="AIB162" s="115"/>
      <c r="AIC162" s="115"/>
      <c r="AID162" s="115"/>
      <c r="AIE162" s="115"/>
      <c r="AIF162" s="115"/>
      <c r="AIG162" s="115"/>
      <c r="AIH162" s="115"/>
      <c r="AII162" s="115"/>
      <c r="AIJ162" s="115"/>
      <c r="AIK162" s="115"/>
      <c r="AIL162" s="115"/>
      <c r="AIM162" s="115"/>
      <c r="AIN162" s="115"/>
      <c r="AIO162" s="115"/>
      <c r="AIP162" s="115"/>
      <c r="AIQ162" s="115"/>
      <c r="AIR162" s="115"/>
      <c r="AIS162" s="115"/>
      <c r="AIT162" s="115"/>
      <c r="AIU162" s="115"/>
      <c r="AIV162" s="115"/>
      <c r="AIW162" s="115"/>
      <c r="AIX162" s="115"/>
      <c r="AIY162" s="115"/>
      <c r="AIZ162" s="115"/>
      <c r="AJA162" s="115"/>
      <c r="AJB162" s="115"/>
      <c r="AJC162" s="115"/>
      <c r="AJD162" s="115"/>
      <c r="AJE162" s="115"/>
      <c r="AJF162" s="115"/>
      <c r="AJG162" s="115"/>
      <c r="AJH162" s="115"/>
      <c r="AJI162" s="115"/>
      <c r="AJJ162" s="115"/>
      <c r="AJK162" s="115"/>
      <c r="AJL162" s="115"/>
      <c r="AJM162" s="115"/>
      <c r="AJN162" s="115"/>
      <c r="AJO162" s="115"/>
      <c r="AJP162" s="115"/>
      <c r="AJQ162" s="115"/>
      <c r="AJR162" s="115"/>
      <c r="AJS162" s="115"/>
      <c r="AJT162" s="115"/>
      <c r="AJU162" s="115"/>
      <c r="AJV162" s="115"/>
      <c r="AJW162" s="115"/>
      <c r="AJX162" s="115"/>
      <c r="AJY162" s="115"/>
      <c r="AJZ162" s="115"/>
      <c r="AKA162" s="115"/>
      <c r="AKB162" s="115"/>
      <c r="AKC162" s="115"/>
      <c r="AKD162" s="115"/>
      <c r="AKE162" s="115"/>
      <c r="AKF162" s="115"/>
      <c r="AKG162" s="115"/>
      <c r="AKH162" s="115"/>
      <c r="AKI162" s="115"/>
      <c r="AKJ162" s="115"/>
      <c r="AKK162" s="115"/>
      <c r="AKL162" s="115"/>
      <c r="AKM162" s="115"/>
      <c r="AKN162" s="115"/>
      <c r="AKO162" s="115"/>
      <c r="AKP162" s="115"/>
      <c r="AKQ162" s="115"/>
      <c r="AKR162" s="115"/>
      <c r="AKS162" s="115"/>
      <c r="AKT162" s="115"/>
      <c r="AKU162" s="115"/>
      <c r="AKV162" s="115"/>
      <c r="AKW162" s="115"/>
      <c r="AKX162" s="115"/>
      <c r="AKY162" s="115"/>
      <c r="AKZ162" s="115"/>
      <c r="ALA162" s="115"/>
      <c r="ALB162" s="115"/>
      <c r="ALC162" s="115"/>
      <c r="ALD162" s="115"/>
      <c r="ALE162" s="115"/>
      <c r="ALF162" s="115"/>
      <c r="ALG162" s="115"/>
      <c r="ALH162" s="115"/>
      <c r="ALI162" s="115"/>
      <c r="ALJ162" s="115"/>
      <c r="ALK162" s="115"/>
      <c r="ALL162" s="115"/>
      <c r="ALM162" s="115"/>
      <c r="ALN162" s="115"/>
      <c r="ALO162" s="115"/>
      <c r="ALP162" s="115"/>
      <c r="ALQ162" s="115"/>
      <c r="ALR162" s="115"/>
      <c r="ALS162" s="115"/>
      <c r="ALT162" s="115"/>
      <c r="ALU162" s="115"/>
      <c r="ALV162" s="115"/>
      <c r="ALW162" s="115"/>
      <c r="ALX162" s="115"/>
      <c r="ALY162" s="115"/>
      <c r="ALZ162" s="115"/>
      <c r="AMA162" s="115"/>
      <c r="AMB162" s="115"/>
      <c r="AMC162" s="115"/>
      <c r="AMD162" s="115"/>
      <c r="AME162" s="115"/>
      <c r="AMF162" s="115"/>
      <c r="AMG162" s="115"/>
      <c r="AMH162" s="115"/>
      <c r="AMI162" s="115"/>
      <c r="AMJ162" s="115"/>
      <c r="AMK162" s="115"/>
      <c r="AML162" s="115"/>
      <c r="AMM162" s="115"/>
      <c r="AMN162" s="115"/>
      <c r="AMO162" s="115"/>
      <c r="AMP162" s="115"/>
      <c r="AMQ162" s="115"/>
      <c r="AMR162" s="115"/>
      <c r="AMS162" s="115"/>
      <c r="AMT162" s="115"/>
      <c r="AMU162" s="115"/>
      <c r="AMV162" s="115"/>
      <c r="AMW162" s="115"/>
      <c r="AMX162" s="115"/>
      <c r="AMY162" s="115"/>
      <c r="AMZ162" s="115"/>
      <c r="ANA162" s="115"/>
      <c r="ANB162" s="115"/>
      <c r="ANC162" s="115"/>
      <c r="AND162" s="115"/>
      <c r="ANE162" s="115"/>
      <c r="ANF162" s="115"/>
      <c r="ANG162" s="115"/>
      <c r="ANH162" s="115"/>
      <c r="ANI162" s="115"/>
      <c r="ANJ162" s="115"/>
      <c r="ANK162" s="115"/>
      <c r="ANL162" s="115"/>
      <c r="ANM162" s="115"/>
      <c r="ANN162" s="115"/>
      <c r="ANO162" s="115"/>
      <c r="ANP162" s="115"/>
      <c r="ANQ162" s="115"/>
      <c r="ANR162" s="115"/>
      <c r="ANS162" s="115"/>
      <c r="ANT162" s="115"/>
      <c r="ANU162" s="115"/>
      <c r="ANV162" s="115"/>
      <c r="ANW162" s="115"/>
      <c r="ANX162" s="115"/>
      <c r="ANY162" s="115"/>
      <c r="ANZ162" s="115"/>
      <c r="AOA162" s="115"/>
      <c r="AOB162" s="115"/>
      <c r="AOC162" s="115"/>
      <c r="AOD162" s="115"/>
      <c r="AOE162" s="115"/>
      <c r="AOF162" s="115"/>
      <c r="AOG162" s="115"/>
      <c r="AOH162" s="115"/>
      <c r="AOI162" s="115"/>
      <c r="AOJ162" s="115"/>
      <c r="AOK162" s="115"/>
      <c r="AOL162" s="115"/>
      <c r="AOM162" s="115"/>
      <c r="AON162" s="115"/>
      <c r="AOO162" s="115"/>
      <c r="AOP162" s="115"/>
      <c r="AOQ162" s="115"/>
      <c r="AOR162" s="115"/>
      <c r="AOS162" s="115"/>
      <c r="AOT162" s="115"/>
      <c r="AOU162" s="115"/>
      <c r="AOV162" s="115"/>
      <c r="AOW162" s="115"/>
      <c r="AOX162" s="115"/>
      <c r="AOY162" s="115"/>
      <c r="AOZ162" s="115"/>
      <c r="APA162" s="115"/>
      <c r="APB162" s="115"/>
      <c r="APC162" s="115"/>
      <c r="APD162" s="115"/>
      <c r="APE162" s="115"/>
      <c r="APF162" s="115"/>
      <c r="APG162" s="115"/>
      <c r="APH162" s="115"/>
      <c r="API162" s="115"/>
      <c r="APJ162" s="115"/>
      <c r="APK162" s="115"/>
      <c r="APL162" s="115"/>
      <c r="APM162" s="115"/>
      <c r="APN162" s="115"/>
      <c r="APO162" s="115"/>
      <c r="APP162" s="115"/>
      <c r="APQ162" s="115"/>
      <c r="APR162" s="115"/>
      <c r="APS162" s="115"/>
      <c r="APT162" s="115"/>
      <c r="APU162" s="115"/>
      <c r="APV162" s="115"/>
      <c r="APW162" s="115"/>
      <c r="APX162" s="115"/>
      <c r="APY162" s="115"/>
      <c r="APZ162" s="115"/>
      <c r="AQA162" s="115"/>
      <c r="AQB162" s="115"/>
      <c r="AQC162" s="115"/>
      <c r="AQD162" s="115"/>
      <c r="AQE162" s="115"/>
      <c r="AQF162" s="115"/>
      <c r="AQG162" s="115"/>
      <c r="AQH162" s="115"/>
      <c r="AQI162" s="115"/>
      <c r="AQJ162" s="115"/>
      <c r="AQK162" s="115"/>
      <c r="AQL162" s="115"/>
      <c r="AQM162" s="115"/>
      <c r="AQN162" s="115"/>
      <c r="AQO162" s="115"/>
      <c r="AQP162" s="115"/>
      <c r="AQQ162" s="115"/>
      <c r="AQR162" s="115"/>
      <c r="AQS162" s="115"/>
      <c r="AQT162" s="115"/>
      <c r="AQU162" s="115"/>
      <c r="AQV162" s="115"/>
      <c r="AQW162" s="115"/>
      <c r="AQX162" s="115"/>
      <c r="AQY162" s="115"/>
      <c r="AQZ162" s="115"/>
      <c r="ARA162" s="115"/>
      <c r="ARB162" s="115"/>
      <c r="ARC162" s="115"/>
      <c r="ARD162" s="115"/>
      <c r="ARE162" s="115"/>
      <c r="ARF162" s="115"/>
      <c r="ARG162" s="115"/>
      <c r="ARH162" s="115"/>
      <c r="ARI162" s="115"/>
      <c r="ARJ162" s="115"/>
      <c r="ARK162" s="115"/>
      <c r="ARL162" s="115"/>
      <c r="ARM162" s="115"/>
      <c r="ARN162" s="115"/>
      <c r="ARO162" s="115"/>
      <c r="ARP162" s="115"/>
      <c r="ARQ162" s="115"/>
      <c r="ARR162" s="115"/>
      <c r="ARS162" s="115"/>
      <c r="ART162" s="115"/>
      <c r="ARU162" s="115"/>
      <c r="ARV162" s="115"/>
      <c r="ARW162" s="115"/>
      <c r="ARX162" s="115"/>
      <c r="ARY162" s="115"/>
      <c r="ARZ162" s="115"/>
      <c r="ASA162" s="115"/>
      <c r="ASB162" s="115"/>
      <c r="ASC162" s="115"/>
      <c r="ASD162" s="115"/>
      <c r="ASE162" s="115"/>
      <c r="ASF162" s="115"/>
      <c r="ASG162" s="115"/>
      <c r="ASH162" s="115"/>
      <c r="ASI162" s="115"/>
      <c r="ASJ162" s="115"/>
      <c r="ASK162" s="115"/>
      <c r="ASL162" s="115"/>
      <c r="ASM162" s="115"/>
      <c r="ASN162" s="115"/>
      <c r="ASO162" s="115"/>
      <c r="ASP162" s="115"/>
      <c r="ASQ162" s="115"/>
      <c r="ASR162" s="115"/>
      <c r="ASS162" s="115"/>
      <c r="AST162" s="115"/>
      <c r="ASU162" s="115"/>
      <c r="ASV162" s="115"/>
      <c r="ASW162" s="115"/>
      <c r="ASX162" s="115"/>
      <c r="ASY162" s="115"/>
      <c r="ASZ162" s="115"/>
      <c r="ATA162" s="115"/>
      <c r="ATB162" s="115"/>
      <c r="ATC162" s="115"/>
      <c r="ATD162" s="115"/>
      <c r="ATE162" s="115"/>
      <c r="ATF162" s="115"/>
      <c r="ATG162" s="115"/>
      <c r="ATH162" s="115"/>
      <c r="ATI162" s="115"/>
      <c r="ATJ162" s="115"/>
      <c r="ATK162" s="115"/>
      <c r="ATL162" s="115"/>
      <c r="ATM162" s="115"/>
      <c r="ATN162" s="115"/>
      <c r="ATO162" s="115"/>
      <c r="ATP162" s="115"/>
      <c r="ATQ162" s="115"/>
      <c r="ATR162" s="115"/>
      <c r="ATS162" s="115"/>
      <c r="ATT162" s="115"/>
      <c r="ATU162" s="115"/>
      <c r="ATV162" s="115"/>
      <c r="ATW162" s="115"/>
      <c r="ATX162" s="115"/>
      <c r="ATY162" s="115"/>
      <c r="ATZ162" s="115"/>
      <c r="AUA162" s="115"/>
      <c r="AUB162" s="115"/>
      <c r="AUC162" s="115"/>
      <c r="AUD162" s="115"/>
      <c r="AUE162" s="115"/>
      <c r="AUF162" s="115"/>
      <c r="AUG162" s="115"/>
      <c r="AUH162" s="115"/>
      <c r="AUI162" s="115"/>
      <c r="AUJ162" s="115"/>
      <c r="AUK162" s="115"/>
      <c r="AUL162" s="115"/>
      <c r="AUM162" s="115"/>
      <c r="AUN162" s="115"/>
      <c r="AUO162" s="115"/>
      <c r="AUP162" s="115"/>
      <c r="AUQ162" s="115"/>
      <c r="AUR162" s="115"/>
      <c r="AUS162" s="115"/>
      <c r="AUT162" s="115"/>
      <c r="AUU162" s="115"/>
      <c r="AUV162" s="115"/>
      <c r="AUW162" s="115"/>
      <c r="AUX162" s="115"/>
      <c r="AUY162" s="115"/>
      <c r="AUZ162" s="115"/>
      <c r="AVA162" s="115"/>
      <c r="AVB162" s="115"/>
      <c r="AVC162" s="115"/>
      <c r="AVD162" s="115"/>
      <c r="AVE162" s="115"/>
      <c r="AVF162" s="115"/>
      <c r="AVG162" s="115"/>
      <c r="AVH162" s="115"/>
      <c r="AVI162" s="115"/>
      <c r="AVJ162" s="115"/>
      <c r="AVK162" s="115"/>
      <c r="AVL162" s="115"/>
      <c r="AVM162" s="115"/>
      <c r="AVN162" s="115"/>
      <c r="AVO162" s="115"/>
      <c r="AVP162" s="115"/>
      <c r="AVQ162" s="115"/>
      <c r="AVR162" s="115"/>
      <c r="AVS162" s="115"/>
      <c r="AVT162" s="115"/>
      <c r="AVU162" s="115"/>
    </row>
    <row r="163" spans="1:1269" s="332" customFormat="1" ht="13.5" customHeight="1" x14ac:dyDescent="0.2">
      <c r="A163" s="115"/>
      <c r="B163" s="23" t="s">
        <v>38</v>
      </c>
      <c r="C163" s="135" t="s">
        <v>39</v>
      </c>
      <c r="D163" s="136">
        <v>9</v>
      </c>
      <c r="E163" s="69"/>
      <c r="F163" s="138">
        <f t="shared" si="38"/>
        <v>0</v>
      </c>
      <c r="G163" s="137">
        <f t="shared" si="39"/>
        <v>0</v>
      </c>
      <c r="H163" s="137">
        <f t="shared" si="40"/>
        <v>0</v>
      </c>
      <c r="I163" s="137">
        <f t="shared" si="41"/>
        <v>0</v>
      </c>
      <c r="J163" s="138" t="str">
        <f t="shared" si="42"/>
        <v>-</v>
      </c>
      <c r="K163" s="138" t="str">
        <f t="shared" si="43"/>
        <v>-</v>
      </c>
      <c r="L163" s="139" t="str">
        <f t="shared" si="44"/>
        <v>-</v>
      </c>
      <c r="M163" s="140"/>
      <c r="N163" s="84"/>
      <c r="O163" s="69"/>
      <c r="P163" s="69"/>
      <c r="Q163" s="69"/>
      <c r="R163" s="91"/>
      <c r="S163" s="141">
        <f>(I163*20)-(H163/5)</f>
        <v>0</v>
      </c>
      <c r="T163" s="148"/>
      <c r="U163" s="73">
        <f t="shared" si="48"/>
        <v>5.3565217391304349</v>
      </c>
      <c r="V163" s="73">
        <f t="shared" si="49"/>
        <v>23.692307692307693</v>
      </c>
      <c r="W163" s="74">
        <f t="shared" si="45"/>
        <v>3</v>
      </c>
      <c r="X163" s="102"/>
      <c r="Y163" s="84"/>
      <c r="Z163" s="69"/>
      <c r="AA163" s="69"/>
      <c r="AB163" s="69"/>
      <c r="AC163" s="87"/>
      <c r="AD163" s="84"/>
      <c r="AE163" s="69"/>
      <c r="AF163" s="69"/>
      <c r="AG163" s="69"/>
      <c r="AH163" s="144"/>
      <c r="AI163" s="84"/>
      <c r="AJ163" s="69"/>
      <c r="AK163" s="69"/>
      <c r="AL163" s="69"/>
      <c r="AM163" s="82"/>
      <c r="AN163" s="84"/>
      <c r="AO163" s="69"/>
      <c r="AP163" s="69"/>
      <c r="AQ163" s="69"/>
      <c r="AR163" s="82"/>
      <c r="AS163" s="84"/>
      <c r="AT163" s="69"/>
      <c r="AU163" s="69"/>
      <c r="AV163" s="69"/>
      <c r="AW163" s="82"/>
      <c r="AX163" s="84"/>
      <c r="AY163" s="69"/>
      <c r="AZ163" s="69"/>
      <c r="BA163" s="69"/>
      <c r="BB163" s="82"/>
      <c r="BC163" s="136"/>
      <c r="BD163" s="69"/>
      <c r="BE163" s="69"/>
      <c r="BF163" s="69"/>
      <c r="BG163" s="82"/>
      <c r="BH163" s="84"/>
      <c r="BI163" s="69"/>
      <c r="BJ163" s="69"/>
      <c r="BK163" s="69"/>
      <c r="BL163" s="132"/>
      <c r="BM163" s="84"/>
      <c r="BN163" s="69"/>
      <c r="BO163" s="69"/>
      <c r="BP163" s="69"/>
      <c r="BQ163" s="132"/>
      <c r="BR163" s="84"/>
      <c r="BS163" s="69"/>
      <c r="BT163" s="69"/>
      <c r="BU163" s="69"/>
      <c r="BV163" s="132"/>
      <c r="BW163" s="73"/>
      <c r="BX163" s="69"/>
      <c r="BY163" s="69"/>
      <c r="BZ163" s="69"/>
      <c r="CA163" s="132"/>
      <c r="CB163" s="84"/>
      <c r="CC163" s="69"/>
      <c r="CD163" s="69"/>
      <c r="CE163" s="69"/>
      <c r="CF163" s="132"/>
      <c r="CG163" s="84"/>
      <c r="CH163" s="69"/>
      <c r="CI163" s="69"/>
      <c r="CJ163" s="69"/>
      <c r="CK163" s="132"/>
      <c r="CL163" s="84"/>
      <c r="CM163" s="69"/>
      <c r="CN163" s="69"/>
      <c r="CO163" s="69"/>
      <c r="CP163" s="132"/>
      <c r="CQ163" s="84"/>
      <c r="CR163" s="69"/>
      <c r="CS163" s="69"/>
      <c r="CT163" s="137"/>
      <c r="CU163" s="334"/>
      <c r="CV163" s="334"/>
      <c r="CW163" s="334"/>
      <c r="CX163" s="334"/>
      <c r="CY163" s="334"/>
      <c r="CZ163" s="132"/>
      <c r="DA163" s="84"/>
      <c r="DB163" s="69"/>
      <c r="DC163" s="69"/>
      <c r="DD163" s="69"/>
      <c r="DE163" s="87"/>
      <c r="DF163" s="84"/>
      <c r="DG163" s="69"/>
      <c r="DH163" s="69"/>
      <c r="DI163" s="69"/>
      <c r="DJ163" s="87"/>
      <c r="DK163" s="84"/>
      <c r="DL163" s="137"/>
      <c r="DM163" s="137"/>
      <c r="DN163" s="137"/>
      <c r="DO163" s="87"/>
      <c r="DP163" s="84"/>
      <c r="DQ163" s="69"/>
      <c r="DR163" s="69"/>
      <c r="DS163" s="69"/>
      <c r="DT163" s="87"/>
      <c r="DU163" s="125"/>
      <c r="DV163" s="125"/>
      <c r="DW163" s="125"/>
      <c r="DX163" s="125"/>
      <c r="DY163" s="125"/>
      <c r="DZ163" s="125"/>
      <c r="EA163" s="125"/>
      <c r="EB163" s="125"/>
      <c r="EC163" s="125"/>
      <c r="ED163" s="125"/>
      <c r="EE163" s="125"/>
      <c r="EF163" s="125"/>
      <c r="EG163" s="125"/>
      <c r="EH163" s="125"/>
      <c r="EI163" s="133"/>
      <c r="EJ163" s="125"/>
      <c r="EK163" s="125"/>
      <c r="EL163" s="125"/>
      <c r="EM163" s="125"/>
      <c r="EN163" s="133"/>
      <c r="EO163" s="125"/>
      <c r="EP163" s="125"/>
      <c r="EQ163" s="125"/>
      <c r="ER163" s="125"/>
      <c r="ES163" s="133"/>
      <c r="ET163" s="125"/>
      <c r="EU163" s="125"/>
      <c r="EV163" s="125"/>
      <c r="EW163" s="125"/>
      <c r="EX163" s="115"/>
      <c r="EY163" s="115"/>
      <c r="EZ163" s="115"/>
      <c r="FA163" s="115"/>
      <c r="FB163" s="136">
        <v>28</v>
      </c>
      <c r="FC163" s="73">
        <v>115</v>
      </c>
      <c r="FD163" s="136">
        <v>8</v>
      </c>
      <c r="FE163" s="136">
        <v>616</v>
      </c>
      <c r="FF163" s="136">
        <v>26</v>
      </c>
      <c r="FG163" s="138">
        <f>IF(FF163=0,"-",FC163/FF163)</f>
        <v>4.4230769230769234</v>
      </c>
      <c r="FH163" s="138">
        <f>IF(FC163=0,"-",FE163/FC163)</f>
        <v>5.3565217391304349</v>
      </c>
      <c r="FI163" s="139">
        <f>IF(FF163=0,"-",FE163/FF163)</f>
        <v>23.692307692307693</v>
      </c>
      <c r="FJ163" s="115"/>
      <c r="FK163" s="74"/>
      <c r="FL163" s="264"/>
      <c r="FM163" s="264"/>
      <c r="FN163" s="264"/>
      <c r="FO163" s="264"/>
      <c r="FP163" s="264"/>
      <c r="FQ163" s="264"/>
      <c r="FR163" s="264"/>
      <c r="FS163" s="264"/>
      <c r="FT163" s="264"/>
      <c r="FU163" s="44"/>
      <c r="FV163" s="44"/>
      <c r="FW163" s="44"/>
      <c r="FX163" s="44"/>
      <c r="FY163" s="44"/>
      <c r="FZ163" s="44"/>
      <c r="GA163" s="44"/>
      <c r="GB163" s="44"/>
      <c r="GC163" s="44"/>
      <c r="GD163" s="44"/>
      <c r="GE163" s="115"/>
      <c r="GF163" s="115"/>
      <c r="GG163" s="115"/>
      <c r="GH163" s="115"/>
      <c r="GI163" s="115"/>
      <c r="GJ163" s="115"/>
      <c r="GK163" s="115"/>
      <c r="GL163" s="115"/>
      <c r="GM163" s="115"/>
      <c r="GN163" s="115"/>
      <c r="GO163" s="115"/>
      <c r="GP163" s="115"/>
      <c r="GQ163" s="115"/>
      <c r="GR163" s="115"/>
      <c r="GS163" s="115"/>
      <c r="GT163" s="115"/>
      <c r="GU163" s="115"/>
      <c r="GV163" s="115"/>
      <c r="GW163" s="115"/>
      <c r="GX163" s="115"/>
      <c r="GY163" s="115"/>
      <c r="GZ163" s="115"/>
      <c r="HA163" s="115"/>
      <c r="HB163" s="115"/>
      <c r="HC163" s="115"/>
      <c r="HD163" s="115"/>
      <c r="HE163" s="115"/>
      <c r="HF163" s="115"/>
      <c r="HG163" s="115"/>
      <c r="HH163" s="115"/>
      <c r="HI163" s="115"/>
      <c r="HJ163" s="115"/>
      <c r="HK163" s="115"/>
      <c r="HL163" s="115"/>
      <c r="HM163" s="115"/>
      <c r="HN163" s="115"/>
      <c r="HO163" s="115"/>
      <c r="HP163" s="115"/>
      <c r="HQ163" s="115"/>
      <c r="HR163" s="115"/>
      <c r="HS163" s="115"/>
      <c r="HT163" s="115"/>
      <c r="HU163" s="115"/>
      <c r="HV163" s="115"/>
      <c r="HW163" s="115"/>
      <c r="HX163" s="115"/>
      <c r="HY163" s="115"/>
      <c r="HZ163" s="115"/>
      <c r="IA163" s="115"/>
      <c r="IB163" s="115"/>
      <c r="IC163" s="115"/>
      <c r="ID163" s="115"/>
      <c r="IE163" s="115"/>
      <c r="IF163" s="115"/>
      <c r="IG163" s="115"/>
      <c r="IH163" s="115"/>
      <c r="II163" s="115"/>
      <c r="IJ163" s="115"/>
      <c r="IK163" s="115"/>
      <c r="IL163" s="115"/>
      <c r="IM163" s="115"/>
      <c r="IN163" s="115"/>
      <c r="IO163" s="115"/>
      <c r="IP163" s="115"/>
      <c r="IQ163" s="115"/>
      <c r="IR163" s="115"/>
      <c r="IS163" s="115"/>
      <c r="IT163" s="115"/>
      <c r="IU163" s="115"/>
      <c r="IV163" s="115"/>
      <c r="IW163" s="115"/>
      <c r="IX163" s="115"/>
      <c r="IY163" s="115"/>
      <c r="IZ163" s="115"/>
      <c r="JA163" s="115"/>
      <c r="JB163" s="115"/>
      <c r="JC163" s="115"/>
      <c r="JD163" s="115"/>
      <c r="JE163" s="115"/>
      <c r="JF163" s="115"/>
      <c r="JG163" s="115"/>
      <c r="JH163" s="115"/>
      <c r="JI163" s="115"/>
      <c r="JJ163" s="115"/>
      <c r="JK163" s="115"/>
      <c r="JL163" s="115"/>
      <c r="JM163" s="115"/>
      <c r="JN163" s="115"/>
      <c r="JO163" s="115"/>
      <c r="JP163" s="115"/>
      <c r="JQ163" s="115"/>
      <c r="JR163" s="115"/>
      <c r="JS163" s="115"/>
      <c r="JT163" s="115"/>
      <c r="JU163" s="115"/>
      <c r="JV163" s="115"/>
      <c r="JW163" s="115"/>
      <c r="JX163" s="115"/>
      <c r="JY163" s="115"/>
      <c r="JZ163" s="115"/>
      <c r="KA163" s="115"/>
      <c r="KB163" s="115"/>
      <c r="KC163" s="115"/>
      <c r="KD163" s="115"/>
      <c r="KE163" s="115"/>
      <c r="KF163" s="115"/>
      <c r="KG163" s="115"/>
      <c r="KH163" s="115"/>
      <c r="KI163" s="115"/>
      <c r="KJ163" s="115"/>
      <c r="KK163" s="115"/>
      <c r="KL163" s="115"/>
      <c r="KM163" s="115"/>
      <c r="KN163" s="115"/>
      <c r="KO163" s="115"/>
      <c r="KP163" s="115"/>
      <c r="KQ163" s="115"/>
      <c r="KR163" s="115"/>
      <c r="KS163" s="115"/>
      <c r="KT163" s="115"/>
      <c r="KU163" s="115"/>
      <c r="KV163" s="115"/>
      <c r="KW163" s="115"/>
      <c r="KX163" s="115"/>
      <c r="KY163" s="115"/>
      <c r="KZ163" s="115"/>
      <c r="LA163" s="115"/>
      <c r="LB163" s="115"/>
      <c r="LC163" s="115"/>
      <c r="LD163" s="115"/>
      <c r="LE163" s="115"/>
      <c r="LF163" s="115"/>
      <c r="LG163" s="115"/>
      <c r="LH163" s="115"/>
      <c r="LI163" s="115"/>
      <c r="LJ163" s="115"/>
      <c r="LK163" s="115"/>
      <c r="LL163" s="115"/>
      <c r="LM163" s="115"/>
      <c r="LN163" s="115"/>
      <c r="LO163" s="115"/>
      <c r="LP163" s="115"/>
      <c r="LQ163" s="115"/>
      <c r="LR163" s="115"/>
      <c r="LS163" s="115"/>
      <c r="LT163" s="115"/>
      <c r="LU163" s="115"/>
      <c r="LV163" s="115"/>
      <c r="LW163" s="115"/>
      <c r="LX163" s="115"/>
      <c r="LY163" s="115"/>
      <c r="LZ163" s="115"/>
      <c r="MA163" s="115"/>
      <c r="MB163" s="115"/>
      <c r="MC163" s="115"/>
      <c r="MD163" s="115"/>
      <c r="ME163" s="115"/>
      <c r="MF163" s="115"/>
      <c r="MG163" s="115"/>
      <c r="MH163" s="115"/>
      <c r="MI163" s="115"/>
      <c r="MJ163" s="115"/>
      <c r="MK163" s="115"/>
      <c r="ML163" s="115"/>
      <c r="MM163" s="115"/>
      <c r="MN163" s="115"/>
      <c r="MO163" s="115"/>
      <c r="MP163" s="115"/>
      <c r="MQ163" s="115"/>
      <c r="MR163" s="115"/>
      <c r="MS163" s="115"/>
      <c r="MT163" s="115"/>
      <c r="MU163" s="115"/>
      <c r="MV163" s="115"/>
      <c r="MW163" s="115"/>
      <c r="MX163" s="115"/>
      <c r="MY163" s="115"/>
      <c r="MZ163" s="115"/>
      <c r="NA163" s="115"/>
      <c r="NB163" s="115"/>
      <c r="NC163" s="115"/>
      <c r="ND163" s="115"/>
      <c r="NE163" s="115"/>
      <c r="NF163" s="115"/>
      <c r="NG163" s="115"/>
      <c r="NH163" s="115"/>
      <c r="NI163" s="115"/>
      <c r="NJ163" s="115"/>
      <c r="NK163" s="115"/>
      <c r="NL163" s="115"/>
      <c r="NM163" s="115"/>
      <c r="NN163" s="115"/>
      <c r="NO163" s="115"/>
      <c r="NP163" s="115"/>
      <c r="NQ163" s="115"/>
      <c r="NR163" s="115"/>
      <c r="NS163" s="115"/>
      <c r="NT163" s="115"/>
      <c r="NU163" s="115"/>
      <c r="NV163" s="115"/>
      <c r="NW163" s="115"/>
      <c r="NX163" s="115"/>
      <c r="NY163" s="115"/>
      <c r="NZ163" s="115"/>
      <c r="OA163" s="115"/>
      <c r="OB163" s="115"/>
      <c r="OC163" s="115"/>
      <c r="OD163" s="115"/>
      <c r="OE163" s="115"/>
      <c r="OF163" s="115"/>
      <c r="OG163" s="115"/>
      <c r="OH163" s="115"/>
      <c r="OI163" s="115"/>
      <c r="OJ163" s="115"/>
      <c r="OK163" s="115"/>
      <c r="OL163" s="115"/>
      <c r="OM163" s="115"/>
      <c r="ON163" s="115"/>
      <c r="OO163" s="115"/>
      <c r="OP163" s="115"/>
      <c r="OQ163" s="115"/>
      <c r="OR163" s="115"/>
      <c r="OS163" s="115"/>
      <c r="OT163" s="115"/>
      <c r="OU163" s="115"/>
      <c r="OV163" s="115"/>
      <c r="OW163" s="115"/>
      <c r="OX163" s="115"/>
      <c r="OY163" s="115"/>
      <c r="OZ163" s="115"/>
      <c r="PA163" s="115"/>
      <c r="PB163" s="115"/>
      <c r="PC163" s="115"/>
      <c r="PD163" s="115"/>
      <c r="PE163" s="115"/>
      <c r="PF163" s="115"/>
      <c r="PG163" s="115"/>
      <c r="PH163" s="115"/>
      <c r="PI163" s="115"/>
      <c r="PJ163" s="115"/>
      <c r="PK163" s="115"/>
      <c r="PL163" s="115"/>
      <c r="PM163" s="115"/>
      <c r="PN163" s="115"/>
      <c r="PO163" s="115"/>
      <c r="PP163" s="115"/>
      <c r="PQ163" s="115"/>
      <c r="PR163" s="115"/>
      <c r="PS163" s="115"/>
      <c r="PT163" s="115"/>
      <c r="PU163" s="115"/>
      <c r="PV163" s="115"/>
      <c r="PW163" s="115"/>
      <c r="PX163" s="115"/>
      <c r="PY163" s="115"/>
      <c r="PZ163" s="115"/>
      <c r="QA163" s="115"/>
      <c r="QB163" s="115"/>
      <c r="QC163" s="115"/>
      <c r="QD163" s="115"/>
      <c r="QE163" s="115"/>
      <c r="QF163" s="115"/>
      <c r="QG163" s="115"/>
      <c r="QH163" s="115"/>
      <c r="QI163" s="115"/>
      <c r="QJ163" s="115"/>
      <c r="QK163" s="115"/>
      <c r="QL163" s="115"/>
      <c r="QM163" s="115"/>
      <c r="QN163" s="115"/>
      <c r="QO163" s="115"/>
      <c r="QP163" s="115"/>
      <c r="QQ163" s="115"/>
      <c r="QR163" s="115"/>
      <c r="QS163" s="115"/>
      <c r="QT163" s="115"/>
      <c r="QU163" s="115"/>
      <c r="QV163" s="115"/>
      <c r="QW163" s="115"/>
      <c r="QX163" s="115"/>
      <c r="QY163" s="115"/>
      <c r="QZ163" s="115"/>
      <c r="RA163" s="115"/>
      <c r="RB163" s="115"/>
      <c r="RC163" s="115"/>
      <c r="RD163" s="115"/>
      <c r="RE163" s="115"/>
      <c r="RF163" s="115"/>
      <c r="RG163" s="115"/>
      <c r="RH163" s="115"/>
      <c r="RI163" s="115"/>
      <c r="RJ163" s="115"/>
      <c r="RK163" s="115"/>
      <c r="RL163" s="115"/>
      <c r="RM163" s="115"/>
      <c r="RN163" s="115"/>
      <c r="RO163" s="115"/>
      <c r="RP163" s="115"/>
      <c r="RQ163" s="115"/>
      <c r="RR163" s="115"/>
      <c r="RS163" s="115"/>
      <c r="RT163" s="115"/>
      <c r="RU163" s="115"/>
      <c r="RV163" s="115"/>
      <c r="RW163" s="115"/>
      <c r="RX163" s="115"/>
      <c r="RY163" s="115"/>
      <c r="RZ163" s="115"/>
      <c r="SA163" s="115"/>
      <c r="SB163" s="115"/>
      <c r="SC163" s="115"/>
      <c r="SD163" s="115"/>
      <c r="SE163" s="115"/>
      <c r="SF163" s="115"/>
      <c r="SG163" s="115"/>
      <c r="SH163" s="115"/>
      <c r="SI163" s="115"/>
      <c r="SJ163" s="115"/>
      <c r="SK163" s="115"/>
      <c r="SL163" s="115"/>
      <c r="SM163" s="115"/>
      <c r="SN163" s="115"/>
      <c r="SO163" s="115"/>
      <c r="SP163" s="115"/>
      <c r="SQ163" s="115"/>
      <c r="SR163" s="115"/>
      <c r="SS163" s="115"/>
      <c r="ST163" s="115"/>
      <c r="SU163" s="115"/>
      <c r="SV163" s="115"/>
      <c r="SW163" s="115"/>
      <c r="SX163" s="115"/>
      <c r="SY163" s="115"/>
      <c r="SZ163" s="115"/>
      <c r="TA163" s="115"/>
      <c r="TB163" s="115"/>
      <c r="TC163" s="115"/>
      <c r="TD163" s="115"/>
      <c r="TE163" s="115"/>
      <c r="TF163" s="115"/>
      <c r="TG163" s="115"/>
      <c r="TH163" s="115"/>
      <c r="TI163" s="115"/>
      <c r="TJ163" s="115"/>
      <c r="TK163" s="115"/>
      <c r="TL163" s="115"/>
      <c r="TM163" s="115"/>
      <c r="TN163" s="115"/>
      <c r="TO163" s="115"/>
      <c r="TP163" s="115"/>
      <c r="TQ163" s="115"/>
      <c r="TR163" s="115"/>
      <c r="TS163" s="115"/>
      <c r="TT163" s="115"/>
      <c r="TU163" s="115"/>
      <c r="TV163" s="115"/>
      <c r="TW163" s="115"/>
      <c r="TX163" s="115"/>
      <c r="TY163" s="115"/>
      <c r="TZ163" s="115"/>
      <c r="UA163" s="115"/>
      <c r="UB163" s="115"/>
      <c r="UC163" s="115"/>
      <c r="UD163" s="115"/>
      <c r="UE163" s="115"/>
      <c r="UF163" s="115"/>
      <c r="UG163" s="115"/>
      <c r="UH163" s="115"/>
      <c r="UI163" s="115"/>
      <c r="UJ163" s="115"/>
      <c r="UK163" s="115"/>
      <c r="UL163" s="115"/>
      <c r="UM163" s="115"/>
      <c r="UN163" s="115"/>
      <c r="UO163" s="115"/>
      <c r="UP163" s="115"/>
      <c r="UQ163" s="115"/>
      <c r="UR163" s="115"/>
      <c r="US163" s="115"/>
      <c r="UT163" s="115"/>
      <c r="UU163" s="115"/>
      <c r="UV163" s="115"/>
      <c r="UW163" s="115"/>
      <c r="UX163" s="115"/>
      <c r="UY163" s="115"/>
      <c r="UZ163" s="115"/>
      <c r="VA163" s="115"/>
      <c r="VB163" s="115"/>
      <c r="VC163" s="115"/>
      <c r="VD163" s="115"/>
      <c r="VE163" s="115"/>
      <c r="VF163" s="115"/>
      <c r="VG163" s="115"/>
      <c r="VH163" s="115"/>
      <c r="VI163" s="115"/>
      <c r="VJ163" s="115"/>
      <c r="VK163" s="115"/>
      <c r="VL163" s="115"/>
      <c r="VM163" s="115"/>
      <c r="VN163" s="115"/>
      <c r="VO163" s="115"/>
      <c r="VP163" s="115"/>
      <c r="VQ163" s="115"/>
      <c r="VR163" s="115"/>
      <c r="VS163" s="115"/>
      <c r="VT163" s="115"/>
      <c r="VU163" s="115"/>
      <c r="VV163" s="115"/>
      <c r="VW163" s="115"/>
      <c r="VX163" s="115"/>
      <c r="VY163" s="115"/>
      <c r="VZ163" s="115"/>
      <c r="WA163" s="115"/>
      <c r="WB163" s="115"/>
      <c r="WC163" s="115"/>
      <c r="WD163" s="115"/>
      <c r="WE163" s="115"/>
      <c r="WF163" s="115"/>
      <c r="WG163" s="115"/>
      <c r="WH163" s="115"/>
      <c r="WI163" s="115"/>
      <c r="WJ163" s="115"/>
      <c r="WK163" s="115"/>
      <c r="WL163" s="115"/>
      <c r="WM163" s="115"/>
      <c r="WN163" s="115"/>
      <c r="WO163" s="115"/>
      <c r="WP163" s="115"/>
      <c r="WQ163" s="115"/>
      <c r="WR163" s="115"/>
      <c r="WS163" s="115"/>
      <c r="WT163" s="115"/>
      <c r="WU163" s="115"/>
      <c r="WV163" s="115"/>
      <c r="WW163" s="115"/>
      <c r="WX163" s="115"/>
      <c r="WY163" s="115"/>
      <c r="WZ163" s="115"/>
      <c r="XA163" s="115"/>
      <c r="XB163" s="115"/>
      <c r="XC163" s="115"/>
      <c r="XD163" s="115"/>
      <c r="XE163" s="115"/>
      <c r="XF163" s="115"/>
      <c r="XG163" s="115"/>
      <c r="XH163" s="115"/>
      <c r="XI163" s="115"/>
      <c r="XJ163" s="115"/>
      <c r="XK163" s="115"/>
      <c r="XL163" s="115"/>
      <c r="XM163" s="115"/>
      <c r="XN163" s="115"/>
      <c r="XO163" s="115"/>
      <c r="XP163" s="115"/>
      <c r="XQ163" s="115"/>
      <c r="XR163" s="115"/>
      <c r="XS163" s="115"/>
      <c r="XT163" s="115"/>
      <c r="XU163" s="115"/>
      <c r="XV163" s="115"/>
      <c r="XW163" s="115"/>
      <c r="XX163" s="115"/>
      <c r="XY163" s="115"/>
      <c r="XZ163" s="115"/>
      <c r="YA163" s="115"/>
      <c r="YB163" s="115"/>
      <c r="YC163" s="115"/>
      <c r="YD163" s="115"/>
      <c r="YE163" s="115"/>
      <c r="YF163" s="115"/>
      <c r="YG163" s="115"/>
      <c r="YH163" s="115"/>
      <c r="YI163" s="115"/>
      <c r="YJ163" s="115"/>
      <c r="YK163" s="115"/>
      <c r="YL163" s="115"/>
      <c r="YM163" s="115"/>
      <c r="YN163" s="115"/>
      <c r="YO163" s="115"/>
      <c r="YP163" s="115"/>
      <c r="YQ163" s="115"/>
      <c r="YR163" s="115"/>
      <c r="YS163" s="115"/>
      <c r="YT163" s="115"/>
      <c r="YU163" s="115"/>
      <c r="YV163" s="115"/>
      <c r="YW163" s="115"/>
      <c r="YX163" s="115"/>
      <c r="YY163" s="115"/>
      <c r="YZ163" s="115"/>
      <c r="ZA163" s="115"/>
      <c r="ZB163" s="115"/>
      <c r="ZC163" s="115"/>
      <c r="ZD163" s="115"/>
      <c r="ZE163" s="115"/>
      <c r="ZF163" s="115"/>
      <c r="ZG163" s="115"/>
      <c r="ZH163" s="115"/>
      <c r="ZI163" s="115"/>
      <c r="ZJ163" s="115"/>
      <c r="ZK163" s="115"/>
      <c r="ZL163" s="115"/>
      <c r="ZM163" s="115"/>
      <c r="ZN163" s="115"/>
      <c r="ZO163" s="115"/>
      <c r="ZP163" s="115"/>
      <c r="ZQ163" s="115"/>
      <c r="ZR163" s="115"/>
      <c r="ZS163" s="115"/>
      <c r="ZT163" s="115"/>
      <c r="ZU163" s="115"/>
      <c r="ZV163" s="115"/>
      <c r="ZW163" s="115"/>
      <c r="ZX163" s="115"/>
      <c r="ZY163" s="115"/>
      <c r="ZZ163" s="115"/>
      <c r="AAA163" s="115"/>
      <c r="AAB163" s="115"/>
      <c r="AAC163" s="115"/>
      <c r="AAD163" s="115"/>
      <c r="AAE163" s="115"/>
      <c r="AAF163" s="115"/>
      <c r="AAG163" s="115"/>
      <c r="AAH163" s="115"/>
      <c r="AAI163" s="115"/>
      <c r="AAJ163" s="115"/>
      <c r="AAK163" s="115"/>
      <c r="AAL163" s="115"/>
      <c r="AAM163" s="115"/>
      <c r="AAN163" s="115"/>
      <c r="AAO163" s="115"/>
      <c r="AAP163" s="115"/>
      <c r="AAQ163" s="115"/>
      <c r="AAR163" s="115"/>
      <c r="AAS163" s="115"/>
      <c r="AAT163" s="115"/>
      <c r="AAU163" s="115"/>
      <c r="AAV163" s="115"/>
      <c r="AAW163" s="115"/>
      <c r="AAX163" s="115"/>
      <c r="AAY163" s="115"/>
      <c r="AAZ163" s="115"/>
      <c r="ABA163" s="115"/>
      <c r="ABB163" s="115"/>
      <c r="ABC163" s="115"/>
      <c r="ABD163" s="115"/>
      <c r="ABE163" s="115"/>
      <c r="ABF163" s="115"/>
      <c r="ABG163" s="115"/>
      <c r="ABH163" s="115"/>
      <c r="ABI163" s="115"/>
      <c r="ABJ163" s="115"/>
      <c r="ABK163" s="115"/>
      <c r="ABL163" s="115"/>
      <c r="ABM163" s="115"/>
      <c r="ABN163" s="115"/>
      <c r="ABO163" s="115"/>
      <c r="ABP163" s="115"/>
      <c r="ABQ163" s="115"/>
      <c r="ABR163" s="115"/>
      <c r="ABS163" s="115"/>
      <c r="ABT163" s="115"/>
      <c r="ABU163" s="115"/>
      <c r="ABV163" s="115"/>
      <c r="ABW163" s="115"/>
      <c r="ABX163" s="115"/>
      <c r="ABY163" s="115"/>
      <c r="ABZ163" s="115"/>
      <c r="ACA163" s="115"/>
      <c r="ACB163" s="115"/>
      <c r="ACC163" s="115"/>
      <c r="ACD163" s="115"/>
      <c r="ACE163" s="115"/>
      <c r="ACF163" s="115"/>
      <c r="ACG163" s="115"/>
      <c r="ACH163" s="115"/>
      <c r="ACI163" s="115"/>
      <c r="ACJ163" s="115"/>
      <c r="ACK163" s="115"/>
      <c r="ACL163" s="115"/>
      <c r="ACM163" s="115"/>
      <c r="ACN163" s="115"/>
      <c r="ACO163" s="115"/>
      <c r="ACP163" s="115"/>
      <c r="ACQ163" s="115"/>
      <c r="ACR163" s="115"/>
      <c r="ACS163" s="115"/>
      <c r="ACT163" s="115"/>
      <c r="ACU163" s="115"/>
      <c r="ACV163" s="115"/>
      <c r="ACW163" s="115"/>
      <c r="ACX163" s="115"/>
      <c r="ACY163" s="115"/>
      <c r="ACZ163" s="115"/>
      <c r="ADA163" s="115"/>
      <c r="ADB163" s="115"/>
      <c r="ADC163" s="115"/>
      <c r="ADD163" s="115"/>
      <c r="ADE163" s="115"/>
      <c r="ADF163" s="115"/>
      <c r="ADG163" s="115"/>
      <c r="ADH163" s="115"/>
      <c r="ADI163" s="115"/>
      <c r="ADJ163" s="115"/>
      <c r="ADK163" s="115"/>
      <c r="ADL163" s="115"/>
      <c r="ADM163" s="115"/>
      <c r="ADN163" s="115"/>
      <c r="ADO163" s="115"/>
      <c r="ADP163" s="115"/>
      <c r="ADQ163" s="115"/>
      <c r="ADR163" s="115"/>
      <c r="ADS163" s="115"/>
      <c r="ADT163" s="115"/>
      <c r="ADU163" s="115"/>
      <c r="ADV163" s="115"/>
      <c r="ADW163" s="115"/>
      <c r="ADX163" s="115"/>
      <c r="ADY163" s="115"/>
      <c r="ADZ163" s="115"/>
      <c r="AEA163" s="115"/>
      <c r="AEB163" s="115"/>
      <c r="AEC163" s="115"/>
      <c r="AED163" s="115"/>
      <c r="AEE163" s="115"/>
      <c r="AEF163" s="115"/>
      <c r="AEG163" s="115"/>
      <c r="AEH163" s="115"/>
      <c r="AEI163" s="115"/>
      <c r="AEJ163" s="115"/>
      <c r="AEK163" s="115"/>
      <c r="AEL163" s="115"/>
      <c r="AEM163" s="115"/>
      <c r="AEN163" s="115"/>
      <c r="AEO163" s="115"/>
      <c r="AEP163" s="115"/>
      <c r="AEQ163" s="115"/>
      <c r="AER163" s="115"/>
      <c r="AES163" s="115"/>
      <c r="AET163" s="115"/>
      <c r="AEU163" s="115"/>
      <c r="AEV163" s="115"/>
      <c r="AEW163" s="115"/>
      <c r="AEX163" s="115"/>
      <c r="AEY163" s="115"/>
      <c r="AEZ163" s="115"/>
      <c r="AFA163" s="115"/>
      <c r="AFB163" s="115"/>
      <c r="AFC163" s="115"/>
      <c r="AFD163" s="115"/>
      <c r="AFE163" s="115"/>
      <c r="AFF163" s="115"/>
      <c r="AFG163" s="115"/>
      <c r="AFH163" s="115"/>
      <c r="AFI163" s="115"/>
      <c r="AFJ163" s="115"/>
      <c r="AFK163" s="115"/>
      <c r="AFL163" s="115"/>
      <c r="AFM163" s="115"/>
      <c r="AFN163" s="115"/>
      <c r="AFO163" s="115"/>
      <c r="AFP163" s="115"/>
      <c r="AFQ163" s="115"/>
      <c r="AFR163" s="115"/>
      <c r="AFS163" s="115"/>
      <c r="AFT163" s="115"/>
      <c r="AFU163" s="115"/>
      <c r="AFV163" s="115"/>
      <c r="AFW163" s="115"/>
      <c r="AFX163" s="115"/>
      <c r="AFY163" s="115"/>
      <c r="AFZ163" s="115"/>
      <c r="AGA163" s="115"/>
      <c r="AGB163" s="115"/>
      <c r="AGC163" s="115"/>
      <c r="AGD163" s="115"/>
      <c r="AGE163" s="115"/>
      <c r="AGF163" s="115"/>
      <c r="AGG163" s="115"/>
      <c r="AGH163" s="115"/>
      <c r="AGI163" s="115"/>
      <c r="AGJ163" s="115"/>
      <c r="AGK163" s="115"/>
      <c r="AGL163" s="115"/>
      <c r="AGM163" s="115"/>
      <c r="AGN163" s="115"/>
      <c r="AGO163" s="115"/>
      <c r="AGP163" s="115"/>
      <c r="AGQ163" s="115"/>
      <c r="AGR163" s="115"/>
      <c r="AGS163" s="115"/>
      <c r="AGT163" s="115"/>
      <c r="AGU163" s="115"/>
      <c r="AGV163" s="115"/>
      <c r="AGW163" s="115"/>
      <c r="AGX163" s="115"/>
      <c r="AGY163" s="115"/>
      <c r="AGZ163" s="115"/>
      <c r="AHA163" s="115"/>
      <c r="AHB163" s="115"/>
      <c r="AHC163" s="115"/>
      <c r="AHD163" s="115"/>
      <c r="AHE163" s="115"/>
      <c r="AHF163" s="115"/>
      <c r="AHG163" s="115"/>
      <c r="AHH163" s="115"/>
      <c r="AHI163" s="115"/>
      <c r="AHJ163" s="115"/>
      <c r="AHK163" s="115"/>
      <c r="AHL163" s="115"/>
      <c r="AHM163" s="115"/>
      <c r="AHN163" s="115"/>
      <c r="AHO163" s="115"/>
      <c r="AHP163" s="115"/>
      <c r="AHQ163" s="115"/>
      <c r="AHR163" s="115"/>
      <c r="AHS163" s="115"/>
      <c r="AHT163" s="115"/>
      <c r="AHU163" s="115"/>
      <c r="AHV163" s="115"/>
      <c r="AHW163" s="115"/>
      <c r="AHX163" s="115"/>
      <c r="AHY163" s="115"/>
      <c r="AHZ163" s="115"/>
      <c r="AIA163" s="115"/>
      <c r="AIB163" s="115"/>
      <c r="AIC163" s="115"/>
      <c r="AID163" s="115"/>
      <c r="AIE163" s="115"/>
      <c r="AIF163" s="115"/>
      <c r="AIG163" s="115"/>
      <c r="AIH163" s="115"/>
      <c r="AII163" s="115"/>
      <c r="AIJ163" s="115"/>
      <c r="AIK163" s="115"/>
      <c r="AIL163" s="115"/>
      <c r="AIM163" s="115"/>
      <c r="AIN163" s="115"/>
      <c r="AIO163" s="115"/>
      <c r="AIP163" s="115"/>
      <c r="AIQ163" s="115"/>
      <c r="AIR163" s="115"/>
      <c r="AIS163" s="115"/>
      <c r="AIT163" s="115"/>
      <c r="AIU163" s="115"/>
      <c r="AIV163" s="115"/>
      <c r="AIW163" s="115"/>
      <c r="AIX163" s="115"/>
      <c r="AIY163" s="115"/>
      <c r="AIZ163" s="115"/>
      <c r="AJA163" s="115"/>
      <c r="AJB163" s="115"/>
      <c r="AJC163" s="115"/>
      <c r="AJD163" s="115"/>
      <c r="AJE163" s="115"/>
      <c r="AJF163" s="115"/>
      <c r="AJG163" s="115"/>
      <c r="AJH163" s="115"/>
      <c r="AJI163" s="115"/>
      <c r="AJJ163" s="115"/>
      <c r="AJK163" s="115"/>
      <c r="AJL163" s="115"/>
      <c r="AJM163" s="115"/>
      <c r="AJN163" s="115"/>
      <c r="AJO163" s="115"/>
      <c r="AJP163" s="115"/>
      <c r="AJQ163" s="115"/>
      <c r="AJR163" s="115"/>
      <c r="AJS163" s="115"/>
      <c r="AJT163" s="115"/>
      <c r="AJU163" s="115"/>
      <c r="AJV163" s="115"/>
      <c r="AJW163" s="115"/>
      <c r="AJX163" s="115"/>
      <c r="AJY163" s="115"/>
      <c r="AJZ163" s="115"/>
      <c r="AKA163" s="115"/>
      <c r="AKB163" s="115"/>
      <c r="AKC163" s="115"/>
      <c r="AKD163" s="115"/>
      <c r="AKE163" s="115"/>
      <c r="AKF163" s="115"/>
      <c r="AKG163" s="115"/>
      <c r="AKH163" s="115"/>
      <c r="AKI163" s="115"/>
      <c r="AKJ163" s="115"/>
      <c r="AKK163" s="115"/>
      <c r="AKL163" s="115"/>
      <c r="AKM163" s="115"/>
      <c r="AKN163" s="115"/>
      <c r="AKO163" s="115"/>
      <c r="AKP163" s="115"/>
      <c r="AKQ163" s="115"/>
      <c r="AKR163" s="115"/>
      <c r="AKS163" s="115"/>
      <c r="AKT163" s="115"/>
      <c r="AKU163" s="115"/>
      <c r="AKV163" s="115"/>
      <c r="AKW163" s="115"/>
      <c r="AKX163" s="115"/>
      <c r="AKY163" s="115"/>
      <c r="AKZ163" s="115"/>
      <c r="ALA163" s="115"/>
      <c r="ALB163" s="115"/>
      <c r="ALC163" s="115"/>
      <c r="ALD163" s="115"/>
      <c r="ALE163" s="115"/>
      <c r="ALF163" s="115"/>
      <c r="ALG163" s="115"/>
      <c r="ALH163" s="115"/>
      <c r="ALI163" s="115"/>
      <c r="ALJ163" s="115"/>
      <c r="ALK163" s="115"/>
      <c r="ALL163" s="115"/>
      <c r="ALM163" s="115"/>
      <c r="ALN163" s="115"/>
      <c r="ALO163" s="115"/>
      <c r="ALP163" s="115"/>
      <c r="ALQ163" s="115"/>
      <c r="ALR163" s="115"/>
      <c r="ALS163" s="115"/>
      <c r="ALT163" s="115"/>
      <c r="ALU163" s="115"/>
      <c r="ALV163" s="115"/>
      <c r="ALW163" s="115"/>
      <c r="ALX163" s="115"/>
      <c r="ALY163" s="115"/>
      <c r="ALZ163" s="115"/>
      <c r="AMA163" s="115"/>
      <c r="AMB163" s="115"/>
      <c r="AMC163" s="115"/>
      <c r="AMD163" s="115"/>
      <c r="AME163" s="115"/>
      <c r="AMF163" s="115"/>
      <c r="AMG163" s="115"/>
      <c r="AMH163" s="115"/>
      <c r="AMI163" s="115"/>
      <c r="AMJ163" s="115"/>
      <c r="AMK163" s="115"/>
      <c r="AML163" s="115"/>
      <c r="AMM163" s="115"/>
      <c r="AMN163" s="115"/>
      <c r="AMO163" s="115"/>
      <c r="AMP163" s="115"/>
      <c r="AMQ163" s="115"/>
      <c r="AMR163" s="115"/>
      <c r="AMS163" s="115"/>
      <c r="AMT163" s="115"/>
      <c r="AMU163" s="115"/>
      <c r="AMV163" s="115"/>
      <c r="AMW163" s="115"/>
      <c r="AMX163" s="115"/>
      <c r="AMY163" s="115"/>
      <c r="AMZ163" s="115"/>
      <c r="ANA163" s="115"/>
      <c r="ANB163" s="115"/>
      <c r="ANC163" s="115"/>
      <c r="AND163" s="115"/>
      <c r="ANE163" s="115"/>
      <c r="ANF163" s="115"/>
      <c r="ANG163" s="115"/>
      <c r="ANH163" s="115"/>
      <c r="ANI163" s="115"/>
      <c r="ANJ163" s="115"/>
      <c r="ANK163" s="115"/>
      <c r="ANL163" s="115"/>
      <c r="ANM163" s="115"/>
      <c r="ANN163" s="115"/>
      <c r="ANO163" s="115"/>
      <c r="ANP163" s="115"/>
      <c r="ANQ163" s="115"/>
      <c r="ANR163" s="115"/>
      <c r="ANS163" s="115"/>
      <c r="ANT163" s="115"/>
      <c r="ANU163" s="115"/>
      <c r="ANV163" s="115"/>
      <c r="ANW163" s="115"/>
      <c r="ANX163" s="115"/>
      <c r="ANY163" s="115"/>
      <c r="ANZ163" s="115"/>
      <c r="AOA163" s="115"/>
      <c r="AOB163" s="115"/>
      <c r="AOC163" s="115"/>
      <c r="AOD163" s="115"/>
      <c r="AOE163" s="115"/>
      <c r="AOF163" s="115"/>
      <c r="AOG163" s="115"/>
      <c r="AOH163" s="115"/>
      <c r="AOI163" s="115"/>
      <c r="AOJ163" s="115"/>
      <c r="AOK163" s="115"/>
      <c r="AOL163" s="115"/>
      <c r="AOM163" s="115"/>
      <c r="AON163" s="115"/>
      <c r="AOO163" s="115"/>
      <c r="AOP163" s="115"/>
      <c r="AOQ163" s="115"/>
      <c r="AOR163" s="115"/>
      <c r="AOS163" s="115"/>
      <c r="AOT163" s="115"/>
      <c r="AOU163" s="115"/>
      <c r="AOV163" s="115"/>
      <c r="AOW163" s="115"/>
      <c r="AOX163" s="115"/>
      <c r="AOY163" s="115"/>
      <c r="AOZ163" s="115"/>
      <c r="APA163" s="115"/>
      <c r="APB163" s="115"/>
      <c r="APC163" s="115"/>
      <c r="APD163" s="115"/>
      <c r="APE163" s="115"/>
      <c r="APF163" s="115"/>
      <c r="APG163" s="115"/>
      <c r="APH163" s="115"/>
      <c r="API163" s="115"/>
      <c r="APJ163" s="115"/>
      <c r="APK163" s="115"/>
      <c r="APL163" s="115"/>
      <c r="APM163" s="115"/>
      <c r="APN163" s="115"/>
      <c r="APO163" s="115"/>
      <c r="APP163" s="115"/>
      <c r="APQ163" s="115"/>
      <c r="APR163" s="115"/>
      <c r="APS163" s="115"/>
      <c r="APT163" s="115"/>
      <c r="APU163" s="115"/>
      <c r="APV163" s="115"/>
      <c r="APW163" s="115"/>
      <c r="APX163" s="115"/>
      <c r="APY163" s="115"/>
      <c r="APZ163" s="115"/>
      <c r="AQA163" s="115"/>
      <c r="AQB163" s="115"/>
      <c r="AQC163" s="115"/>
      <c r="AQD163" s="115"/>
      <c r="AQE163" s="115"/>
      <c r="AQF163" s="115"/>
      <c r="AQG163" s="115"/>
      <c r="AQH163" s="115"/>
      <c r="AQI163" s="115"/>
      <c r="AQJ163" s="115"/>
      <c r="AQK163" s="115"/>
      <c r="AQL163" s="115"/>
      <c r="AQM163" s="115"/>
      <c r="AQN163" s="115"/>
      <c r="AQO163" s="115"/>
      <c r="AQP163" s="115"/>
      <c r="AQQ163" s="115"/>
      <c r="AQR163" s="115"/>
      <c r="AQS163" s="115"/>
      <c r="AQT163" s="115"/>
      <c r="AQU163" s="115"/>
      <c r="AQV163" s="115"/>
      <c r="AQW163" s="115"/>
      <c r="AQX163" s="115"/>
      <c r="AQY163" s="115"/>
      <c r="AQZ163" s="115"/>
      <c r="ARA163" s="115"/>
      <c r="ARB163" s="115"/>
      <c r="ARC163" s="115"/>
      <c r="ARD163" s="115"/>
      <c r="ARE163" s="115"/>
      <c r="ARF163" s="115"/>
      <c r="ARG163" s="115"/>
      <c r="ARH163" s="115"/>
      <c r="ARI163" s="115"/>
      <c r="ARJ163" s="115"/>
      <c r="ARK163" s="115"/>
      <c r="ARL163" s="115"/>
      <c r="ARM163" s="115"/>
      <c r="ARN163" s="115"/>
      <c r="ARO163" s="115"/>
      <c r="ARP163" s="115"/>
      <c r="ARQ163" s="115"/>
      <c r="ARR163" s="115"/>
      <c r="ARS163" s="115"/>
      <c r="ART163" s="115"/>
      <c r="ARU163" s="115"/>
      <c r="ARV163" s="115"/>
      <c r="ARW163" s="115"/>
      <c r="ARX163" s="115"/>
      <c r="ARY163" s="115"/>
      <c r="ARZ163" s="115"/>
      <c r="ASA163" s="115"/>
      <c r="ASB163" s="115"/>
      <c r="ASC163" s="115"/>
      <c r="ASD163" s="115"/>
      <c r="ASE163" s="115"/>
      <c r="ASF163" s="115"/>
      <c r="ASG163" s="115"/>
      <c r="ASH163" s="115"/>
      <c r="ASI163" s="115"/>
      <c r="ASJ163" s="115"/>
      <c r="ASK163" s="115"/>
      <c r="ASL163" s="115"/>
      <c r="ASM163" s="115"/>
      <c r="ASN163" s="115"/>
      <c r="ASO163" s="115"/>
      <c r="ASP163" s="115"/>
      <c r="ASQ163" s="115"/>
      <c r="ASR163" s="115"/>
      <c r="ASS163" s="115"/>
      <c r="AST163" s="115"/>
      <c r="ASU163" s="115"/>
      <c r="ASV163" s="115"/>
      <c r="ASW163" s="115"/>
      <c r="ASX163" s="115"/>
      <c r="ASY163" s="115"/>
      <c r="ASZ163" s="115"/>
      <c r="ATA163" s="115"/>
      <c r="ATB163" s="115"/>
      <c r="ATC163" s="115"/>
      <c r="ATD163" s="115"/>
      <c r="ATE163" s="115"/>
      <c r="ATF163" s="115"/>
      <c r="ATG163" s="115"/>
      <c r="ATH163" s="115"/>
      <c r="ATI163" s="115"/>
      <c r="ATJ163" s="115"/>
      <c r="ATK163" s="115"/>
      <c r="ATL163" s="115"/>
      <c r="ATM163" s="115"/>
      <c r="ATN163" s="115"/>
      <c r="ATO163" s="115"/>
      <c r="ATP163" s="115"/>
      <c r="ATQ163" s="115"/>
      <c r="ATR163" s="115"/>
      <c r="ATS163" s="115"/>
      <c r="ATT163" s="115"/>
      <c r="ATU163" s="115"/>
      <c r="ATV163" s="115"/>
      <c r="ATW163" s="115"/>
      <c r="ATX163" s="115"/>
      <c r="ATY163" s="115"/>
      <c r="ATZ163" s="115"/>
      <c r="AUA163" s="115"/>
      <c r="AUB163" s="115"/>
      <c r="AUC163" s="115"/>
      <c r="AUD163" s="115"/>
      <c r="AUE163" s="115"/>
      <c r="AUF163" s="115"/>
      <c r="AUG163" s="115"/>
      <c r="AUH163" s="115"/>
      <c r="AUI163" s="115"/>
      <c r="AUJ163" s="115"/>
      <c r="AUK163" s="115"/>
      <c r="AUL163" s="115"/>
      <c r="AUM163" s="115"/>
      <c r="AUN163" s="115"/>
      <c r="AUO163" s="115"/>
      <c r="AUP163" s="115"/>
      <c r="AUQ163" s="115"/>
      <c r="AUR163" s="115"/>
      <c r="AUS163" s="115"/>
      <c r="AUT163" s="115"/>
      <c r="AUU163" s="115"/>
      <c r="AUV163" s="115"/>
      <c r="AUW163" s="115"/>
      <c r="AUX163" s="115"/>
      <c r="AUY163" s="115"/>
      <c r="AUZ163" s="115"/>
      <c r="AVA163" s="115"/>
      <c r="AVB163" s="115"/>
      <c r="AVC163" s="115"/>
      <c r="AVD163" s="115"/>
      <c r="AVE163" s="115"/>
      <c r="AVF163" s="115"/>
      <c r="AVG163" s="115"/>
      <c r="AVH163" s="115"/>
      <c r="AVI163" s="115"/>
      <c r="AVJ163" s="115"/>
      <c r="AVK163" s="115"/>
      <c r="AVL163" s="115"/>
      <c r="AVM163" s="115"/>
      <c r="AVN163" s="115"/>
      <c r="AVO163" s="115"/>
      <c r="AVP163" s="115"/>
      <c r="AVQ163" s="115"/>
      <c r="AVR163" s="115"/>
      <c r="AVS163" s="115"/>
      <c r="AVT163" s="115"/>
      <c r="AVU163" s="115"/>
    </row>
    <row r="164" spans="1:1269" s="332" customFormat="1" ht="13.5" customHeight="1" x14ac:dyDescent="0.2">
      <c r="A164" s="115"/>
      <c r="B164" s="23" t="s">
        <v>63</v>
      </c>
      <c r="C164" s="135" t="s">
        <v>50</v>
      </c>
      <c r="D164" s="136">
        <v>14</v>
      </c>
      <c r="E164" s="69"/>
      <c r="F164" s="138">
        <f t="shared" si="38"/>
        <v>0</v>
      </c>
      <c r="G164" s="137">
        <f t="shared" si="39"/>
        <v>0</v>
      </c>
      <c r="H164" s="137">
        <f t="shared" si="40"/>
        <v>0</v>
      </c>
      <c r="I164" s="137">
        <f t="shared" si="41"/>
        <v>0</v>
      </c>
      <c r="J164" s="138" t="str">
        <f t="shared" si="42"/>
        <v>-</v>
      </c>
      <c r="K164" s="138" t="str">
        <f t="shared" si="43"/>
        <v>-</v>
      </c>
      <c r="L164" s="139" t="str">
        <f t="shared" si="44"/>
        <v>-</v>
      </c>
      <c r="M164" s="140"/>
      <c r="N164" s="84"/>
      <c r="O164" s="69"/>
      <c r="P164" s="69"/>
      <c r="Q164" s="69"/>
      <c r="R164" s="91"/>
      <c r="S164" s="141">
        <f>(I164*20)-(H164/5)</f>
        <v>0</v>
      </c>
      <c r="T164" s="140"/>
      <c r="U164" s="73">
        <f t="shared" si="48"/>
        <v>5.388758782201406</v>
      </c>
      <c r="V164" s="73">
        <f t="shared" si="49"/>
        <v>18.261904761904763</v>
      </c>
      <c r="W164" s="74">
        <f t="shared" si="45"/>
        <v>3.5</v>
      </c>
      <c r="X164" s="102"/>
      <c r="Y164" s="84"/>
      <c r="Z164" s="69"/>
      <c r="AA164" s="69"/>
      <c r="AB164" s="69"/>
      <c r="AC164" s="142"/>
      <c r="AD164" s="84"/>
      <c r="AE164" s="69"/>
      <c r="AF164" s="69"/>
      <c r="AG164" s="69"/>
      <c r="AH164" s="143"/>
      <c r="AI164" s="84"/>
      <c r="AJ164" s="69"/>
      <c r="AK164" s="69"/>
      <c r="AL164" s="69"/>
      <c r="AM164" s="82"/>
      <c r="AN164" s="84"/>
      <c r="AO164" s="69"/>
      <c r="AP164" s="69"/>
      <c r="AQ164" s="69"/>
      <c r="AR164" s="82"/>
      <c r="AS164" s="84"/>
      <c r="AT164" s="69"/>
      <c r="AU164" s="69"/>
      <c r="AV164" s="69"/>
      <c r="AW164" s="82"/>
      <c r="AX164" s="84"/>
      <c r="AY164" s="69"/>
      <c r="AZ164" s="69"/>
      <c r="BA164" s="69"/>
      <c r="BB164" s="82"/>
      <c r="BC164" s="84"/>
      <c r="BD164" s="69"/>
      <c r="BE164" s="69"/>
      <c r="BF164" s="69"/>
      <c r="BG164" s="82"/>
      <c r="BH164" s="84"/>
      <c r="BI164" s="69"/>
      <c r="BJ164" s="69"/>
      <c r="BK164" s="69"/>
      <c r="BL164" s="132"/>
      <c r="BM164" s="84"/>
      <c r="BN164" s="69"/>
      <c r="BO164" s="69"/>
      <c r="BP164" s="69"/>
      <c r="BQ164" s="132"/>
      <c r="BR164" s="84"/>
      <c r="BS164" s="69"/>
      <c r="BT164" s="69"/>
      <c r="BU164" s="69"/>
      <c r="BV164" s="132"/>
      <c r="BW164" s="84"/>
      <c r="BX164" s="69"/>
      <c r="BY164" s="69"/>
      <c r="BZ164" s="69"/>
      <c r="CA164" s="132"/>
      <c r="CB164" s="84"/>
      <c r="CC164" s="69"/>
      <c r="CD164" s="69"/>
      <c r="CE164" s="69"/>
      <c r="CF164" s="132"/>
      <c r="CG164" s="84"/>
      <c r="CH164" s="69"/>
      <c r="CI164" s="69"/>
      <c r="CJ164" s="69"/>
      <c r="CK164" s="132"/>
      <c r="CL164" s="84"/>
      <c r="CM164" s="69"/>
      <c r="CN164" s="69"/>
      <c r="CO164" s="69"/>
      <c r="CP164" s="132"/>
      <c r="CQ164" s="84"/>
      <c r="CR164" s="69"/>
      <c r="CS164" s="69"/>
      <c r="CT164" s="137"/>
      <c r="CU164" s="334"/>
      <c r="CV164" s="334"/>
      <c r="CW164" s="334"/>
      <c r="CX164" s="334"/>
      <c r="CY164" s="334"/>
      <c r="CZ164" s="132"/>
      <c r="DA164" s="84"/>
      <c r="DB164" s="69"/>
      <c r="DC164" s="69"/>
      <c r="DD164" s="69"/>
      <c r="DE164" s="142"/>
      <c r="DF164" s="84"/>
      <c r="DG164" s="69"/>
      <c r="DH164" s="69"/>
      <c r="DI164" s="69"/>
      <c r="DJ164" s="142"/>
      <c r="DK164" s="84"/>
      <c r="DL164" s="137"/>
      <c r="DM164" s="137"/>
      <c r="DN164" s="137"/>
      <c r="DO164" s="142"/>
      <c r="DP164" s="84"/>
      <c r="DQ164" s="69"/>
      <c r="DR164" s="69"/>
      <c r="DS164" s="69"/>
      <c r="DT164" s="142"/>
      <c r="DU164" s="125"/>
      <c r="DV164" s="125"/>
      <c r="DW164" s="125"/>
      <c r="DX164" s="125"/>
      <c r="DY164" s="125"/>
      <c r="DZ164" s="125"/>
      <c r="EA164" s="125"/>
      <c r="EB164" s="125"/>
      <c r="EC164" s="125"/>
      <c r="ED164" s="125"/>
      <c r="EE164" s="125"/>
      <c r="EF164" s="125"/>
      <c r="EG164" s="125"/>
      <c r="EH164" s="125"/>
      <c r="EI164" s="133"/>
      <c r="EJ164" s="125"/>
      <c r="EK164" s="125"/>
      <c r="EL164" s="125"/>
      <c r="EM164" s="125"/>
      <c r="EN164" s="133"/>
      <c r="EO164" s="125"/>
      <c r="EP164" s="125"/>
      <c r="EQ164" s="125"/>
      <c r="ER164" s="125"/>
      <c r="ES164" s="133"/>
      <c r="ET164" s="125"/>
      <c r="EU164" s="125"/>
      <c r="EV164" s="125"/>
      <c r="EW164" s="125"/>
      <c r="EX164" s="115"/>
      <c r="EY164" s="115"/>
      <c r="EZ164" s="115"/>
      <c r="FA164" s="115"/>
      <c r="FB164" s="136">
        <v>68</v>
      </c>
      <c r="FC164" s="73">
        <v>284.66666666666663</v>
      </c>
      <c r="FD164" s="136">
        <v>19</v>
      </c>
      <c r="FE164" s="136">
        <v>1534</v>
      </c>
      <c r="FF164" s="136">
        <v>84</v>
      </c>
      <c r="FG164" s="138">
        <f>IF(FF164=0,"-",FC164/FF164)</f>
        <v>3.3888888888888884</v>
      </c>
      <c r="FH164" s="138">
        <f>IF(FC164=0,"-",FE164/FC164)</f>
        <v>5.388758782201406</v>
      </c>
      <c r="FI164" s="139">
        <f>IF(FF164=0,"-",FE164/FF164)</f>
        <v>18.261904761904763</v>
      </c>
      <c r="FJ164" s="40"/>
      <c r="FK164" s="74"/>
      <c r="FL164" s="264" t="s">
        <v>156</v>
      </c>
      <c r="FM164" s="264"/>
      <c r="FN164" s="264"/>
      <c r="FO164" s="264"/>
      <c r="FP164" s="264"/>
      <c r="FQ164" s="264"/>
      <c r="FR164" s="264"/>
      <c r="FS164" s="264"/>
      <c r="FT164" s="264"/>
      <c r="FU164" s="44"/>
      <c r="FV164" s="44"/>
      <c r="FW164" s="44"/>
      <c r="FX164" s="44"/>
      <c r="FY164" s="44"/>
      <c r="FZ164" s="44"/>
      <c r="GA164" s="44"/>
      <c r="GB164" s="44"/>
      <c r="GC164" s="44"/>
      <c r="GD164" s="44"/>
      <c r="GE164" s="115"/>
      <c r="GF164" s="115"/>
      <c r="GG164" s="115"/>
      <c r="GH164" s="115"/>
      <c r="GI164" s="115"/>
      <c r="GJ164" s="115"/>
      <c r="GK164" s="115"/>
      <c r="GL164" s="115"/>
      <c r="GM164" s="115"/>
      <c r="GN164" s="115"/>
      <c r="GO164" s="115"/>
      <c r="GP164" s="115"/>
      <c r="GQ164" s="115"/>
      <c r="GR164" s="115"/>
      <c r="GS164" s="115"/>
      <c r="GT164" s="115"/>
      <c r="GU164" s="115"/>
      <c r="GV164" s="115"/>
      <c r="GW164" s="115"/>
      <c r="GX164" s="115"/>
      <c r="GY164" s="115"/>
      <c r="GZ164" s="115"/>
      <c r="HA164" s="115"/>
      <c r="HB164" s="115"/>
      <c r="HC164" s="115"/>
      <c r="HD164" s="115"/>
      <c r="HE164" s="115"/>
      <c r="HF164" s="115"/>
      <c r="HG164" s="115"/>
      <c r="HH164" s="115"/>
      <c r="HI164" s="115"/>
      <c r="HJ164" s="115"/>
      <c r="HK164" s="115"/>
      <c r="HL164" s="115"/>
      <c r="HM164" s="115"/>
      <c r="HN164" s="115"/>
      <c r="HO164" s="115"/>
      <c r="HP164" s="115"/>
      <c r="HQ164" s="115"/>
      <c r="HR164" s="115"/>
      <c r="HS164" s="115"/>
      <c r="HT164" s="115"/>
      <c r="HU164" s="115"/>
      <c r="HV164" s="115"/>
      <c r="HW164" s="115"/>
      <c r="HX164" s="115"/>
      <c r="HY164" s="115"/>
      <c r="HZ164" s="115"/>
      <c r="IA164" s="115"/>
      <c r="IB164" s="115"/>
      <c r="IC164" s="115"/>
      <c r="ID164" s="115"/>
      <c r="IE164" s="115"/>
      <c r="IF164" s="115"/>
      <c r="IG164" s="115"/>
      <c r="IH164" s="115"/>
      <c r="II164" s="115"/>
      <c r="IJ164" s="115"/>
      <c r="IK164" s="115"/>
      <c r="IL164" s="115"/>
      <c r="IM164" s="115"/>
      <c r="IN164" s="115"/>
      <c r="IO164" s="115"/>
      <c r="IP164" s="115"/>
      <c r="IQ164" s="115"/>
      <c r="IR164" s="115"/>
      <c r="IS164" s="115"/>
      <c r="IT164" s="115"/>
      <c r="IU164" s="115"/>
      <c r="IV164" s="115"/>
      <c r="IW164" s="115"/>
      <c r="IX164" s="115"/>
      <c r="IY164" s="115"/>
      <c r="IZ164" s="115"/>
      <c r="JA164" s="115"/>
      <c r="JB164" s="115"/>
      <c r="JC164" s="115"/>
      <c r="JD164" s="115"/>
      <c r="JE164" s="115"/>
      <c r="JF164" s="115"/>
      <c r="JG164" s="115"/>
      <c r="JH164" s="115"/>
      <c r="JI164" s="115"/>
      <c r="JJ164" s="115"/>
      <c r="JK164" s="115"/>
      <c r="JL164" s="115"/>
      <c r="JM164" s="115"/>
      <c r="JN164" s="115"/>
      <c r="JO164" s="115"/>
      <c r="JP164" s="115"/>
      <c r="JQ164" s="115"/>
      <c r="JR164" s="115"/>
      <c r="JS164" s="115"/>
      <c r="JT164" s="115"/>
      <c r="JU164" s="115"/>
      <c r="JV164" s="115"/>
      <c r="JW164" s="115"/>
      <c r="JX164" s="115"/>
      <c r="JY164" s="115"/>
      <c r="JZ164" s="115"/>
      <c r="KA164" s="115"/>
      <c r="KB164" s="115"/>
      <c r="KC164" s="115"/>
      <c r="KD164" s="115"/>
      <c r="KE164" s="115"/>
      <c r="KF164" s="115"/>
      <c r="KG164" s="115"/>
      <c r="KH164" s="115"/>
      <c r="KI164" s="115"/>
      <c r="KJ164" s="115"/>
      <c r="KK164" s="115"/>
      <c r="KL164" s="115"/>
      <c r="KM164" s="115"/>
      <c r="KN164" s="115"/>
      <c r="KO164" s="115"/>
      <c r="KP164" s="115"/>
      <c r="KQ164" s="115"/>
      <c r="KR164" s="115"/>
      <c r="KS164" s="115"/>
      <c r="KT164" s="115"/>
      <c r="KU164" s="115"/>
      <c r="KV164" s="115"/>
      <c r="KW164" s="115"/>
      <c r="KX164" s="115"/>
      <c r="KY164" s="115"/>
      <c r="KZ164" s="115"/>
      <c r="LA164" s="115"/>
      <c r="LB164" s="115"/>
      <c r="LC164" s="115"/>
      <c r="LD164" s="115"/>
      <c r="LE164" s="115"/>
      <c r="LF164" s="115"/>
      <c r="LG164" s="115"/>
      <c r="LH164" s="115"/>
      <c r="LI164" s="115"/>
      <c r="LJ164" s="115"/>
      <c r="LK164" s="115"/>
      <c r="LL164" s="115"/>
      <c r="LM164" s="115"/>
      <c r="LN164" s="115"/>
      <c r="LO164" s="115"/>
      <c r="LP164" s="115"/>
      <c r="LQ164" s="115"/>
      <c r="LR164" s="115"/>
      <c r="LS164" s="115"/>
      <c r="LT164" s="115"/>
      <c r="LU164" s="115"/>
      <c r="LV164" s="115"/>
      <c r="LW164" s="115"/>
      <c r="LX164" s="115"/>
      <c r="LY164" s="115"/>
      <c r="LZ164" s="115"/>
      <c r="MA164" s="115"/>
      <c r="MB164" s="115"/>
      <c r="MC164" s="115"/>
      <c r="MD164" s="115"/>
      <c r="ME164" s="115"/>
      <c r="MF164" s="115"/>
      <c r="MG164" s="115"/>
      <c r="MH164" s="115"/>
      <c r="MI164" s="115"/>
      <c r="MJ164" s="115"/>
      <c r="MK164" s="115"/>
      <c r="ML164" s="115"/>
      <c r="MM164" s="115"/>
      <c r="MN164" s="115"/>
      <c r="MO164" s="115"/>
      <c r="MP164" s="115"/>
      <c r="MQ164" s="115"/>
      <c r="MR164" s="115"/>
      <c r="MS164" s="115"/>
      <c r="MT164" s="115"/>
      <c r="MU164" s="115"/>
      <c r="MV164" s="115"/>
      <c r="MW164" s="115"/>
      <c r="MX164" s="115"/>
      <c r="MY164" s="115"/>
      <c r="MZ164" s="115"/>
      <c r="NA164" s="115"/>
      <c r="NB164" s="115"/>
      <c r="NC164" s="115"/>
      <c r="ND164" s="115"/>
      <c r="NE164" s="115"/>
      <c r="NF164" s="115"/>
      <c r="NG164" s="115"/>
      <c r="NH164" s="115"/>
      <c r="NI164" s="115"/>
      <c r="NJ164" s="115"/>
      <c r="NK164" s="115"/>
      <c r="NL164" s="115"/>
      <c r="NM164" s="115"/>
      <c r="NN164" s="115"/>
      <c r="NO164" s="115"/>
      <c r="NP164" s="115"/>
      <c r="NQ164" s="115"/>
      <c r="NR164" s="115"/>
      <c r="NS164" s="115"/>
      <c r="NT164" s="115"/>
      <c r="NU164" s="115"/>
      <c r="NV164" s="115"/>
      <c r="NW164" s="115"/>
      <c r="NX164" s="115"/>
      <c r="NY164" s="115"/>
      <c r="NZ164" s="115"/>
      <c r="OA164" s="115"/>
      <c r="OB164" s="115"/>
      <c r="OC164" s="115"/>
      <c r="OD164" s="115"/>
      <c r="OE164" s="115"/>
      <c r="OF164" s="115"/>
      <c r="OG164" s="115"/>
      <c r="OH164" s="115"/>
      <c r="OI164" s="115"/>
      <c r="OJ164" s="115"/>
      <c r="OK164" s="115"/>
      <c r="OL164" s="115"/>
      <c r="OM164" s="115"/>
      <c r="ON164" s="115"/>
      <c r="OO164" s="115"/>
      <c r="OP164" s="115"/>
      <c r="OQ164" s="115"/>
      <c r="OR164" s="115"/>
      <c r="OS164" s="115"/>
      <c r="OT164" s="115"/>
      <c r="OU164" s="115"/>
      <c r="OV164" s="115"/>
      <c r="OW164" s="115"/>
      <c r="OX164" s="115"/>
      <c r="OY164" s="115"/>
      <c r="OZ164" s="115"/>
      <c r="PA164" s="115"/>
      <c r="PB164" s="115"/>
      <c r="PC164" s="115"/>
      <c r="PD164" s="115"/>
      <c r="PE164" s="115"/>
      <c r="PF164" s="115"/>
      <c r="PG164" s="115"/>
      <c r="PH164" s="115"/>
      <c r="PI164" s="115"/>
      <c r="PJ164" s="115"/>
      <c r="PK164" s="115"/>
      <c r="PL164" s="115"/>
      <c r="PM164" s="115"/>
      <c r="PN164" s="115"/>
      <c r="PO164" s="115"/>
      <c r="PP164" s="115"/>
      <c r="PQ164" s="115"/>
      <c r="PR164" s="115"/>
      <c r="PS164" s="115"/>
      <c r="PT164" s="115"/>
      <c r="PU164" s="115"/>
      <c r="PV164" s="115"/>
      <c r="PW164" s="115"/>
      <c r="PX164" s="115"/>
      <c r="PY164" s="115"/>
      <c r="PZ164" s="115"/>
      <c r="QA164" s="115"/>
      <c r="QB164" s="115"/>
      <c r="QC164" s="115"/>
      <c r="QD164" s="115"/>
      <c r="QE164" s="115"/>
      <c r="QF164" s="115"/>
      <c r="QG164" s="115"/>
      <c r="QH164" s="115"/>
      <c r="QI164" s="115"/>
      <c r="QJ164" s="115"/>
      <c r="QK164" s="115"/>
      <c r="QL164" s="115"/>
      <c r="QM164" s="115"/>
      <c r="QN164" s="115"/>
      <c r="QO164" s="115"/>
      <c r="QP164" s="115"/>
      <c r="QQ164" s="115"/>
      <c r="QR164" s="115"/>
      <c r="QS164" s="115"/>
      <c r="QT164" s="115"/>
      <c r="QU164" s="115"/>
      <c r="QV164" s="115"/>
      <c r="QW164" s="115"/>
      <c r="QX164" s="115"/>
      <c r="QY164" s="115"/>
      <c r="QZ164" s="115"/>
      <c r="RA164" s="115"/>
      <c r="RB164" s="115"/>
      <c r="RC164" s="115"/>
      <c r="RD164" s="115"/>
      <c r="RE164" s="115"/>
      <c r="RF164" s="115"/>
      <c r="RG164" s="115"/>
      <c r="RH164" s="115"/>
      <c r="RI164" s="115"/>
      <c r="RJ164" s="115"/>
      <c r="RK164" s="115"/>
      <c r="RL164" s="115"/>
      <c r="RM164" s="115"/>
      <c r="RN164" s="115"/>
      <c r="RO164" s="115"/>
      <c r="RP164" s="115"/>
      <c r="RQ164" s="115"/>
      <c r="RR164" s="115"/>
      <c r="RS164" s="115"/>
      <c r="RT164" s="115"/>
      <c r="RU164" s="115"/>
      <c r="RV164" s="115"/>
      <c r="RW164" s="115"/>
      <c r="RX164" s="115"/>
      <c r="RY164" s="115"/>
      <c r="RZ164" s="115"/>
      <c r="SA164" s="115"/>
      <c r="SB164" s="115"/>
      <c r="SC164" s="115"/>
      <c r="SD164" s="115"/>
      <c r="SE164" s="115"/>
      <c r="SF164" s="115"/>
      <c r="SG164" s="115"/>
      <c r="SH164" s="115"/>
      <c r="SI164" s="115"/>
      <c r="SJ164" s="115"/>
      <c r="SK164" s="115"/>
      <c r="SL164" s="115"/>
      <c r="SM164" s="115"/>
      <c r="SN164" s="115"/>
      <c r="SO164" s="115"/>
      <c r="SP164" s="115"/>
      <c r="SQ164" s="115"/>
      <c r="SR164" s="115"/>
      <c r="SS164" s="115"/>
      <c r="ST164" s="115"/>
      <c r="SU164" s="115"/>
      <c r="SV164" s="115"/>
      <c r="SW164" s="115"/>
      <c r="SX164" s="115"/>
      <c r="SY164" s="115"/>
      <c r="SZ164" s="115"/>
      <c r="TA164" s="115"/>
      <c r="TB164" s="115"/>
      <c r="TC164" s="115"/>
      <c r="TD164" s="115"/>
      <c r="TE164" s="115"/>
      <c r="TF164" s="115"/>
      <c r="TG164" s="115"/>
      <c r="TH164" s="115"/>
      <c r="TI164" s="115"/>
      <c r="TJ164" s="115"/>
      <c r="TK164" s="115"/>
      <c r="TL164" s="115"/>
      <c r="TM164" s="115"/>
      <c r="TN164" s="115"/>
      <c r="TO164" s="115"/>
      <c r="TP164" s="115"/>
      <c r="TQ164" s="115"/>
      <c r="TR164" s="115"/>
      <c r="TS164" s="115"/>
      <c r="TT164" s="115"/>
      <c r="TU164" s="115"/>
      <c r="TV164" s="115"/>
      <c r="TW164" s="115"/>
      <c r="TX164" s="115"/>
      <c r="TY164" s="115"/>
      <c r="TZ164" s="115"/>
      <c r="UA164" s="115"/>
      <c r="UB164" s="115"/>
      <c r="UC164" s="115"/>
      <c r="UD164" s="115"/>
      <c r="UE164" s="115"/>
      <c r="UF164" s="115"/>
      <c r="UG164" s="115"/>
      <c r="UH164" s="115"/>
      <c r="UI164" s="115"/>
      <c r="UJ164" s="115"/>
      <c r="UK164" s="115"/>
      <c r="UL164" s="115"/>
      <c r="UM164" s="115"/>
      <c r="UN164" s="115"/>
      <c r="UO164" s="115"/>
      <c r="UP164" s="115"/>
      <c r="UQ164" s="115"/>
      <c r="UR164" s="115"/>
      <c r="US164" s="115"/>
      <c r="UT164" s="115"/>
      <c r="UU164" s="115"/>
      <c r="UV164" s="115"/>
      <c r="UW164" s="115"/>
      <c r="UX164" s="115"/>
      <c r="UY164" s="115"/>
      <c r="UZ164" s="115"/>
      <c r="VA164" s="115"/>
      <c r="VB164" s="115"/>
      <c r="VC164" s="115"/>
      <c r="VD164" s="115"/>
      <c r="VE164" s="115"/>
      <c r="VF164" s="115"/>
      <c r="VG164" s="115"/>
      <c r="VH164" s="115"/>
      <c r="VI164" s="115"/>
      <c r="VJ164" s="115"/>
      <c r="VK164" s="115"/>
      <c r="VL164" s="115"/>
      <c r="VM164" s="115"/>
      <c r="VN164" s="115"/>
      <c r="VO164" s="115"/>
      <c r="VP164" s="115"/>
      <c r="VQ164" s="115"/>
      <c r="VR164" s="115"/>
      <c r="VS164" s="115"/>
      <c r="VT164" s="115"/>
      <c r="VU164" s="115"/>
      <c r="VV164" s="115"/>
      <c r="VW164" s="115"/>
      <c r="VX164" s="115"/>
      <c r="VY164" s="115"/>
      <c r="VZ164" s="115"/>
      <c r="WA164" s="115"/>
      <c r="WB164" s="115"/>
      <c r="WC164" s="115"/>
      <c r="WD164" s="115"/>
      <c r="WE164" s="115"/>
      <c r="WF164" s="115"/>
      <c r="WG164" s="115"/>
      <c r="WH164" s="115"/>
      <c r="WI164" s="115"/>
      <c r="WJ164" s="115"/>
      <c r="WK164" s="115"/>
      <c r="WL164" s="115"/>
      <c r="WM164" s="115"/>
      <c r="WN164" s="115"/>
      <c r="WO164" s="115"/>
      <c r="WP164" s="115"/>
      <c r="WQ164" s="115"/>
      <c r="WR164" s="115"/>
      <c r="WS164" s="115"/>
      <c r="WT164" s="115"/>
      <c r="WU164" s="115"/>
      <c r="WV164" s="115"/>
      <c r="WW164" s="115"/>
      <c r="WX164" s="115"/>
      <c r="WY164" s="115"/>
      <c r="WZ164" s="115"/>
      <c r="XA164" s="115"/>
      <c r="XB164" s="115"/>
      <c r="XC164" s="115"/>
      <c r="XD164" s="115"/>
      <c r="XE164" s="115"/>
      <c r="XF164" s="115"/>
      <c r="XG164" s="115"/>
      <c r="XH164" s="115"/>
      <c r="XI164" s="115"/>
      <c r="XJ164" s="115"/>
      <c r="XK164" s="115"/>
      <c r="XL164" s="115"/>
      <c r="XM164" s="115"/>
      <c r="XN164" s="115"/>
      <c r="XO164" s="115"/>
      <c r="XP164" s="115"/>
      <c r="XQ164" s="115"/>
      <c r="XR164" s="115"/>
      <c r="XS164" s="115"/>
      <c r="XT164" s="115"/>
      <c r="XU164" s="115"/>
      <c r="XV164" s="115"/>
      <c r="XW164" s="115"/>
      <c r="XX164" s="115"/>
      <c r="XY164" s="115"/>
      <c r="XZ164" s="115"/>
      <c r="YA164" s="115"/>
      <c r="YB164" s="115"/>
      <c r="YC164" s="115"/>
      <c r="YD164" s="115"/>
      <c r="YE164" s="115"/>
      <c r="YF164" s="115"/>
      <c r="YG164" s="115"/>
      <c r="YH164" s="115"/>
      <c r="YI164" s="115"/>
      <c r="YJ164" s="115"/>
      <c r="YK164" s="115"/>
      <c r="YL164" s="115"/>
      <c r="YM164" s="115"/>
      <c r="YN164" s="115"/>
      <c r="YO164" s="115"/>
      <c r="YP164" s="115"/>
      <c r="YQ164" s="115"/>
      <c r="YR164" s="115"/>
      <c r="YS164" s="115"/>
      <c r="YT164" s="115"/>
      <c r="YU164" s="115"/>
      <c r="YV164" s="115"/>
      <c r="YW164" s="115"/>
      <c r="YX164" s="115"/>
      <c r="YY164" s="115"/>
      <c r="YZ164" s="115"/>
      <c r="ZA164" s="115"/>
      <c r="ZB164" s="115"/>
      <c r="ZC164" s="115"/>
      <c r="ZD164" s="115"/>
      <c r="ZE164" s="115"/>
      <c r="ZF164" s="115"/>
      <c r="ZG164" s="115"/>
      <c r="ZH164" s="115"/>
      <c r="ZI164" s="115"/>
      <c r="ZJ164" s="115"/>
      <c r="ZK164" s="115"/>
      <c r="ZL164" s="115"/>
      <c r="ZM164" s="115"/>
      <c r="ZN164" s="115"/>
      <c r="ZO164" s="115"/>
      <c r="ZP164" s="115"/>
      <c r="ZQ164" s="115"/>
      <c r="ZR164" s="115"/>
      <c r="ZS164" s="115"/>
      <c r="ZT164" s="115"/>
      <c r="ZU164" s="115"/>
      <c r="ZV164" s="115"/>
      <c r="ZW164" s="115"/>
      <c r="ZX164" s="115"/>
      <c r="ZY164" s="115"/>
      <c r="ZZ164" s="115"/>
      <c r="AAA164" s="115"/>
      <c r="AAB164" s="115"/>
      <c r="AAC164" s="115"/>
      <c r="AAD164" s="115"/>
      <c r="AAE164" s="115"/>
      <c r="AAF164" s="115"/>
      <c r="AAG164" s="115"/>
      <c r="AAH164" s="115"/>
      <c r="AAI164" s="115"/>
      <c r="AAJ164" s="115"/>
      <c r="AAK164" s="115"/>
      <c r="AAL164" s="115"/>
      <c r="AAM164" s="115"/>
      <c r="AAN164" s="115"/>
      <c r="AAO164" s="115"/>
      <c r="AAP164" s="115"/>
      <c r="AAQ164" s="115"/>
      <c r="AAR164" s="115"/>
      <c r="AAS164" s="115"/>
      <c r="AAT164" s="115"/>
      <c r="AAU164" s="115"/>
      <c r="AAV164" s="115"/>
      <c r="AAW164" s="115"/>
      <c r="AAX164" s="115"/>
      <c r="AAY164" s="115"/>
      <c r="AAZ164" s="115"/>
      <c r="ABA164" s="115"/>
      <c r="ABB164" s="115"/>
      <c r="ABC164" s="115"/>
      <c r="ABD164" s="115"/>
      <c r="ABE164" s="115"/>
      <c r="ABF164" s="115"/>
      <c r="ABG164" s="115"/>
      <c r="ABH164" s="115"/>
      <c r="ABI164" s="115"/>
      <c r="ABJ164" s="115"/>
      <c r="ABK164" s="115"/>
      <c r="ABL164" s="115"/>
      <c r="ABM164" s="115"/>
      <c r="ABN164" s="115"/>
      <c r="ABO164" s="115"/>
      <c r="ABP164" s="115"/>
      <c r="ABQ164" s="115"/>
      <c r="ABR164" s="115"/>
      <c r="ABS164" s="115"/>
      <c r="ABT164" s="115"/>
      <c r="ABU164" s="115"/>
      <c r="ABV164" s="115"/>
      <c r="ABW164" s="115"/>
      <c r="ABX164" s="115"/>
      <c r="ABY164" s="115"/>
      <c r="ABZ164" s="115"/>
      <c r="ACA164" s="115"/>
      <c r="ACB164" s="115"/>
      <c r="ACC164" s="115"/>
      <c r="ACD164" s="115"/>
      <c r="ACE164" s="115"/>
      <c r="ACF164" s="115"/>
      <c r="ACG164" s="115"/>
      <c r="ACH164" s="115"/>
      <c r="ACI164" s="115"/>
      <c r="ACJ164" s="115"/>
      <c r="ACK164" s="115"/>
      <c r="ACL164" s="115"/>
      <c r="ACM164" s="115"/>
      <c r="ACN164" s="115"/>
      <c r="ACO164" s="115"/>
      <c r="ACP164" s="115"/>
      <c r="ACQ164" s="115"/>
      <c r="ACR164" s="115"/>
      <c r="ACS164" s="115"/>
      <c r="ACT164" s="115"/>
      <c r="ACU164" s="115"/>
      <c r="ACV164" s="115"/>
      <c r="ACW164" s="115"/>
      <c r="ACX164" s="115"/>
      <c r="ACY164" s="115"/>
      <c r="ACZ164" s="115"/>
      <c r="ADA164" s="115"/>
      <c r="ADB164" s="115"/>
      <c r="ADC164" s="115"/>
      <c r="ADD164" s="115"/>
      <c r="ADE164" s="115"/>
      <c r="ADF164" s="115"/>
      <c r="ADG164" s="115"/>
      <c r="ADH164" s="115"/>
      <c r="ADI164" s="115"/>
      <c r="ADJ164" s="115"/>
      <c r="ADK164" s="115"/>
      <c r="ADL164" s="115"/>
      <c r="ADM164" s="115"/>
      <c r="ADN164" s="115"/>
      <c r="ADO164" s="115"/>
      <c r="ADP164" s="115"/>
      <c r="ADQ164" s="115"/>
      <c r="ADR164" s="115"/>
      <c r="ADS164" s="115"/>
      <c r="ADT164" s="115"/>
      <c r="ADU164" s="115"/>
      <c r="ADV164" s="115"/>
      <c r="ADW164" s="115"/>
      <c r="ADX164" s="115"/>
      <c r="ADY164" s="115"/>
      <c r="ADZ164" s="115"/>
      <c r="AEA164" s="115"/>
      <c r="AEB164" s="115"/>
      <c r="AEC164" s="115"/>
      <c r="AED164" s="115"/>
      <c r="AEE164" s="115"/>
      <c r="AEF164" s="115"/>
      <c r="AEG164" s="115"/>
      <c r="AEH164" s="115"/>
      <c r="AEI164" s="115"/>
      <c r="AEJ164" s="115"/>
      <c r="AEK164" s="115"/>
      <c r="AEL164" s="115"/>
      <c r="AEM164" s="115"/>
      <c r="AEN164" s="115"/>
      <c r="AEO164" s="115"/>
      <c r="AEP164" s="115"/>
      <c r="AEQ164" s="115"/>
      <c r="AER164" s="115"/>
      <c r="AES164" s="115"/>
      <c r="AET164" s="115"/>
      <c r="AEU164" s="115"/>
      <c r="AEV164" s="115"/>
      <c r="AEW164" s="115"/>
      <c r="AEX164" s="115"/>
      <c r="AEY164" s="115"/>
      <c r="AEZ164" s="115"/>
      <c r="AFA164" s="115"/>
      <c r="AFB164" s="115"/>
      <c r="AFC164" s="115"/>
      <c r="AFD164" s="115"/>
      <c r="AFE164" s="115"/>
      <c r="AFF164" s="115"/>
      <c r="AFG164" s="115"/>
      <c r="AFH164" s="115"/>
      <c r="AFI164" s="115"/>
      <c r="AFJ164" s="115"/>
      <c r="AFK164" s="115"/>
      <c r="AFL164" s="115"/>
      <c r="AFM164" s="115"/>
      <c r="AFN164" s="115"/>
      <c r="AFO164" s="115"/>
      <c r="AFP164" s="115"/>
      <c r="AFQ164" s="115"/>
      <c r="AFR164" s="115"/>
      <c r="AFS164" s="115"/>
      <c r="AFT164" s="115"/>
      <c r="AFU164" s="115"/>
      <c r="AFV164" s="115"/>
      <c r="AFW164" s="115"/>
      <c r="AFX164" s="115"/>
      <c r="AFY164" s="115"/>
      <c r="AFZ164" s="115"/>
      <c r="AGA164" s="115"/>
      <c r="AGB164" s="115"/>
      <c r="AGC164" s="115"/>
      <c r="AGD164" s="115"/>
      <c r="AGE164" s="115"/>
      <c r="AGF164" s="115"/>
      <c r="AGG164" s="115"/>
      <c r="AGH164" s="115"/>
      <c r="AGI164" s="115"/>
      <c r="AGJ164" s="115"/>
      <c r="AGK164" s="115"/>
      <c r="AGL164" s="115"/>
      <c r="AGM164" s="115"/>
      <c r="AGN164" s="115"/>
      <c r="AGO164" s="115"/>
      <c r="AGP164" s="115"/>
      <c r="AGQ164" s="115"/>
      <c r="AGR164" s="115"/>
      <c r="AGS164" s="115"/>
      <c r="AGT164" s="115"/>
      <c r="AGU164" s="115"/>
      <c r="AGV164" s="115"/>
      <c r="AGW164" s="115"/>
      <c r="AGX164" s="115"/>
      <c r="AGY164" s="115"/>
      <c r="AGZ164" s="115"/>
      <c r="AHA164" s="115"/>
      <c r="AHB164" s="115"/>
      <c r="AHC164" s="115"/>
      <c r="AHD164" s="115"/>
      <c r="AHE164" s="115"/>
      <c r="AHF164" s="115"/>
      <c r="AHG164" s="115"/>
      <c r="AHH164" s="115"/>
      <c r="AHI164" s="115"/>
      <c r="AHJ164" s="115"/>
      <c r="AHK164" s="115"/>
      <c r="AHL164" s="115"/>
      <c r="AHM164" s="115"/>
      <c r="AHN164" s="115"/>
      <c r="AHO164" s="115"/>
      <c r="AHP164" s="115"/>
      <c r="AHQ164" s="115"/>
      <c r="AHR164" s="115"/>
      <c r="AHS164" s="115"/>
      <c r="AHT164" s="115"/>
      <c r="AHU164" s="115"/>
      <c r="AHV164" s="115"/>
      <c r="AHW164" s="115"/>
      <c r="AHX164" s="115"/>
      <c r="AHY164" s="115"/>
      <c r="AHZ164" s="115"/>
      <c r="AIA164" s="115"/>
      <c r="AIB164" s="115"/>
      <c r="AIC164" s="115"/>
      <c r="AID164" s="115"/>
      <c r="AIE164" s="115"/>
      <c r="AIF164" s="115"/>
      <c r="AIG164" s="115"/>
      <c r="AIH164" s="115"/>
      <c r="AII164" s="115"/>
      <c r="AIJ164" s="115"/>
      <c r="AIK164" s="115"/>
      <c r="AIL164" s="115"/>
      <c r="AIM164" s="115"/>
      <c r="AIN164" s="115"/>
      <c r="AIO164" s="115"/>
      <c r="AIP164" s="115"/>
      <c r="AIQ164" s="115"/>
      <c r="AIR164" s="115"/>
      <c r="AIS164" s="115"/>
      <c r="AIT164" s="115"/>
      <c r="AIU164" s="115"/>
      <c r="AIV164" s="115"/>
      <c r="AIW164" s="115"/>
      <c r="AIX164" s="115"/>
      <c r="AIY164" s="115"/>
      <c r="AIZ164" s="115"/>
      <c r="AJA164" s="115"/>
      <c r="AJB164" s="115"/>
      <c r="AJC164" s="115"/>
      <c r="AJD164" s="115"/>
      <c r="AJE164" s="115"/>
      <c r="AJF164" s="115"/>
      <c r="AJG164" s="115"/>
      <c r="AJH164" s="115"/>
      <c r="AJI164" s="115"/>
      <c r="AJJ164" s="115"/>
      <c r="AJK164" s="115"/>
      <c r="AJL164" s="115"/>
      <c r="AJM164" s="115"/>
      <c r="AJN164" s="115"/>
      <c r="AJO164" s="115"/>
      <c r="AJP164" s="115"/>
      <c r="AJQ164" s="115"/>
      <c r="AJR164" s="115"/>
      <c r="AJS164" s="115"/>
      <c r="AJT164" s="115"/>
      <c r="AJU164" s="115"/>
      <c r="AJV164" s="115"/>
      <c r="AJW164" s="115"/>
      <c r="AJX164" s="115"/>
      <c r="AJY164" s="115"/>
      <c r="AJZ164" s="115"/>
      <c r="AKA164" s="115"/>
      <c r="AKB164" s="115"/>
      <c r="AKC164" s="115"/>
      <c r="AKD164" s="115"/>
      <c r="AKE164" s="115"/>
      <c r="AKF164" s="115"/>
      <c r="AKG164" s="115"/>
      <c r="AKH164" s="115"/>
      <c r="AKI164" s="115"/>
      <c r="AKJ164" s="115"/>
      <c r="AKK164" s="115"/>
      <c r="AKL164" s="115"/>
      <c r="AKM164" s="115"/>
      <c r="AKN164" s="115"/>
      <c r="AKO164" s="115"/>
      <c r="AKP164" s="115"/>
      <c r="AKQ164" s="115"/>
      <c r="AKR164" s="115"/>
      <c r="AKS164" s="115"/>
      <c r="AKT164" s="115"/>
      <c r="AKU164" s="115"/>
      <c r="AKV164" s="115"/>
      <c r="AKW164" s="115"/>
      <c r="AKX164" s="115"/>
      <c r="AKY164" s="115"/>
      <c r="AKZ164" s="115"/>
      <c r="ALA164" s="115"/>
      <c r="ALB164" s="115"/>
      <c r="ALC164" s="115"/>
      <c r="ALD164" s="115"/>
      <c r="ALE164" s="115"/>
      <c r="ALF164" s="115"/>
      <c r="ALG164" s="115"/>
      <c r="ALH164" s="115"/>
      <c r="ALI164" s="115"/>
      <c r="ALJ164" s="115"/>
      <c r="ALK164" s="115"/>
      <c r="ALL164" s="115"/>
      <c r="ALM164" s="115"/>
      <c r="ALN164" s="115"/>
      <c r="ALO164" s="115"/>
      <c r="ALP164" s="115"/>
      <c r="ALQ164" s="115"/>
      <c r="ALR164" s="115"/>
      <c r="ALS164" s="115"/>
      <c r="ALT164" s="115"/>
      <c r="ALU164" s="115"/>
      <c r="ALV164" s="115"/>
      <c r="ALW164" s="115"/>
      <c r="ALX164" s="115"/>
      <c r="ALY164" s="115"/>
      <c r="ALZ164" s="115"/>
      <c r="AMA164" s="115"/>
      <c r="AMB164" s="115"/>
      <c r="AMC164" s="115"/>
      <c r="AMD164" s="115"/>
      <c r="AME164" s="115"/>
      <c r="AMF164" s="115"/>
      <c r="AMG164" s="115"/>
      <c r="AMH164" s="115"/>
      <c r="AMI164" s="115"/>
      <c r="AMJ164" s="115"/>
      <c r="AMK164" s="115"/>
      <c r="AML164" s="115"/>
      <c r="AMM164" s="115"/>
      <c r="AMN164" s="115"/>
      <c r="AMO164" s="115"/>
      <c r="AMP164" s="115"/>
      <c r="AMQ164" s="115"/>
      <c r="AMR164" s="115"/>
      <c r="AMS164" s="115"/>
      <c r="AMT164" s="115"/>
      <c r="AMU164" s="115"/>
      <c r="AMV164" s="115"/>
      <c r="AMW164" s="115"/>
      <c r="AMX164" s="115"/>
      <c r="AMY164" s="115"/>
      <c r="AMZ164" s="115"/>
      <c r="ANA164" s="115"/>
      <c r="ANB164" s="115"/>
      <c r="ANC164" s="115"/>
      <c r="AND164" s="115"/>
      <c r="ANE164" s="115"/>
      <c r="ANF164" s="115"/>
      <c r="ANG164" s="115"/>
      <c r="ANH164" s="115"/>
      <c r="ANI164" s="115"/>
      <c r="ANJ164" s="115"/>
      <c r="ANK164" s="115"/>
      <c r="ANL164" s="115"/>
      <c r="ANM164" s="115"/>
      <c r="ANN164" s="115"/>
      <c r="ANO164" s="115"/>
      <c r="ANP164" s="115"/>
      <c r="ANQ164" s="115"/>
      <c r="ANR164" s="115"/>
      <c r="ANS164" s="115"/>
      <c r="ANT164" s="115"/>
      <c r="ANU164" s="115"/>
      <c r="ANV164" s="115"/>
      <c r="ANW164" s="115"/>
      <c r="ANX164" s="115"/>
      <c r="ANY164" s="115"/>
      <c r="ANZ164" s="115"/>
      <c r="AOA164" s="115"/>
      <c r="AOB164" s="115"/>
      <c r="AOC164" s="115"/>
      <c r="AOD164" s="115"/>
      <c r="AOE164" s="115"/>
      <c r="AOF164" s="115"/>
      <c r="AOG164" s="115"/>
      <c r="AOH164" s="115"/>
      <c r="AOI164" s="115"/>
      <c r="AOJ164" s="115"/>
      <c r="AOK164" s="115"/>
      <c r="AOL164" s="115"/>
      <c r="AOM164" s="115"/>
      <c r="AON164" s="115"/>
      <c r="AOO164" s="115"/>
      <c r="AOP164" s="115"/>
      <c r="AOQ164" s="115"/>
      <c r="AOR164" s="115"/>
      <c r="AOS164" s="115"/>
      <c r="AOT164" s="115"/>
      <c r="AOU164" s="115"/>
      <c r="AOV164" s="115"/>
      <c r="AOW164" s="115"/>
      <c r="AOX164" s="115"/>
      <c r="AOY164" s="115"/>
      <c r="AOZ164" s="115"/>
      <c r="APA164" s="115"/>
      <c r="APB164" s="115"/>
      <c r="APC164" s="115"/>
      <c r="APD164" s="115"/>
      <c r="APE164" s="115"/>
      <c r="APF164" s="115"/>
      <c r="APG164" s="115"/>
      <c r="APH164" s="115"/>
      <c r="API164" s="115"/>
      <c r="APJ164" s="115"/>
      <c r="APK164" s="115"/>
      <c r="APL164" s="115"/>
      <c r="APM164" s="115"/>
      <c r="APN164" s="115"/>
      <c r="APO164" s="115"/>
      <c r="APP164" s="115"/>
      <c r="APQ164" s="115"/>
      <c r="APR164" s="115"/>
      <c r="APS164" s="115"/>
      <c r="APT164" s="115"/>
      <c r="APU164" s="115"/>
      <c r="APV164" s="115"/>
      <c r="APW164" s="115"/>
      <c r="APX164" s="115"/>
      <c r="APY164" s="115"/>
      <c r="APZ164" s="115"/>
      <c r="AQA164" s="115"/>
      <c r="AQB164" s="115"/>
      <c r="AQC164" s="115"/>
      <c r="AQD164" s="115"/>
      <c r="AQE164" s="115"/>
      <c r="AQF164" s="115"/>
      <c r="AQG164" s="115"/>
      <c r="AQH164" s="115"/>
      <c r="AQI164" s="115"/>
      <c r="AQJ164" s="115"/>
      <c r="AQK164" s="115"/>
      <c r="AQL164" s="115"/>
      <c r="AQM164" s="115"/>
      <c r="AQN164" s="115"/>
      <c r="AQO164" s="115"/>
      <c r="AQP164" s="115"/>
      <c r="AQQ164" s="115"/>
      <c r="AQR164" s="115"/>
      <c r="AQS164" s="115"/>
      <c r="AQT164" s="115"/>
      <c r="AQU164" s="115"/>
      <c r="AQV164" s="115"/>
      <c r="AQW164" s="115"/>
      <c r="AQX164" s="115"/>
      <c r="AQY164" s="115"/>
      <c r="AQZ164" s="115"/>
      <c r="ARA164" s="115"/>
      <c r="ARB164" s="115"/>
      <c r="ARC164" s="115"/>
      <c r="ARD164" s="115"/>
      <c r="ARE164" s="115"/>
      <c r="ARF164" s="115"/>
      <c r="ARG164" s="115"/>
      <c r="ARH164" s="115"/>
      <c r="ARI164" s="115"/>
      <c r="ARJ164" s="115"/>
      <c r="ARK164" s="115"/>
      <c r="ARL164" s="115"/>
      <c r="ARM164" s="115"/>
      <c r="ARN164" s="115"/>
      <c r="ARO164" s="115"/>
      <c r="ARP164" s="115"/>
      <c r="ARQ164" s="115"/>
      <c r="ARR164" s="115"/>
      <c r="ARS164" s="115"/>
      <c r="ART164" s="115"/>
      <c r="ARU164" s="115"/>
      <c r="ARV164" s="115"/>
      <c r="ARW164" s="115"/>
      <c r="ARX164" s="115"/>
      <c r="ARY164" s="115"/>
      <c r="ARZ164" s="115"/>
      <c r="ASA164" s="115"/>
      <c r="ASB164" s="115"/>
      <c r="ASC164" s="115"/>
      <c r="ASD164" s="115"/>
      <c r="ASE164" s="115"/>
      <c r="ASF164" s="115"/>
      <c r="ASG164" s="115"/>
      <c r="ASH164" s="115"/>
      <c r="ASI164" s="115"/>
      <c r="ASJ164" s="115"/>
      <c r="ASK164" s="115"/>
      <c r="ASL164" s="115"/>
      <c r="ASM164" s="115"/>
      <c r="ASN164" s="115"/>
      <c r="ASO164" s="115"/>
      <c r="ASP164" s="115"/>
      <c r="ASQ164" s="115"/>
      <c r="ASR164" s="115"/>
      <c r="ASS164" s="115"/>
      <c r="AST164" s="115"/>
      <c r="ASU164" s="115"/>
      <c r="ASV164" s="115"/>
      <c r="ASW164" s="115"/>
      <c r="ASX164" s="115"/>
      <c r="ASY164" s="115"/>
      <c r="ASZ164" s="115"/>
      <c r="ATA164" s="115"/>
      <c r="ATB164" s="115"/>
      <c r="ATC164" s="115"/>
      <c r="ATD164" s="115"/>
      <c r="ATE164" s="115"/>
      <c r="ATF164" s="115"/>
      <c r="ATG164" s="115"/>
      <c r="ATH164" s="115"/>
      <c r="ATI164" s="115"/>
      <c r="ATJ164" s="115"/>
      <c r="ATK164" s="115"/>
      <c r="ATL164" s="115"/>
      <c r="ATM164" s="115"/>
      <c r="ATN164" s="115"/>
      <c r="ATO164" s="115"/>
      <c r="ATP164" s="115"/>
      <c r="ATQ164" s="115"/>
      <c r="ATR164" s="115"/>
      <c r="ATS164" s="115"/>
      <c r="ATT164" s="115"/>
      <c r="ATU164" s="115"/>
      <c r="ATV164" s="115"/>
      <c r="ATW164" s="115"/>
      <c r="ATX164" s="115"/>
      <c r="ATY164" s="115"/>
      <c r="ATZ164" s="115"/>
      <c r="AUA164" s="115"/>
      <c r="AUB164" s="115"/>
      <c r="AUC164" s="115"/>
      <c r="AUD164" s="115"/>
      <c r="AUE164" s="115"/>
      <c r="AUF164" s="115"/>
      <c r="AUG164" s="115"/>
      <c r="AUH164" s="115"/>
      <c r="AUI164" s="115"/>
      <c r="AUJ164" s="115"/>
      <c r="AUK164" s="115"/>
      <c r="AUL164" s="115"/>
      <c r="AUM164" s="115"/>
      <c r="AUN164" s="115"/>
      <c r="AUO164" s="115"/>
      <c r="AUP164" s="115"/>
      <c r="AUQ164" s="115"/>
      <c r="AUR164" s="115"/>
      <c r="AUS164" s="115"/>
      <c r="AUT164" s="115"/>
      <c r="AUU164" s="115"/>
      <c r="AUV164" s="115"/>
      <c r="AUW164" s="115"/>
      <c r="AUX164" s="115"/>
      <c r="AUY164" s="115"/>
      <c r="AUZ164" s="115"/>
      <c r="AVA164" s="115"/>
      <c r="AVB164" s="115"/>
      <c r="AVC164" s="115"/>
      <c r="AVD164" s="115"/>
      <c r="AVE164" s="115"/>
      <c r="AVF164" s="115"/>
      <c r="AVG164" s="115"/>
      <c r="AVH164" s="115"/>
      <c r="AVI164" s="115"/>
      <c r="AVJ164" s="115"/>
      <c r="AVK164" s="115"/>
      <c r="AVL164" s="115"/>
      <c r="AVM164" s="115"/>
      <c r="AVN164" s="115"/>
      <c r="AVO164" s="115"/>
      <c r="AVP164" s="115"/>
      <c r="AVQ164" s="115"/>
      <c r="AVR164" s="115"/>
      <c r="AVS164" s="115"/>
      <c r="AVT164" s="115"/>
      <c r="AVU164" s="115"/>
    </row>
    <row r="165" spans="1:1269" s="332" customFormat="1" ht="13.5" customHeight="1" x14ac:dyDescent="0.2">
      <c r="A165" s="115"/>
      <c r="B165" s="23" t="s">
        <v>170</v>
      </c>
      <c r="C165" s="135" t="s">
        <v>50</v>
      </c>
      <c r="D165" s="136">
        <v>1</v>
      </c>
      <c r="E165" s="69"/>
      <c r="F165" s="138">
        <f t="shared" si="38"/>
        <v>0</v>
      </c>
      <c r="G165" s="137">
        <f t="shared" si="39"/>
        <v>0</v>
      </c>
      <c r="H165" s="137">
        <f t="shared" si="40"/>
        <v>0</v>
      </c>
      <c r="I165" s="137">
        <f t="shared" si="41"/>
        <v>0</v>
      </c>
      <c r="J165" s="138" t="str">
        <f t="shared" si="42"/>
        <v>-</v>
      </c>
      <c r="K165" s="138" t="str">
        <f t="shared" si="43"/>
        <v>-</v>
      </c>
      <c r="L165" s="139" t="str">
        <f t="shared" si="44"/>
        <v>-</v>
      </c>
      <c r="M165" s="140"/>
      <c r="N165" s="73"/>
      <c r="O165" s="69"/>
      <c r="P165" s="69"/>
      <c r="Q165" s="69"/>
      <c r="R165" s="91"/>
      <c r="S165" s="141">
        <f>(I165*20)-(H165/5)</f>
        <v>0</v>
      </c>
      <c r="T165" s="140"/>
      <c r="U165" s="73">
        <f t="shared" si="48"/>
        <v>15</v>
      </c>
      <c r="V165" s="73">
        <f t="shared" si="49"/>
        <v>10</v>
      </c>
      <c r="W165" s="74">
        <f t="shared" si="45"/>
        <v>2</v>
      </c>
      <c r="X165" s="102"/>
      <c r="Y165" s="84"/>
      <c r="Z165" s="69"/>
      <c r="AA165" s="69"/>
      <c r="AB165" s="69"/>
      <c r="AC165" s="142"/>
      <c r="AD165" s="84"/>
      <c r="AE165" s="69"/>
      <c r="AF165" s="69"/>
      <c r="AG165" s="69"/>
      <c r="AH165" s="143"/>
      <c r="AI165" s="84"/>
      <c r="AJ165" s="69"/>
      <c r="AK165" s="69"/>
      <c r="AL165" s="69"/>
      <c r="AM165" s="82"/>
      <c r="AN165" s="84"/>
      <c r="AO165" s="69"/>
      <c r="AP165" s="69"/>
      <c r="AQ165" s="69"/>
      <c r="AR165" s="82"/>
      <c r="AS165" s="84"/>
      <c r="AT165" s="69"/>
      <c r="AU165" s="69"/>
      <c r="AV165" s="69"/>
      <c r="AW165" s="82"/>
      <c r="AX165" s="84"/>
      <c r="AY165" s="69"/>
      <c r="AZ165" s="69"/>
      <c r="BA165" s="69"/>
      <c r="BB165" s="82"/>
      <c r="BC165" s="73"/>
      <c r="BD165" s="69"/>
      <c r="BE165" s="69"/>
      <c r="BF165" s="69"/>
      <c r="BG165" s="82"/>
      <c r="BH165" s="84"/>
      <c r="BI165" s="69"/>
      <c r="BJ165" s="69"/>
      <c r="BK165" s="69"/>
      <c r="BL165" s="132"/>
      <c r="BM165" s="84"/>
      <c r="BN165" s="69"/>
      <c r="BO165" s="69"/>
      <c r="BP165" s="69"/>
      <c r="BQ165" s="132"/>
      <c r="BR165" s="84"/>
      <c r="BS165" s="69"/>
      <c r="BT165" s="69"/>
      <c r="BU165" s="69"/>
      <c r="BV165" s="132"/>
      <c r="BW165" s="84"/>
      <c r="BX165" s="69"/>
      <c r="BY165" s="69"/>
      <c r="BZ165" s="69"/>
      <c r="CA165" s="132"/>
      <c r="CB165" s="84"/>
      <c r="CC165" s="69"/>
      <c r="CD165" s="69"/>
      <c r="CE165" s="69"/>
      <c r="CF165" s="132"/>
      <c r="CG165" s="84"/>
      <c r="CH165" s="69"/>
      <c r="CI165" s="69"/>
      <c r="CJ165" s="69"/>
      <c r="CK165" s="132"/>
      <c r="CL165" s="73"/>
      <c r="CM165" s="69"/>
      <c r="CN165" s="69"/>
      <c r="CO165" s="69"/>
      <c r="CP165" s="132"/>
      <c r="CQ165" s="84"/>
      <c r="CR165" s="69"/>
      <c r="CS165" s="69"/>
      <c r="CT165" s="137"/>
      <c r="CU165" s="334"/>
      <c r="CV165" s="334"/>
      <c r="CW165" s="334"/>
      <c r="CX165" s="334"/>
      <c r="CY165" s="334"/>
      <c r="CZ165" s="132"/>
      <c r="DA165" s="84"/>
      <c r="DB165" s="69"/>
      <c r="DC165" s="69"/>
      <c r="DD165" s="69"/>
      <c r="DE165" s="142"/>
      <c r="DF165" s="73"/>
      <c r="DG165" s="69"/>
      <c r="DH165" s="69"/>
      <c r="DI165" s="69"/>
      <c r="DJ165" s="142"/>
      <c r="DK165" s="84"/>
      <c r="DL165" s="137"/>
      <c r="DM165" s="137"/>
      <c r="DN165" s="137"/>
      <c r="DO165" s="142"/>
      <c r="DP165" s="73"/>
      <c r="DQ165" s="69"/>
      <c r="DR165" s="69"/>
      <c r="DS165" s="69"/>
      <c r="DT165" s="142"/>
      <c r="DU165" s="125"/>
      <c r="DV165" s="125"/>
      <c r="DW165" s="125"/>
      <c r="DX165" s="125"/>
      <c r="DY165" s="125"/>
      <c r="DZ165" s="125"/>
      <c r="EA165" s="125"/>
      <c r="EB165" s="125"/>
      <c r="EC165" s="125"/>
      <c r="ED165" s="125"/>
      <c r="EE165" s="125"/>
      <c r="EF165" s="125"/>
      <c r="EG165" s="125"/>
      <c r="EH165" s="125"/>
      <c r="EI165" s="133"/>
      <c r="EJ165" s="125"/>
      <c r="EK165" s="125"/>
      <c r="EL165" s="125"/>
      <c r="EM165" s="125"/>
      <c r="EN165" s="133"/>
      <c r="EO165" s="125"/>
      <c r="EP165" s="125"/>
      <c r="EQ165" s="125"/>
      <c r="ER165" s="125"/>
      <c r="ES165" s="133"/>
      <c r="ET165" s="125"/>
      <c r="EU165" s="125"/>
      <c r="EV165" s="125"/>
      <c r="EW165" s="125"/>
      <c r="EX165" s="115"/>
      <c r="EY165" s="115"/>
      <c r="EZ165" s="115"/>
      <c r="FA165" s="115"/>
      <c r="FB165" s="136">
        <v>1</v>
      </c>
      <c r="FC165" s="73">
        <v>0.66666666666666663</v>
      </c>
      <c r="FD165" s="136">
        <v>0</v>
      </c>
      <c r="FE165" s="136">
        <v>10</v>
      </c>
      <c r="FF165" s="136">
        <v>0</v>
      </c>
      <c r="FG165" s="138" t="str">
        <f>IF(FF165=0,"-",FC165/FF165)</f>
        <v>-</v>
      </c>
      <c r="FH165" s="138">
        <f>IF(FC165=0,"-",FE165/FC165)</f>
        <v>15</v>
      </c>
      <c r="FI165" s="139" t="str">
        <f>IF(FF165=0,"-",FE165/FF165)</f>
        <v>-</v>
      </c>
      <c r="FJ165" s="40"/>
      <c r="FK165" s="88">
        <v>2</v>
      </c>
      <c r="FL165" s="264"/>
      <c r="FM165" s="264"/>
      <c r="FN165" s="264"/>
      <c r="FO165" s="264"/>
      <c r="FP165" s="264"/>
      <c r="FQ165" s="264"/>
      <c r="FR165" s="264"/>
      <c r="FS165" s="264"/>
      <c r="FT165" s="264"/>
      <c r="FU165" s="264"/>
      <c r="FV165" s="44"/>
      <c r="FW165" s="44"/>
      <c r="FX165" s="44"/>
      <c r="FY165" s="44"/>
      <c r="FZ165" s="44"/>
      <c r="GA165" s="44"/>
      <c r="GB165" s="44"/>
      <c r="GC165" s="44"/>
      <c r="GD165" s="44"/>
      <c r="GE165" s="115"/>
      <c r="GF165" s="115"/>
      <c r="GG165" s="115"/>
      <c r="GH165" s="115"/>
      <c r="GI165" s="115"/>
      <c r="GJ165" s="115"/>
      <c r="GK165" s="115"/>
      <c r="GL165" s="115"/>
      <c r="GM165" s="115"/>
      <c r="GN165" s="115"/>
      <c r="GO165" s="115"/>
      <c r="GP165" s="115"/>
      <c r="GQ165" s="115"/>
      <c r="GR165" s="115"/>
      <c r="GS165" s="115"/>
      <c r="GT165" s="115"/>
      <c r="GU165" s="115"/>
      <c r="GV165" s="115"/>
      <c r="GW165" s="115"/>
      <c r="GX165" s="115"/>
      <c r="GY165" s="115"/>
      <c r="GZ165" s="115"/>
      <c r="HA165" s="115"/>
      <c r="HB165" s="115"/>
      <c r="HC165" s="115"/>
      <c r="HD165" s="115"/>
      <c r="HE165" s="115"/>
      <c r="HF165" s="115"/>
      <c r="HG165" s="115"/>
      <c r="HH165" s="115"/>
      <c r="HI165" s="115"/>
      <c r="HJ165" s="115"/>
      <c r="HK165" s="115"/>
      <c r="HL165" s="115"/>
      <c r="HM165" s="115"/>
      <c r="HN165" s="115"/>
      <c r="HO165" s="115"/>
      <c r="HP165" s="115"/>
      <c r="HQ165" s="115"/>
      <c r="HR165" s="115"/>
      <c r="HS165" s="115"/>
      <c r="HT165" s="115"/>
      <c r="HU165" s="115"/>
      <c r="HV165" s="115"/>
      <c r="HW165" s="115"/>
      <c r="HX165" s="115"/>
      <c r="HY165" s="115"/>
      <c r="HZ165" s="115"/>
      <c r="IA165" s="115"/>
      <c r="IB165" s="115"/>
      <c r="IC165" s="115"/>
      <c r="ID165" s="115"/>
      <c r="IE165" s="115"/>
      <c r="IF165" s="115"/>
      <c r="IG165" s="115"/>
      <c r="IH165" s="115"/>
      <c r="II165" s="115"/>
      <c r="IJ165" s="115"/>
      <c r="IK165" s="115"/>
      <c r="IL165" s="115"/>
      <c r="IM165" s="115"/>
      <c r="IN165" s="115"/>
      <c r="IO165" s="115"/>
      <c r="IP165" s="115"/>
      <c r="IQ165" s="115"/>
      <c r="IR165" s="115"/>
      <c r="IS165" s="115"/>
      <c r="IT165" s="115"/>
      <c r="IU165" s="115"/>
      <c r="IV165" s="115"/>
      <c r="IW165" s="115"/>
      <c r="IX165" s="115"/>
      <c r="IY165" s="115"/>
      <c r="IZ165" s="115"/>
      <c r="JA165" s="115"/>
      <c r="JB165" s="115"/>
      <c r="JC165" s="115"/>
      <c r="JD165" s="115"/>
      <c r="JE165" s="115"/>
      <c r="JF165" s="115"/>
      <c r="JG165" s="115"/>
      <c r="JH165" s="115"/>
      <c r="JI165" s="115"/>
      <c r="JJ165" s="115"/>
      <c r="JK165" s="115"/>
      <c r="JL165" s="115"/>
      <c r="JM165" s="115"/>
      <c r="JN165" s="115"/>
      <c r="JO165" s="115"/>
      <c r="JP165" s="115"/>
      <c r="JQ165" s="115"/>
      <c r="JR165" s="115"/>
      <c r="JS165" s="115"/>
      <c r="JT165" s="115"/>
      <c r="JU165" s="115"/>
      <c r="JV165" s="115"/>
      <c r="JW165" s="115"/>
      <c r="JX165" s="115"/>
      <c r="JY165" s="115"/>
      <c r="JZ165" s="115"/>
      <c r="KA165" s="115"/>
      <c r="KB165" s="115"/>
      <c r="KC165" s="115"/>
      <c r="KD165" s="115"/>
      <c r="KE165" s="115"/>
      <c r="KF165" s="115"/>
      <c r="KG165" s="115"/>
      <c r="KH165" s="115"/>
      <c r="KI165" s="115"/>
      <c r="KJ165" s="115"/>
      <c r="KK165" s="115"/>
      <c r="KL165" s="115"/>
      <c r="KM165" s="115"/>
      <c r="KN165" s="115"/>
      <c r="KO165" s="115"/>
      <c r="KP165" s="115"/>
      <c r="KQ165" s="115"/>
      <c r="KR165" s="115"/>
      <c r="KS165" s="115"/>
      <c r="KT165" s="115"/>
      <c r="KU165" s="115"/>
      <c r="KV165" s="115"/>
      <c r="KW165" s="115"/>
      <c r="KX165" s="115"/>
      <c r="KY165" s="115"/>
      <c r="KZ165" s="115"/>
      <c r="LA165" s="115"/>
      <c r="LB165" s="115"/>
      <c r="LC165" s="115"/>
      <c r="LD165" s="115"/>
      <c r="LE165" s="115"/>
      <c r="LF165" s="115"/>
      <c r="LG165" s="115"/>
      <c r="LH165" s="115"/>
      <c r="LI165" s="115"/>
      <c r="LJ165" s="115"/>
      <c r="LK165" s="115"/>
      <c r="LL165" s="115"/>
      <c r="LM165" s="115"/>
      <c r="LN165" s="115"/>
      <c r="LO165" s="115"/>
      <c r="LP165" s="115"/>
      <c r="LQ165" s="115"/>
      <c r="LR165" s="115"/>
      <c r="LS165" s="115"/>
      <c r="LT165" s="115"/>
      <c r="LU165" s="115"/>
      <c r="LV165" s="115"/>
      <c r="LW165" s="115"/>
      <c r="LX165" s="115"/>
      <c r="LY165" s="115"/>
      <c r="LZ165" s="115"/>
      <c r="MA165" s="115"/>
      <c r="MB165" s="115"/>
      <c r="MC165" s="115"/>
      <c r="MD165" s="115"/>
      <c r="ME165" s="115"/>
      <c r="MF165" s="115"/>
      <c r="MG165" s="115"/>
      <c r="MH165" s="115"/>
      <c r="MI165" s="115"/>
      <c r="MJ165" s="115"/>
      <c r="MK165" s="115"/>
      <c r="ML165" s="115"/>
      <c r="MM165" s="115"/>
      <c r="MN165" s="115"/>
      <c r="MO165" s="115"/>
      <c r="MP165" s="115"/>
      <c r="MQ165" s="115"/>
      <c r="MR165" s="115"/>
      <c r="MS165" s="115"/>
      <c r="MT165" s="115"/>
      <c r="MU165" s="115"/>
      <c r="MV165" s="115"/>
      <c r="MW165" s="115"/>
      <c r="MX165" s="115"/>
      <c r="MY165" s="115"/>
      <c r="MZ165" s="115"/>
      <c r="NA165" s="115"/>
      <c r="NB165" s="115"/>
      <c r="NC165" s="115"/>
      <c r="ND165" s="115"/>
      <c r="NE165" s="115"/>
      <c r="NF165" s="115"/>
      <c r="NG165" s="115"/>
      <c r="NH165" s="115"/>
      <c r="NI165" s="115"/>
      <c r="NJ165" s="115"/>
      <c r="NK165" s="115"/>
      <c r="NL165" s="115"/>
      <c r="NM165" s="115"/>
      <c r="NN165" s="115"/>
      <c r="NO165" s="115"/>
      <c r="NP165" s="115"/>
      <c r="NQ165" s="115"/>
      <c r="NR165" s="115"/>
      <c r="NS165" s="115"/>
      <c r="NT165" s="115"/>
      <c r="NU165" s="115"/>
      <c r="NV165" s="115"/>
      <c r="NW165" s="115"/>
      <c r="NX165" s="115"/>
      <c r="NY165" s="115"/>
      <c r="NZ165" s="115"/>
      <c r="OA165" s="115"/>
      <c r="OB165" s="115"/>
      <c r="OC165" s="115"/>
      <c r="OD165" s="115"/>
      <c r="OE165" s="115"/>
      <c r="OF165" s="115"/>
      <c r="OG165" s="115"/>
      <c r="OH165" s="115"/>
      <c r="OI165" s="115"/>
      <c r="OJ165" s="115"/>
      <c r="OK165" s="115"/>
      <c r="OL165" s="115"/>
      <c r="OM165" s="115"/>
      <c r="ON165" s="115"/>
      <c r="OO165" s="115"/>
      <c r="OP165" s="115"/>
      <c r="OQ165" s="115"/>
      <c r="OR165" s="115"/>
      <c r="OS165" s="115"/>
      <c r="OT165" s="115"/>
      <c r="OU165" s="115"/>
      <c r="OV165" s="115"/>
      <c r="OW165" s="115"/>
      <c r="OX165" s="115"/>
      <c r="OY165" s="115"/>
      <c r="OZ165" s="115"/>
      <c r="PA165" s="115"/>
      <c r="PB165" s="115"/>
      <c r="PC165" s="115"/>
      <c r="PD165" s="115"/>
      <c r="PE165" s="115"/>
      <c r="PF165" s="115"/>
      <c r="PG165" s="115"/>
      <c r="PH165" s="115"/>
      <c r="PI165" s="115"/>
      <c r="PJ165" s="115"/>
      <c r="PK165" s="115"/>
      <c r="PL165" s="115"/>
      <c r="PM165" s="115"/>
      <c r="PN165" s="115"/>
      <c r="PO165" s="115"/>
      <c r="PP165" s="115"/>
      <c r="PQ165" s="115"/>
      <c r="PR165" s="115"/>
      <c r="PS165" s="115"/>
      <c r="PT165" s="115"/>
      <c r="PU165" s="115"/>
      <c r="PV165" s="115"/>
      <c r="PW165" s="115"/>
      <c r="PX165" s="115"/>
      <c r="PY165" s="115"/>
      <c r="PZ165" s="115"/>
      <c r="QA165" s="115"/>
      <c r="QB165" s="115"/>
      <c r="QC165" s="115"/>
      <c r="QD165" s="115"/>
      <c r="QE165" s="115"/>
      <c r="QF165" s="115"/>
      <c r="QG165" s="115"/>
      <c r="QH165" s="115"/>
      <c r="QI165" s="115"/>
      <c r="QJ165" s="115"/>
      <c r="QK165" s="115"/>
      <c r="QL165" s="115"/>
      <c r="QM165" s="115"/>
      <c r="QN165" s="115"/>
      <c r="QO165" s="115"/>
      <c r="QP165" s="115"/>
      <c r="QQ165" s="115"/>
      <c r="QR165" s="115"/>
      <c r="QS165" s="115"/>
      <c r="QT165" s="115"/>
      <c r="QU165" s="115"/>
      <c r="QV165" s="115"/>
      <c r="QW165" s="115"/>
      <c r="QX165" s="115"/>
      <c r="QY165" s="115"/>
      <c r="QZ165" s="115"/>
      <c r="RA165" s="115"/>
      <c r="RB165" s="115"/>
      <c r="RC165" s="115"/>
      <c r="RD165" s="115"/>
      <c r="RE165" s="115"/>
      <c r="RF165" s="115"/>
      <c r="RG165" s="115"/>
      <c r="RH165" s="115"/>
      <c r="RI165" s="115"/>
      <c r="RJ165" s="115"/>
      <c r="RK165" s="115"/>
      <c r="RL165" s="115"/>
      <c r="RM165" s="115"/>
      <c r="RN165" s="115"/>
      <c r="RO165" s="115"/>
      <c r="RP165" s="115"/>
      <c r="RQ165" s="115"/>
      <c r="RR165" s="115"/>
      <c r="RS165" s="115"/>
      <c r="RT165" s="115"/>
      <c r="RU165" s="115"/>
      <c r="RV165" s="115"/>
      <c r="RW165" s="115"/>
      <c r="RX165" s="115"/>
      <c r="RY165" s="115"/>
      <c r="RZ165" s="115"/>
      <c r="SA165" s="115"/>
      <c r="SB165" s="115"/>
      <c r="SC165" s="115"/>
      <c r="SD165" s="115"/>
      <c r="SE165" s="115"/>
      <c r="SF165" s="115"/>
      <c r="SG165" s="115"/>
      <c r="SH165" s="115"/>
      <c r="SI165" s="115"/>
      <c r="SJ165" s="115"/>
      <c r="SK165" s="115"/>
      <c r="SL165" s="115"/>
      <c r="SM165" s="115"/>
      <c r="SN165" s="115"/>
      <c r="SO165" s="115"/>
      <c r="SP165" s="115"/>
      <c r="SQ165" s="115"/>
      <c r="SR165" s="115"/>
      <c r="SS165" s="115"/>
      <c r="ST165" s="115"/>
      <c r="SU165" s="115"/>
      <c r="SV165" s="115"/>
      <c r="SW165" s="115"/>
      <c r="SX165" s="115"/>
      <c r="SY165" s="115"/>
      <c r="SZ165" s="115"/>
      <c r="TA165" s="115"/>
      <c r="TB165" s="115"/>
      <c r="TC165" s="115"/>
      <c r="TD165" s="115"/>
      <c r="TE165" s="115"/>
      <c r="TF165" s="115"/>
      <c r="TG165" s="115"/>
      <c r="TH165" s="115"/>
      <c r="TI165" s="115"/>
      <c r="TJ165" s="115"/>
      <c r="TK165" s="115"/>
      <c r="TL165" s="115"/>
      <c r="TM165" s="115"/>
      <c r="TN165" s="115"/>
      <c r="TO165" s="115"/>
      <c r="TP165" s="115"/>
      <c r="TQ165" s="115"/>
      <c r="TR165" s="115"/>
      <c r="TS165" s="115"/>
      <c r="TT165" s="115"/>
      <c r="TU165" s="115"/>
      <c r="TV165" s="115"/>
      <c r="TW165" s="115"/>
      <c r="TX165" s="115"/>
      <c r="TY165" s="115"/>
      <c r="TZ165" s="115"/>
      <c r="UA165" s="115"/>
      <c r="UB165" s="115"/>
      <c r="UC165" s="115"/>
      <c r="UD165" s="115"/>
      <c r="UE165" s="115"/>
      <c r="UF165" s="115"/>
      <c r="UG165" s="115"/>
      <c r="UH165" s="115"/>
      <c r="UI165" s="115"/>
      <c r="UJ165" s="115"/>
      <c r="UK165" s="115"/>
      <c r="UL165" s="115"/>
      <c r="UM165" s="115"/>
      <c r="UN165" s="115"/>
      <c r="UO165" s="115"/>
      <c r="UP165" s="115"/>
      <c r="UQ165" s="115"/>
      <c r="UR165" s="115"/>
      <c r="US165" s="115"/>
      <c r="UT165" s="115"/>
      <c r="UU165" s="115"/>
      <c r="UV165" s="115"/>
      <c r="UW165" s="115"/>
      <c r="UX165" s="115"/>
      <c r="UY165" s="115"/>
      <c r="UZ165" s="115"/>
      <c r="VA165" s="115"/>
      <c r="VB165" s="115"/>
      <c r="VC165" s="115"/>
      <c r="VD165" s="115"/>
      <c r="VE165" s="115"/>
      <c r="VF165" s="115"/>
      <c r="VG165" s="115"/>
      <c r="VH165" s="115"/>
      <c r="VI165" s="115"/>
      <c r="VJ165" s="115"/>
      <c r="VK165" s="115"/>
      <c r="VL165" s="115"/>
      <c r="VM165" s="115"/>
      <c r="VN165" s="115"/>
      <c r="VO165" s="115"/>
      <c r="VP165" s="115"/>
      <c r="VQ165" s="115"/>
      <c r="VR165" s="115"/>
      <c r="VS165" s="115"/>
      <c r="VT165" s="115"/>
      <c r="VU165" s="115"/>
      <c r="VV165" s="115"/>
      <c r="VW165" s="115"/>
      <c r="VX165" s="115"/>
      <c r="VY165" s="115"/>
      <c r="VZ165" s="115"/>
      <c r="WA165" s="115"/>
      <c r="WB165" s="115"/>
      <c r="WC165" s="115"/>
      <c r="WD165" s="115"/>
      <c r="WE165" s="115"/>
      <c r="WF165" s="115"/>
      <c r="WG165" s="115"/>
      <c r="WH165" s="115"/>
      <c r="WI165" s="115"/>
      <c r="WJ165" s="115"/>
      <c r="WK165" s="115"/>
      <c r="WL165" s="115"/>
      <c r="WM165" s="115"/>
      <c r="WN165" s="115"/>
      <c r="WO165" s="115"/>
      <c r="WP165" s="115"/>
      <c r="WQ165" s="115"/>
      <c r="WR165" s="115"/>
      <c r="WS165" s="115"/>
      <c r="WT165" s="115"/>
      <c r="WU165" s="115"/>
      <c r="WV165" s="115"/>
      <c r="WW165" s="115"/>
      <c r="WX165" s="115"/>
      <c r="WY165" s="115"/>
      <c r="WZ165" s="115"/>
      <c r="XA165" s="115"/>
      <c r="XB165" s="115"/>
      <c r="XC165" s="115"/>
      <c r="XD165" s="115"/>
      <c r="XE165" s="115"/>
      <c r="XF165" s="115"/>
      <c r="XG165" s="115"/>
      <c r="XH165" s="115"/>
      <c r="XI165" s="115"/>
      <c r="XJ165" s="115"/>
      <c r="XK165" s="115"/>
      <c r="XL165" s="115"/>
      <c r="XM165" s="115"/>
      <c r="XN165" s="115"/>
      <c r="XO165" s="115"/>
      <c r="XP165" s="115"/>
      <c r="XQ165" s="115"/>
      <c r="XR165" s="115"/>
      <c r="XS165" s="115"/>
      <c r="XT165" s="115"/>
      <c r="XU165" s="115"/>
      <c r="XV165" s="115"/>
      <c r="XW165" s="115"/>
      <c r="XX165" s="115"/>
      <c r="XY165" s="115"/>
      <c r="XZ165" s="115"/>
      <c r="YA165" s="115"/>
      <c r="YB165" s="115"/>
      <c r="YC165" s="115"/>
      <c r="YD165" s="115"/>
      <c r="YE165" s="115"/>
      <c r="YF165" s="115"/>
      <c r="YG165" s="115"/>
      <c r="YH165" s="115"/>
      <c r="YI165" s="115"/>
      <c r="YJ165" s="115"/>
      <c r="YK165" s="115"/>
      <c r="YL165" s="115"/>
      <c r="YM165" s="115"/>
      <c r="YN165" s="115"/>
      <c r="YO165" s="115"/>
      <c r="YP165" s="115"/>
      <c r="YQ165" s="115"/>
      <c r="YR165" s="115"/>
      <c r="YS165" s="115"/>
      <c r="YT165" s="115"/>
      <c r="YU165" s="115"/>
      <c r="YV165" s="115"/>
      <c r="YW165" s="115"/>
      <c r="YX165" s="115"/>
      <c r="YY165" s="115"/>
      <c r="YZ165" s="115"/>
      <c r="ZA165" s="115"/>
      <c r="ZB165" s="115"/>
      <c r="ZC165" s="115"/>
      <c r="ZD165" s="115"/>
      <c r="ZE165" s="115"/>
      <c r="ZF165" s="115"/>
      <c r="ZG165" s="115"/>
      <c r="ZH165" s="115"/>
      <c r="ZI165" s="115"/>
      <c r="ZJ165" s="115"/>
      <c r="ZK165" s="115"/>
      <c r="ZL165" s="115"/>
      <c r="ZM165" s="115"/>
      <c r="ZN165" s="115"/>
      <c r="ZO165" s="115"/>
      <c r="ZP165" s="115"/>
      <c r="ZQ165" s="115"/>
      <c r="ZR165" s="115"/>
      <c r="ZS165" s="115"/>
      <c r="ZT165" s="115"/>
      <c r="ZU165" s="115"/>
      <c r="ZV165" s="115"/>
      <c r="ZW165" s="115"/>
      <c r="ZX165" s="115"/>
      <c r="ZY165" s="115"/>
      <c r="ZZ165" s="115"/>
      <c r="AAA165" s="115"/>
      <c r="AAB165" s="115"/>
      <c r="AAC165" s="115"/>
      <c r="AAD165" s="115"/>
      <c r="AAE165" s="115"/>
      <c r="AAF165" s="115"/>
      <c r="AAG165" s="115"/>
      <c r="AAH165" s="115"/>
      <c r="AAI165" s="115"/>
      <c r="AAJ165" s="115"/>
      <c r="AAK165" s="115"/>
      <c r="AAL165" s="115"/>
      <c r="AAM165" s="115"/>
      <c r="AAN165" s="115"/>
      <c r="AAO165" s="115"/>
      <c r="AAP165" s="115"/>
      <c r="AAQ165" s="115"/>
      <c r="AAR165" s="115"/>
      <c r="AAS165" s="115"/>
      <c r="AAT165" s="115"/>
      <c r="AAU165" s="115"/>
      <c r="AAV165" s="115"/>
      <c r="AAW165" s="115"/>
      <c r="AAX165" s="115"/>
      <c r="AAY165" s="115"/>
      <c r="AAZ165" s="115"/>
      <c r="ABA165" s="115"/>
      <c r="ABB165" s="115"/>
      <c r="ABC165" s="115"/>
      <c r="ABD165" s="115"/>
      <c r="ABE165" s="115"/>
      <c r="ABF165" s="115"/>
      <c r="ABG165" s="115"/>
      <c r="ABH165" s="115"/>
      <c r="ABI165" s="115"/>
      <c r="ABJ165" s="115"/>
      <c r="ABK165" s="115"/>
      <c r="ABL165" s="115"/>
      <c r="ABM165" s="115"/>
      <c r="ABN165" s="115"/>
      <c r="ABO165" s="115"/>
      <c r="ABP165" s="115"/>
      <c r="ABQ165" s="115"/>
      <c r="ABR165" s="115"/>
      <c r="ABS165" s="115"/>
      <c r="ABT165" s="115"/>
      <c r="ABU165" s="115"/>
      <c r="ABV165" s="115"/>
      <c r="ABW165" s="115"/>
      <c r="ABX165" s="115"/>
      <c r="ABY165" s="115"/>
      <c r="ABZ165" s="115"/>
      <c r="ACA165" s="115"/>
      <c r="ACB165" s="115"/>
      <c r="ACC165" s="115"/>
      <c r="ACD165" s="115"/>
      <c r="ACE165" s="115"/>
      <c r="ACF165" s="115"/>
      <c r="ACG165" s="115"/>
      <c r="ACH165" s="115"/>
      <c r="ACI165" s="115"/>
      <c r="ACJ165" s="115"/>
      <c r="ACK165" s="115"/>
      <c r="ACL165" s="115"/>
      <c r="ACM165" s="115"/>
      <c r="ACN165" s="115"/>
      <c r="ACO165" s="115"/>
      <c r="ACP165" s="115"/>
      <c r="ACQ165" s="115"/>
      <c r="ACR165" s="115"/>
      <c r="ACS165" s="115"/>
      <c r="ACT165" s="115"/>
      <c r="ACU165" s="115"/>
      <c r="ACV165" s="115"/>
      <c r="ACW165" s="115"/>
      <c r="ACX165" s="115"/>
      <c r="ACY165" s="115"/>
      <c r="ACZ165" s="115"/>
      <c r="ADA165" s="115"/>
      <c r="ADB165" s="115"/>
      <c r="ADC165" s="115"/>
      <c r="ADD165" s="115"/>
      <c r="ADE165" s="115"/>
      <c r="ADF165" s="115"/>
      <c r="ADG165" s="115"/>
      <c r="ADH165" s="115"/>
      <c r="ADI165" s="115"/>
      <c r="ADJ165" s="115"/>
      <c r="ADK165" s="115"/>
      <c r="ADL165" s="115"/>
      <c r="ADM165" s="115"/>
      <c r="ADN165" s="115"/>
      <c r="ADO165" s="115"/>
      <c r="ADP165" s="115"/>
      <c r="ADQ165" s="115"/>
      <c r="ADR165" s="115"/>
      <c r="ADS165" s="115"/>
      <c r="ADT165" s="115"/>
      <c r="ADU165" s="115"/>
      <c r="ADV165" s="115"/>
      <c r="ADW165" s="115"/>
      <c r="ADX165" s="115"/>
      <c r="ADY165" s="115"/>
      <c r="ADZ165" s="115"/>
      <c r="AEA165" s="115"/>
      <c r="AEB165" s="115"/>
      <c r="AEC165" s="115"/>
      <c r="AED165" s="115"/>
      <c r="AEE165" s="115"/>
      <c r="AEF165" s="115"/>
      <c r="AEG165" s="115"/>
      <c r="AEH165" s="115"/>
      <c r="AEI165" s="115"/>
      <c r="AEJ165" s="115"/>
      <c r="AEK165" s="115"/>
      <c r="AEL165" s="115"/>
      <c r="AEM165" s="115"/>
      <c r="AEN165" s="115"/>
      <c r="AEO165" s="115"/>
      <c r="AEP165" s="115"/>
      <c r="AEQ165" s="115"/>
      <c r="AER165" s="115"/>
      <c r="AES165" s="115"/>
      <c r="AET165" s="115"/>
      <c r="AEU165" s="115"/>
      <c r="AEV165" s="115"/>
      <c r="AEW165" s="115"/>
      <c r="AEX165" s="115"/>
      <c r="AEY165" s="115"/>
      <c r="AEZ165" s="115"/>
      <c r="AFA165" s="115"/>
      <c r="AFB165" s="115"/>
      <c r="AFC165" s="115"/>
      <c r="AFD165" s="115"/>
      <c r="AFE165" s="115"/>
      <c r="AFF165" s="115"/>
      <c r="AFG165" s="115"/>
      <c r="AFH165" s="115"/>
      <c r="AFI165" s="115"/>
      <c r="AFJ165" s="115"/>
      <c r="AFK165" s="115"/>
      <c r="AFL165" s="115"/>
      <c r="AFM165" s="115"/>
      <c r="AFN165" s="115"/>
      <c r="AFO165" s="115"/>
      <c r="AFP165" s="115"/>
      <c r="AFQ165" s="115"/>
      <c r="AFR165" s="115"/>
      <c r="AFS165" s="115"/>
      <c r="AFT165" s="115"/>
      <c r="AFU165" s="115"/>
      <c r="AFV165" s="115"/>
      <c r="AFW165" s="115"/>
      <c r="AFX165" s="115"/>
      <c r="AFY165" s="115"/>
      <c r="AFZ165" s="115"/>
      <c r="AGA165" s="115"/>
      <c r="AGB165" s="115"/>
      <c r="AGC165" s="115"/>
      <c r="AGD165" s="115"/>
      <c r="AGE165" s="115"/>
      <c r="AGF165" s="115"/>
      <c r="AGG165" s="115"/>
      <c r="AGH165" s="115"/>
      <c r="AGI165" s="115"/>
      <c r="AGJ165" s="115"/>
      <c r="AGK165" s="115"/>
      <c r="AGL165" s="115"/>
      <c r="AGM165" s="115"/>
      <c r="AGN165" s="115"/>
      <c r="AGO165" s="115"/>
      <c r="AGP165" s="115"/>
      <c r="AGQ165" s="115"/>
      <c r="AGR165" s="115"/>
      <c r="AGS165" s="115"/>
      <c r="AGT165" s="115"/>
      <c r="AGU165" s="115"/>
      <c r="AGV165" s="115"/>
      <c r="AGW165" s="115"/>
      <c r="AGX165" s="115"/>
      <c r="AGY165" s="115"/>
      <c r="AGZ165" s="115"/>
      <c r="AHA165" s="115"/>
      <c r="AHB165" s="115"/>
      <c r="AHC165" s="115"/>
      <c r="AHD165" s="115"/>
      <c r="AHE165" s="115"/>
      <c r="AHF165" s="115"/>
      <c r="AHG165" s="115"/>
      <c r="AHH165" s="115"/>
      <c r="AHI165" s="115"/>
      <c r="AHJ165" s="115"/>
      <c r="AHK165" s="115"/>
      <c r="AHL165" s="115"/>
      <c r="AHM165" s="115"/>
      <c r="AHN165" s="115"/>
      <c r="AHO165" s="115"/>
      <c r="AHP165" s="115"/>
      <c r="AHQ165" s="115"/>
      <c r="AHR165" s="115"/>
      <c r="AHS165" s="115"/>
      <c r="AHT165" s="115"/>
      <c r="AHU165" s="115"/>
      <c r="AHV165" s="115"/>
      <c r="AHW165" s="115"/>
      <c r="AHX165" s="115"/>
      <c r="AHY165" s="115"/>
      <c r="AHZ165" s="115"/>
      <c r="AIA165" s="115"/>
      <c r="AIB165" s="115"/>
      <c r="AIC165" s="115"/>
      <c r="AID165" s="115"/>
      <c r="AIE165" s="115"/>
      <c r="AIF165" s="115"/>
      <c r="AIG165" s="115"/>
      <c r="AIH165" s="115"/>
      <c r="AII165" s="115"/>
      <c r="AIJ165" s="115"/>
      <c r="AIK165" s="115"/>
      <c r="AIL165" s="115"/>
      <c r="AIM165" s="115"/>
      <c r="AIN165" s="115"/>
      <c r="AIO165" s="115"/>
      <c r="AIP165" s="115"/>
      <c r="AIQ165" s="115"/>
      <c r="AIR165" s="115"/>
      <c r="AIS165" s="115"/>
      <c r="AIT165" s="115"/>
      <c r="AIU165" s="115"/>
      <c r="AIV165" s="115"/>
      <c r="AIW165" s="115"/>
      <c r="AIX165" s="115"/>
      <c r="AIY165" s="115"/>
      <c r="AIZ165" s="115"/>
      <c r="AJA165" s="115"/>
      <c r="AJB165" s="115"/>
      <c r="AJC165" s="115"/>
      <c r="AJD165" s="115"/>
      <c r="AJE165" s="115"/>
      <c r="AJF165" s="115"/>
      <c r="AJG165" s="115"/>
      <c r="AJH165" s="115"/>
      <c r="AJI165" s="115"/>
      <c r="AJJ165" s="115"/>
      <c r="AJK165" s="115"/>
      <c r="AJL165" s="115"/>
      <c r="AJM165" s="115"/>
      <c r="AJN165" s="115"/>
      <c r="AJO165" s="115"/>
      <c r="AJP165" s="115"/>
      <c r="AJQ165" s="115"/>
      <c r="AJR165" s="115"/>
      <c r="AJS165" s="115"/>
      <c r="AJT165" s="115"/>
      <c r="AJU165" s="115"/>
      <c r="AJV165" s="115"/>
      <c r="AJW165" s="115"/>
      <c r="AJX165" s="115"/>
      <c r="AJY165" s="115"/>
      <c r="AJZ165" s="115"/>
      <c r="AKA165" s="115"/>
      <c r="AKB165" s="115"/>
      <c r="AKC165" s="115"/>
      <c r="AKD165" s="115"/>
      <c r="AKE165" s="115"/>
      <c r="AKF165" s="115"/>
      <c r="AKG165" s="115"/>
      <c r="AKH165" s="115"/>
      <c r="AKI165" s="115"/>
      <c r="AKJ165" s="115"/>
      <c r="AKK165" s="115"/>
      <c r="AKL165" s="115"/>
      <c r="AKM165" s="115"/>
      <c r="AKN165" s="115"/>
      <c r="AKO165" s="115"/>
      <c r="AKP165" s="115"/>
      <c r="AKQ165" s="115"/>
      <c r="AKR165" s="115"/>
      <c r="AKS165" s="115"/>
      <c r="AKT165" s="115"/>
      <c r="AKU165" s="115"/>
      <c r="AKV165" s="115"/>
      <c r="AKW165" s="115"/>
      <c r="AKX165" s="115"/>
      <c r="AKY165" s="115"/>
      <c r="AKZ165" s="115"/>
      <c r="ALA165" s="115"/>
      <c r="ALB165" s="115"/>
      <c r="ALC165" s="115"/>
      <c r="ALD165" s="115"/>
      <c r="ALE165" s="115"/>
      <c r="ALF165" s="115"/>
      <c r="ALG165" s="115"/>
      <c r="ALH165" s="115"/>
      <c r="ALI165" s="115"/>
      <c r="ALJ165" s="115"/>
      <c r="ALK165" s="115"/>
      <c r="ALL165" s="115"/>
      <c r="ALM165" s="115"/>
      <c r="ALN165" s="115"/>
      <c r="ALO165" s="115"/>
      <c r="ALP165" s="115"/>
      <c r="ALQ165" s="115"/>
      <c r="ALR165" s="115"/>
      <c r="ALS165" s="115"/>
      <c r="ALT165" s="115"/>
      <c r="ALU165" s="115"/>
      <c r="ALV165" s="115"/>
      <c r="ALW165" s="115"/>
      <c r="ALX165" s="115"/>
      <c r="ALY165" s="115"/>
      <c r="ALZ165" s="115"/>
      <c r="AMA165" s="115"/>
      <c r="AMB165" s="115"/>
      <c r="AMC165" s="115"/>
      <c r="AMD165" s="115"/>
      <c r="AME165" s="115"/>
      <c r="AMF165" s="115"/>
      <c r="AMG165" s="115"/>
      <c r="AMH165" s="115"/>
      <c r="AMI165" s="115"/>
      <c r="AMJ165" s="115"/>
      <c r="AMK165" s="115"/>
      <c r="AML165" s="115"/>
      <c r="AMM165" s="115"/>
      <c r="AMN165" s="115"/>
      <c r="AMO165" s="115"/>
      <c r="AMP165" s="115"/>
      <c r="AMQ165" s="115"/>
      <c r="AMR165" s="115"/>
      <c r="AMS165" s="115"/>
      <c r="AMT165" s="115"/>
      <c r="AMU165" s="115"/>
      <c r="AMV165" s="115"/>
      <c r="AMW165" s="115"/>
      <c r="AMX165" s="115"/>
      <c r="AMY165" s="115"/>
      <c r="AMZ165" s="115"/>
      <c r="ANA165" s="115"/>
      <c r="ANB165" s="115"/>
      <c r="ANC165" s="115"/>
      <c r="AND165" s="115"/>
      <c r="ANE165" s="115"/>
      <c r="ANF165" s="115"/>
      <c r="ANG165" s="115"/>
      <c r="ANH165" s="115"/>
      <c r="ANI165" s="115"/>
      <c r="ANJ165" s="115"/>
      <c r="ANK165" s="115"/>
      <c r="ANL165" s="115"/>
      <c r="ANM165" s="115"/>
      <c r="ANN165" s="115"/>
      <c r="ANO165" s="115"/>
      <c r="ANP165" s="115"/>
      <c r="ANQ165" s="115"/>
      <c r="ANR165" s="115"/>
      <c r="ANS165" s="115"/>
      <c r="ANT165" s="115"/>
      <c r="ANU165" s="115"/>
      <c r="ANV165" s="115"/>
      <c r="ANW165" s="115"/>
      <c r="ANX165" s="115"/>
      <c r="ANY165" s="115"/>
      <c r="ANZ165" s="115"/>
      <c r="AOA165" s="115"/>
      <c r="AOB165" s="115"/>
      <c r="AOC165" s="115"/>
      <c r="AOD165" s="115"/>
      <c r="AOE165" s="115"/>
      <c r="AOF165" s="115"/>
      <c r="AOG165" s="115"/>
      <c r="AOH165" s="115"/>
      <c r="AOI165" s="115"/>
      <c r="AOJ165" s="115"/>
      <c r="AOK165" s="115"/>
      <c r="AOL165" s="115"/>
      <c r="AOM165" s="115"/>
      <c r="AON165" s="115"/>
      <c r="AOO165" s="115"/>
      <c r="AOP165" s="115"/>
      <c r="AOQ165" s="115"/>
      <c r="AOR165" s="115"/>
      <c r="AOS165" s="115"/>
      <c r="AOT165" s="115"/>
      <c r="AOU165" s="115"/>
      <c r="AOV165" s="115"/>
      <c r="AOW165" s="115"/>
      <c r="AOX165" s="115"/>
      <c r="AOY165" s="115"/>
      <c r="AOZ165" s="115"/>
      <c r="APA165" s="115"/>
      <c r="APB165" s="115"/>
      <c r="APC165" s="115"/>
      <c r="APD165" s="115"/>
      <c r="APE165" s="115"/>
      <c r="APF165" s="115"/>
      <c r="APG165" s="115"/>
      <c r="APH165" s="115"/>
      <c r="API165" s="115"/>
      <c r="APJ165" s="115"/>
      <c r="APK165" s="115"/>
      <c r="APL165" s="115"/>
      <c r="APM165" s="115"/>
      <c r="APN165" s="115"/>
      <c r="APO165" s="115"/>
      <c r="APP165" s="115"/>
      <c r="APQ165" s="115"/>
      <c r="APR165" s="115"/>
      <c r="APS165" s="115"/>
      <c r="APT165" s="115"/>
      <c r="APU165" s="115"/>
      <c r="APV165" s="115"/>
      <c r="APW165" s="115"/>
      <c r="APX165" s="115"/>
      <c r="APY165" s="115"/>
      <c r="APZ165" s="115"/>
      <c r="AQA165" s="115"/>
      <c r="AQB165" s="115"/>
      <c r="AQC165" s="115"/>
      <c r="AQD165" s="115"/>
      <c r="AQE165" s="115"/>
      <c r="AQF165" s="115"/>
      <c r="AQG165" s="115"/>
      <c r="AQH165" s="115"/>
      <c r="AQI165" s="115"/>
      <c r="AQJ165" s="115"/>
      <c r="AQK165" s="115"/>
      <c r="AQL165" s="115"/>
      <c r="AQM165" s="115"/>
      <c r="AQN165" s="115"/>
      <c r="AQO165" s="115"/>
      <c r="AQP165" s="115"/>
      <c r="AQQ165" s="115"/>
      <c r="AQR165" s="115"/>
      <c r="AQS165" s="115"/>
      <c r="AQT165" s="115"/>
      <c r="AQU165" s="115"/>
      <c r="AQV165" s="115"/>
      <c r="AQW165" s="115"/>
      <c r="AQX165" s="115"/>
      <c r="AQY165" s="115"/>
      <c r="AQZ165" s="115"/>
      <c r="ARA165" s="115"/>
      <c r="ARB165" s="115"/>
      <c r="ARC165" s="115"/>
      <c r="ARD165" s="115"/>
      <c r="ARE165" s="115"/>
      <c r="ARF165" s="115"/>
      <c r="ARG165" s="115"/>
      <c r="ARH165" s="115"/>
      <c r="ARI165" s="115"/>
      <c r="ARJ165" s="115"/>
      <c r="ARK165" s="115"/>
      <c r="ARL165" s="115"/>
      <c r="ARM165" s="115"/>
      <c r="ARN165" s="115"/>
      <c r="ARO165" s="115"/>
      <c r="ARP165" s="115"/>
      <c r="ARQ165" s="115"/>
      <c r="ARR165" s="115"/>
      <c r="ARS165" s="115"/>
      <c r="ART165" s="115"/>
      <c r="ARU165" s="115"/>
      <c r="ARV165" s="115"/>
      <c r="ARW165" s="115"/>
      <c r="ARX165" s="115"/>
      <c r="ARY165" s="115"/>
      <c r="ARZ165" s="115"/>
      <c r="ASA165" s="115"/>
      <c r="ASB165" s="115"/>
      <c r="ASC165" s="115"/>
      <c r="ASD165" s="115"/>
      <c r="ASE165" s="115"/>
      <c r="ASF165" s="115"/>
      <c r="ASG165" s="115"/>
      <c r="ASH165" s="115"/>
      <c r="ASI165" s="115"/>
      <c r="ASJ165" s="115"/>
      <c r="ASK165" s="115"/>
      <c r="ASL165" s="115"/>
      <c r="ASM165" s="115"/>
      <c r="ASN165" s="115"/>
      <c r="ASO165" s="115"/>
      <c r="ASP165" s="115"/>
      <c r="ASQ165" s="115"/>
      <c r="ASR165" s="115"/>
      <c r="ASS165" s="115"/>
      <c r="AST165" s="115"/>
      <c r="ASU165" s="115"/>
      <c r="ASV165" s="115"/>
      <c r="ASW165" s="115"/>
      <c r="ASX165" s="115"/>
      <c r="ASY165" s="115"/>
      <c r="ASZ165" s="115"/>
      <c r="ATA165" s="115"/>
      <c r="ATB165" s="115"/>
      <c r="ATC165" s="115"/>
      <c r="ATD165" s="115"/>
      <c r="ATE165" s="115"/>
      <c r="ATF165" s="115"/>
      <c r="ATG165" s="115"/>
      <c r="ATH165" s="115"/>
      <c r="ATI165" s="115"/>
      <c r="ATJ165" s="115"/>
      <c r="ATK165" s="115"/>
      <c r="ATL165" s="115"/>
      <c r="ATM165" s="115"/>
      <c r="ATN165" s="115"/>
      <c r="ATO165" s="115"/>
      <c r="ATP165" s="115"/>
      <c r="ATQ165" s="115"/>
      <c r="ATR165" s="115"/>
      <c r="ATS165" s="115"/>
      <c r="ATT165" s="115"/>
      <c r="ATU165" s="115"/>
      <c r="ATV165" s="115"/>
      <c r="ATW165" s="115"/>
      <c r="ATX165" s="115"/>
      <c r="ATY165" s="115"/>
      <c r="ATZ165" s="115"/>
      <c r="AUA165" s="115"/>
      <c r="AUB165" s="115"/>
      <c r="AUC165" s="115"/>
      <c r="AUD165" s="115"/>
      <c r="AUE165" s="115"/>
      <c r="AUF165" s="115"/>
      <c r="AUG165" s="115"/>
      <c r="AUH165" s="115"/>
      <c r="AUI165" s="115"/>
      <c r="AUJ165" s="115"/>
      <c r="AUK165" s="115"/>
      <c r="AUL165" s="115"/>
      <c r="AUM165" s="115"/>
      <c r="AUN165" s="115"/>
      <c r="AUO165" s="115"/>
      <c r="AUP165" s="115"/>
      <c r="AUQ165" s="115"/>
      <c r="AUR165" s="115"/>
      <c r="AUS165" s="115"/>
      <c r="AUT165" s="115"/>
      <c r="AUU165" s="115"/>
      <c r="AUV165" s="115"/>
      <c r="AUW165" s="115"/>
      <c r="AUX165" s="115"/>
      <c r="AUY165" s="115"/>
      <c r="AUZ165" s="115"/>
      <c r="AVA165" s="115"/>
      <c r="AVB165" s="115"/>
      <c r="AVC165" s="115"/>
      <c r="AVD165" s="115"/>
      <c r="AVE165" s="115"/>
      <c r="AVF165" s="115"/>
      <c r="AVG165" s="115"/>
      <c r="AVH165" s="115"/>
      <c r="AVI165" s="115"/>
      <c r="AVJ165" s="115"/>
      <c r="AVK165" s="115"/>
      <c r="AVL165" s="115"/>
      <c r="AVM165" s="115"/>
      <c r="AVN165" s="115"/>
      <c r="AVO165" s="115"/>
      <c r="AVP165" s="115"/>
      <c r="AVQ165" s="115"/>
      <c r="AVR165" s="115"/>
      <c r="AVS165" s="115"/>
      <c r="AVT165" s="115"/>
      <c r="AVU165" s="115"/>
    </row>
    <row r="166" spans="1:1269" s="332" customFormat="1" ht="13.5" customHeight="1" x14ac:dyDescent="0.2">
      <c r="A166" s="115"/>
      <c r="B166" s="23" t="s">
        <v>167</v>
      </c>
      <c r="C166" s="135" t="s">
        <v>39</v>
      </c>
      <c r="D166" s="136">
        <v>1</v>
      </c>
      <c r="E166" s="69"/>
      <c r="F166" s="138">
        <f t="shared" si="38"/>
        <v>0</v>
      </c>
      <c r="G166" s="137">
        <f t="shared" si="39"/>
        <v>0</v>
      </c>
      <c r="H166" s="137">
        <f t="shared" si="40"/>
        <v>0</v>
      </c>
      <c r="I166" s="137">
        <f t="shared" si="41"/>
        <v>0</v>
      </c>
      <c r="J166" s="138" t="str">
        <f t="shared" si="42"/>
        <v>-</v>
      </c>
      <c r="K166" s="138" t="str">
        <f t="shared" si="43"/>
        <v>-</v>
      </c>
      <c r="L166" s="139" t="str">
        <f t="shared" si="44"/>
        <v>-</v>
      </c>
      <c r="M166" s="140"/>
      <c r="N166" s="84"/>
      <c r="O166" s="137"/>
      <c r="P166" s="137"/>
      <c r="Q166" s="137"/>
      <c r="R166" s="91"/>
      <c r="S166" s="141">
        <f>(I166*20)-(H166/5)</f>
        <v>0</v>
      </c>
      <c r="T166" s="140"/>
      <c r="U166" s="73">
        <f t="shared" si="48"/>
        <v>3.375</v>
      </c>
      <c r="V166" s="73">
        <f t="shared" si="49"/>
        <v>27</v>
      </c>
      <c r="W166" s="74">
        <f t="shared" si="45"/>
        <v>2</v>
      </c>
      <c r="X166" s="102"/>
      <c r="Y166" s="84"/>
      <c r="Z166" s="69"/>
      <c r="AA166" s="69"/>
      <c r="AB166" s="69"/>
      <c r="AC166" s="142"/>
      <c r="AD166" s="84"/>
      <c r="AE166" s="69"/>
      <c r="AF166" s="69"/>
      <c r="AG166" s="69"/>
      <c r="AH166" s="143"/>
      <c r="AI166" s="84"/>
      <c r="AJ166" s="69"/>
      <c r="AK166" s="69"/>
      <c r="AL166" s="69"/>
      <c r="AM166" s="82"/>
      <c r="AN166" s="84"/>
      <c r="AO166" s="69"/>
      <c r="AP166" s="69"/>
      <c r="AQ166" s="69"/>
      <c r="AR166" s="82"/>
      <c r="AS166" s="84"/>
      <c r="AT166" s="69"/>
      <c r="AU166" s="69"/>
      <c r="AV166" s="69"/>
      <c r="AW166" s="82"/>
      <c r="AX166" s="84"/>
      <c r="AY166" s="69"/>
      <c r="AZ166" s="69"/>
      <c r="BA166" s="69"/>
      <c r="BB166" s="82"/>
      <c r="BC166" s="136"/>
      <c r="BD166" s="69"/>
      <c r="BE166" s="69"/>
      <c r="BF166" s="69"/>
      <c r="BG166" s="82"/>
      <c r="BH166" s="84"/>
      <c r="BI166" s="69"/>
      <c r="BJ166" s="69"/>
      <c r="BK166" s="69"/>
      <c r="BL166" s="132"/>
      <c r="BM166" s="84"/>
      <c r="BN166" s="69"/>
      <c r="BO166" s="69"/>
      <c r="BP166" s="69"/>
      <c r="BQ166" s="132"/>
      <c r="BR166" s="84"/>
      <c r="BS166" s="69"/>
      <c r="BT166" s="69"/>
      <c r="BU166" s="69"/>
      <c r="BV166" s="132"/>
      <c r="BW166" s="84"/>
      <c r="BX166" s="69"/>
      <c r="BY166" s="69"/>
      <c r="BZ166" s="69"/>
      <c r="CA166" s="132"/>
      <c r="CB166" s="84"/>
      <c r="CC166" s="69"/>
      <c r="CD166" s="69"/>
      <c r="CE166" s="69"/>
      <c r="CF166" s="132"/>
      <c r="CG166" s="84"/>
      <c r="CH166" s="69"/>
      <c r="CI166" s="69"/>
      <c r="CJ166" s="69"/>
      <c r="CK166" s="132"/>
      <c r="CL166" s="84"/>
      <c r="CM166" s="69"/>
      <c r="CN166" s="69"/>
      <c r="CO166" s="69"/>
      <c r="CP166" s="132"/>
      <c r="CQ166" s="84"/>
      <c r="CR166" s="69"/>
      <c r="CS166" s="69"/>
      <c r="CT166" s="137"/>
      <c r="CU166" s="334"/>
      <c r="CV166" s="334"/>
      <c r="CW166" s="334"/>
      <c r="CX166" s="334"/>
      <c r="CY166" s="334"/>
      <c r="CZ166" s="132"/>
      <c r="DA166" s="136"/>
      <c r="DB166" s="69"/>
      <c r="DC166" s="69"/>
      <c r="DD166" s="69"/>
      <c r="DE166" s="87"/>
      <c r="DF166" s="84"/>
      <c r="DG166" s="69"/>
      <c r="DH166" s="69"/>
      <c r="DI166" s="69"/>
      <c r="DJ166" s="87"/>
      <c r="DK166" s="84"/>
      <c r="DL166" s="137"/>
      <c r="DM166" s="137"/>
      <c r="DN166" s="137"/>
      <c r="DO166" s="87"/>
      <c r="DP166" s="84"/>
      <c r="DQ166" s="69"/>
      <c r="DR166" s="69"/>
      <c r="DS166" s="69"/>
      <c r="DT166" s="87"/>
      <c r="DU166" s="125"/>
      <c r="DV166" s="125"/>
      <c r="DW166" s="125"/>
      <c r="DX166" s="125"/>
      <c r="DY166" s="125"/>
      <c r="DZ166" s="125"/>
      <c r="EA166" s="125"/>
      <c r="EB166" s="125"/>
      <c r="EC166" s="125"/>
      <c r="ED166" s="125"/>
      <c r="EE166" s="125"/>
      <c r="EF166" s="125"/>
      <c r="EG166" s="125"/>
      <c r="EH166" s="125"/>
      <c r="EI166" s="133"/>
      <c r="EJ166" s="125"/>
      <c r="EK166" s="125"/>
      <c r="EL166" s="125"/>
      <c r="EM166" s="125"/>
      <c r="EN166" s="133"/>
      <c r="EO166" s="125"/>
      <c r="EP166" s="125"/>
      <c r="EQ166" s="125"/>
      <c r="ER166" s="125"/>
      <c r="ES166" s="133"/>
      <c r="ET166" s="125"/>
      <c r="EU166" s="125"/>
      <c r="EV166" s="125"/>
      <c r="EW166" s="125"/>
      <c r="EX166" s="115"/>
      <c r="EY166" s="115"/>
      <c r="EZ166" s="115"/>
      <c r="FA166" s="115"/>
      <c r="FB166" s="136">
        <v>1</v>
      </c>
      <c r="FC166" s="73">
        <v>8</v>
      </c>
      <c r="FD166" s="136">
        <v>0</v>
      </c>
      <c r="FE166" s="136">
        <v>27</v>
      </c>
      <c r="FF166" s="136">
        <v>1</v>
      </c>
      <c r="FG166" s="138">
        <f>IF(FF166=0,"-",FC166/FF166)</f>
        <v>8</v>
      </c>
      <c r="FH166" s="138">
        <f>IF(FC166=0,"-",FE166/FC166)</f>
        <v>3.375</v>
      </c>
      <c r="FI166" s="139">
        <f>IF(FF166=0,"-",FE166/FF166)</f>
        <v>27</v>
      </c>
      <c r="FJ166" s="115"/>
      <c r="FK166" s="88">
        <v>2</v>
      </c>
      <c r="FL166" s="264"/>
      <c r="FM166" s="264"/>
      <c r="FN166" s="264"/>
      <c r="FO166" s="264"/>
      <c r="FP166" s="264"/>
      <c r="FQ166" s="264"/>
      <c r="FR166" s="264"/>
      <c r="FS166" s="264"/>
      <c r="FT166" s="264"/>
      <c r="FU166" s="44"/>
      <c r="FV166" s="44"/>
      <c r="FW166" s="44"/>
      <c r="FX166" s="44"/>
      <c r="FY166" s="44"/>
      <c r="FZ166" s="44"/>
      <c r="GA166" s="44"/>
      <c r="GB166" s="44"/>
      <c r="GC166" s="44"/>
      <c r="GD166" s="44"/>
      <c r="GE166" s="115"/>
      <c r="GF166" s="115"/>
      <c r="GG166" s="115"/>
      <c r="GH166" s="115"/>
      <c r="GI166" s="115"/>
      <c r="GJ166" s="115"/>
      <c r="GK166" s="115"/>
      <c r="GL166" s="115"/>
      <c r="GM166" s="115"/>
      <c r="GN166" s="115"/>
      <c r="GO166" s="115"/>
      <c r="GP166" s="115"/>
      <c r="GQ166" s="115"/>
      <c r="GR166" s="115"/>
      <c r="GS166" s="115"/>
      <c r="GT166" s="115"/>
      <c r="GU166" s="115"/>
      <c r="GV166" s="115"/>
      <c r="GW166" s="115"/>
      <c r="GX166" s="115"/>
      <c r="GY166" s="115"/>
      <c r="GZ166" s="115"/>
      <c r="HA166" s="115"/>
      <c r="HB166" s="115"/>
      <c r="HC166" s="115"/>
      <c r="HD166" s="115"/>
      <c r="HE166" s="115"/>
      <c r="HF166" s="115"/>
      <c r="HG166" s="115"/>
      <c r="HH166" s="115"/>
      <c r="HI166" s="115"/>
      <c r="HJ166" s="115"/>
      <c r="HK166" s="115"/>
      <c r="HL166" s="115"/>
      <c r="HM166" s="115"/>
      <c r="HN166" s="115"/>
      <c r="HO166" s="115"/>
      <c r="HP166" s="115"/>
      <c r="HQ166" s="115"/>
      <c r="HR166" s="115"/>
      <c r="HS166" s="115"/>
      <c r="HT166" s="115"/>
      <c r="HU166" s="115"/>
      <c r="HV166" s="115"/>
      <c r="HW166" s="115"/>
      <c r="HX166" s="115"/>
      <c r="HY166" s="115"/>
      <c r="HZ166" s="115"/>
      <c r="IA166" s="115"/>
      <c r="IB166" s="115"/>
      <c r="IC166" s="115"/>
      <c r="ID166" s="115"/>
      <c r="IE166" s="115"/>
      <c r="IF166" s="115"/>
      <c r="IG166" s="115"/>
      <c r="IH166" s="115"/>
      <c r="II166" s="115"/>
      <c r="IJ166" s="115"/>
      <c r="IK166" s="115"/>
      <c r="IL166" s="115"/>
      <c r="IM166" s="115"/>
      <c r="IN166" s="115"/>
      <c r="IO166" s="115"/>
      <c r="IP166" s="115"/>
      <c r="IQ166" s="115"/>
      <c r="IR166" s="115"/>
      <c r="IS166" s="115"/>
      <c r="IT166" s="115"/>
      <c r="IU166" s="115"/>
      <c r="IV166" s="115"/>
      <c r="IW166" s="115"/>
      <c r="IX166" s="115"/>
      <c r="IY166" s="115"/>
      <c r="IZ166" s="115"/>
      <c r="JA166" s="115"/>
      <c r="JB166" s="115"/>
      <c r="JC166" s="115"/>
      <c r="JD166" s="115"/>
      <c r="JE166" s="115"/>
      <c r="JF166" s="115"/>
      <c r="JG166" s="115"/>
      <c r="JH166" s="115"/>
      <c r="JI166" s="115"/>
      <c r="JJ166" s="115"/>
      <c r="JK166" s="115"/>
      <c r="JL166" s="115"/>
      <c r="JM166" s="115"/>
      <c r="JN166" s="115"/>
      <c r="JO166" s="115"/>
      <c r="JP166" s="115"/>
      <c r="JQ166" s="115"/>
      <c r="JR166" s="115"/>
      <c r="JS166" s="115"/>
      <c r="JT166" s="115"/>
      <c r="JU166" s="115"/>
      <c r="JV166" s="115"/>
      <c r="JW166" s="115"/>
      <c r="JX166" s="115"/>
      <c r="JY166" s="115"/>
      <c r="JZ166" s="115"/>
      <c r="KA166" s="115"/>
      <c r="KB166" s="115"/>
      <c r="KC166" s="115"/>
      <c r="KD166" s="115"/>
      <c r="KE166" s="115"/>
      <c r="KF166" s="115"/>
      <c r="KG166" s="115"/>
      <c r="KH166" s="115"/>
      <c r="KI166" s="115"/>
      <c r="KJ166" s="115"/>
      <c r="KK166" s="115"/>
      <c r="KL166" s="115"/>
      <c r="KM166" s="115"/>
      <c r="KN166" s="115"/>
      <c r="KO166" s="115"/>
      <c r="KP166" s="115"/>
      <c r="KQ166" s="115"/>
      <c r="KR166" s="115"/>
      <c r="KS166" s="115"/>
      <c r="KT166" s="115"/>
      <c r="KU166" s="115"/>
      <c r="KV166" s="115"/>
      <c r="KW166" s="115"/>
      <c r="KX166" s="115"/>
      <c r="KY166" s="115"/>
      <c r="KZ166" s="115"/>
      <c r="LA166" s="115"/>
      <c r="LB166" s="115"/>
      <c r="LC166" s="115"/>
      <c r="LD166" s="115"/>
      <c r="LE166" s="115"/>
      <c r="LF166" s="115"/>
      <c r="LG166" s="115"/>
      <c r="LH166" s="115"/>
      <c r="LI166" s="115"/>
      <c r="LJ166" s="115"/>
      <c r="LK166" s="115"/>
      <c r="LL166" s="115"/>
      <c r="LM166" s="115"/>
      <c r="LN166" s="115"/>
      <c r="LO166" s="115"/>
      <c r="LP166" s="115"/>
      <c r="LQ166" s="115"/>
      <c r="LR166" s="115"/>
      <c r="LS166" s="115"/>
      <c r="LT166" s="115"/>
      <c r="LU166" s="115"/>
      <c r="LV166" s="115"/>
      <c r="LW166" s="115"/>
      <c r="LX166" s="115"/>
      <c r="LY166" s="115"/>
      <c r="LZ166" s="115"/>
      <c r="MA166" s="115"/>
      <c r="MB166" s="115"/>
      <c r="MC166" s="115"/>
      <c r="MD166" s="115"/>
      <c r="ME166" s="115"/>
      <c r="MF166" s="115"/>
      <c r="MG166" s="115"/>
      <c r="MH166" s="115"/>
      <c r="MI166" s="115"/>
      <c r="MJ166" s="115"/>
      <c r="MK166" s="115"/>
      <c r="ML166" s="115"/>
      <c r="MM166" s="115"/>
      <c r="MN166" s="115"/>
      <c r="MO166" s="115"/>
      <c r="MP166" s="115"/>
      <c r="MQ166" s="115"/>
      <c r="MR166" s="115"/>
      <c r="MS166" s="115"/>
      <c r="MT166" s="115"/>
      <c r="MU166" s="115"/>
      <c r="MV166" s="115"/>
      <c r="MW166" s="115"/>
      <c r="MX166" s="115"/>
      <c r="MY166" s="115"/>
      <c r="MZ166" s="115"/>
      <c r="NA166" s="115"/>
      <c r="NB166" s="115"/>
      <c r="NC166" s="115"/>
      <c r="ND166" s="115"/>
      <c r="NE166" s="115"/>
      <c r="NF166" s="115"/>
      <c r="NG166" s="115"/>
      <c r="NH166" s="115"/>
      <c r="NI166" s="115"/>
      <c r="NJ166" s="115"/>
      <c r="NK166" s="115"/>
      <c r="NL166" s="115"/>
      <c r="NM166" s="115"/>
      <c r="NN166" s="115"/>
      <c r="NO166" s="115"/>
      <c r="NP166" s="115"/>
      <c r="NQ166" s="115"/>
      <c r="NR166" s="115"/>
      <c r="NS166" s="115"/>
      <c r="NT166" s="115"/>
      <c r="NU166" s="115"/>
      <c r="NV166" s="115"/>
      <c r="NW166" s="115"/>
      <c r="NX166" s="115"/>
      <c r="NY166" s="115"/>
      <c r="NZ166" s="115"/>
      <c r="OA166" s="115"/>
      <c r="OB166" s="115"/>
      <c r="OC166" s="115"/>
      <c r="OD166" s="115"/>
      <c r="OE166" s="115"/>
      <c r="OF166" s="115"/>
      <c r="OG166" s="115"/>
      <c r="OH166" s="115"/>
      <c r="OI166" s="115"/>
      <c r="OJ166" s="115"/>
      <c r="OK166" s="115"/>
      <c r="OL166" s="115"/>
      <c r="OM166" s="115"/>
      <c r="ON166" s="115"/>
      <c r="OO166" s="115"/>
      <c r="OP166" s="115"/>
      <c r="OQ166" s="115"/>
      <c r="OR166" s="115"/>
      <c r="OS166" s="115"/>
      <c r="OT166" s="115"/>
      <c r="OU166" s="115"/>
      <c r="OV166" s="115"/>
      <c r="OW166" s="115"/>
      <c r="OX166" s="115"/>
      <c r="OY166" s="115"/>
      <c r="OZ166" s="115"/>
      <c r="PA166" s="115"/>
      <c r="PB166" s="115"/>
      <c r="PC166" s="115"/>
      <c r="PD166" s="115"/>
      <c r="PE166" s="115"/>
      <c r="PF166" s="115"/>
      <c r="PG166" s="115"/>
      <c r="PH166" s="115"/>
      <c r="PI166" s="115"/>
      <c r="PJ166" s="115"/>
      <c r="PK166" s="115"/>
      <c r="PL166" s="115"/>
      <c r="PM166" s="115"/>
      <c r="PN166" s="115"/>
      <c r="PO166" s="115"/>
      <c r="PP166" s="115"/>
      <c r="PQ166" s="115"/>
      <c r="PR166" s="115"/>
      <c r="PS166" s="115"/>
      <c r="PT166" s="115"/>
      <c r="PU166" s="115"/>
      <c r="PV166" s="115"/>
      <c r="PW166" s="115"/>
      <c r="PX166" s="115"/>
      <c r="PY166" s="115"/>
      <c r="PZ166" s="115"/>
      <c r="QA166" s="115"/>
      <c r="QB166" s="115"/>
      <c r="QC166" s="115"/>
      <c r="QD166" s="115"/>
      <c r="QE166" s="115"/>
      <c r="QF166" s="115"/>
      <c r="QG166" s="115"/>
      <c r="QH166" s="115"/>
      <c r="QI166" s="115"/>
      <c r="QJ166" s="115"/>
      <c r="QK166" s="115"/>
      <c r="QL166" s="115"/>
      <c r="QM166" s="115"/>
      <c r="QN166" s="115"/>
      <c r="QO166" s="115"/>
      <c r="QP166" s="115"/>
      <c r="QQ166" s="115"/>
      <c r="QR166" s="115"/>
      <c r="QS166" s="115"/>
      <c r="QT166" s="115"/>
      <c r="QU166" s="115"/>
      <c r="QV166" s="115"/>
      <c r="QW166" s="115"/>
      <c r="QX166" s="115"/>
      <c r="QY166" s="115"/>
      <c r="QZ166" s="115"/>
      <c r="RA166" s="115"/>
      <c r="RB166" s="115"/>
      <c r="RC166" s="115"/>
      <c r="RD166" s="115"/>
      <c r="RE166" s="115"/>
      <c r="RF166" s="115"/>
      <c r="RG166" s="115"/>
      <c r="RH166" s="115"/>
      <c r="RI166" s="115"/>
      <c r="RJ166" s="115"/>
      <c r="RK166" s="115"/>
      <c r="RL166" s="115"/>
      <c r="RM166" s="115"/>
      <c r="RN166" s="115"/>
      <c r="RO166" s="115"/>
      <c r="RP166" s="115"/>
      <c r="RQ166" s="115"/>
      <c r="RR166" s="115"/>
      <c r="RS166" s="115"/>
      <c r="RT166" s="115"/>
      <c r="RU166" s="115"/>
      <c r="RV166" s="115"/>
      <c r="RW166" s="115"/>
      <c r="RX166" s="115"/>
      <c r="RY166" s="115"/>
      <c r="RZ166" s="115"/>
      <c r="SA166" s="115"/>
      <c r="SB166" s="115"/>
      <c r="SC166" s="115"/>
      <c r="SD166" s="115"/>
      <c r="SE166" s="115"/>
      <c r="SF166" s="115"/>
      <c r="SG166" s="115"/>
      <c r="SH166" s="115"/>
      <c r="SI166" s="115"/>
      <c r="SJ166" s="115"/>
      <c r="SK166" s="115"/>
      <c r="SL166" s="115"/>
      <c r="SM166" s="115"/>
      <c r="SN166" s="115"/>
      <c r="SO166" s="115"/>
      <c r="SP166" s="115"/>
      <c r="SQ166" s="115"/>
      <c r="SR166" s="115"/>
      <c r="SS166" s="115"/>
      <c r="ST166" s="115"/>
      <c r="SU166" s="115"/>
      <c r="SV166" s="115"/>
      <c r="SW166" s="115"/>
      <c r="SX166" s="115"/>
      <c r="SY166" s="115"/>
      <c r="SZ166" s="115"/>
      <c r="TA166" s="115"/>
      <c r="TB166" s="115"/>
      <c r="TC166" s="115"/>
      <c r="TD166" s="115"/>
      <c r="TE166" s="115"/>
      <c r="TF166" s="115"/>
      <c r="TG166" s="115"/>
      <c r="TH166" s="115"/>
      <c r="TI166" s="115"/>
      <c r="TJ166" s="115"/>
      <c r="TK166" s="115"/>
      <c r="TL166" s="115"/>
      <c r="TM166" s="115"/>
      <c r="TN166" s="115"/>
      <c r="TO166" s="115"/>
      <c r="TP166" s="115"/>
      <c r="TQ166" s="115"/>
      <c r="TR166" s="115"/>
      <c r="TS166" s="115"/>
      <c r="TT166" s="115"/>
      <c r="TU166" s="115"/>
      <c r="TV166" s="115"/>
      <c r="TW166" s="115"/>
      <c r="TX166" s="115"/>
      <c r="TY166" s="115"/>
      <c r="TZ166" s="115"/>
      <c r="UA166" s="115"/>
      <c r="UB166" s="115"/>
      <c r="UC166" s="115"/>
      <c r="UD166" s="115"/>
      <c r="UE166" s="115"/>
      <c r="UF166" s="115"/>
      <c r="UG166" s="115"/>
      <c r="UH166" s="115"/>
      <c r="UI166" s="115"/>
      <c r="UJ166" s="115"/>
      <c r="UK166" s="115"/>
      <c r="UL166" s="115"/>
      <c r="UM166" s="115"/>
      <c r="UN166" s="115"/>
      <c r="UO166" s="115"/>
      <c r="UP166" s="115"/>
      <c r="UQ166" s="115"/>
      <c r="UR166" s="115"/>
      <c r="US166" s="115"/>
      <c r="UT166" s="115"/>
      <c r="UU166" s="115"/>
      <c r="UV166" s="115"/>
      <c r="UW166" s="115"/>
      <c r="UX166" s="115"/>
      <c r="UY166" s="115"/>
      <c r="UZ166" s="115"/>
      <c r="VA166" s="115"/>
      <c r="VB166" s="115"/>
      <c r="VC166" s="115"/>
      <c r="VD166" s="115"/>
      <c r="VE166" s="115"/>
      <c r="VF166" s="115"/>
      <c r="VG166" s="115"/>
      <c r="VH166" s="115"/>
      <c r="VI166" s="115"/>
      <c r="VJ166" s="115"/>
      <c r="VK166" s="115"/>
      <c r="VL166" s="115"/>
      <c r="VM166" s="115"/>
      <c r="VN166" s="115"/>
      <c r="VO166" s="115"/>
      <c r="VP166" s="115"/>
      <c r="VQ166" s="115"/>
      <c r="VR166" s="115"/>
      <c r="VS166" s="115"/>
      <c r="VT166" s="115"/>
      <c r="VU166" s="115"/>
      <c r="VV166" s="115"/>
      <c r="VW166" s="115"/>
      <c r="VX166" s="115"/>
      <c r="VY166" s="115"/>
      <c r="VZ166" s="115"/>
      <c r="WA166" s="115"/>
      <c r="WB166" s="115"/>
      <c r="WC166" s="115"/>
      <c r="WD166" s="115"/>
      <c r="WE166" s="115"/>
      <c r="WF166" s="115"/>
      <c r="WG166" s="115"/>
      <c r="WH166" s="115"/>
      <c r="WI166" s="115"/>
      <c r="WJ166" s="115"/>
      <c r="WK166" s="115"/>
      <c r="WL166" s="115"/>
      <c r="WM166" s="115"/>
      <c r="WN166" s="115"/>
      <c r="WO166" s="115"/>
      <c r="WP166" s="115"/>
      <c r="WQ166" s="115"/>
      <c r="WR166" s="115"/>
      <c r="WS166" s="115"/>
      <c r="WT166" s="115"/>
      <c r="WU166" s="115"/>
      <c r="WV166" s="115"/>
      <c r="WW166" s="115"/>
      <c r="WX166" s="115"/>
      <c r="WY166" s="115"/>
      <c r="WZ166" s="115"/>
      <c r="XA166" s="115"/>
      <c r="XB166" s="115"/>
      <c r="XC166" s="115"/>
      <c r="XD166" s="115"/>
      <c r="XE166" s="115"/>
      <c r="XF166" s="115"/>
      <c r="XG166" s="115"/>
      <c r="XH166" s="115"/>
      <c r="XI166" s="115"/>
      <c r="XJ166" s="115"/>
      <c r="XK166" s="115"/>
      <c r="XL166" s="115"/>
      <c r="XM166" s="115"/>
      <c r="XN166" s="115"/>
      <c r="XO166" s="115"/>
      <c r="XP166" s="115"/>
      <c r="XQ166" s="115"/>
      <c r="XR166" s="115"/>
      <c r="XS166" s="115"/>
      <c r="XT166" s="115"/>
      <c r="XU166" s="115"/>
      <c r="XV166" s="115"/>
      <c r="XW166" s="115"/>
      <c r="XX166" s="115"/>
      <c r="XY166" s="115"/>
      <c r="XZ166" s="115"/>
      <c r="YA166" s="115"/>
      <c r="YB166" s="115"/>
      <c r="YC166" s="115"/>
      <c r="YD166" s="115"/>
      <c r="YE166" s="115"/>
      <c r="YF166" s="115"/>
      <c r="YG166" s="115"/>
      <c r="YH166" s="115"/>
      <c r="YI166" s="115"/>
      <c r="YJ166" s="115"/>
      <c r="YK166" s="115"/>
      <c r="YL166" s="115"/>
      <c r="YM166" s="115"/>
      <c r="YN166" s="115"/>
      <c r="YO166" s="115"/>
      <c r="YP166" s="115"/>
      <c r="YQ166" s="115"/>
      <c r="YR166" s="115"/>
      <c r="YS166" s="115"/>
      <c r="YT166" s="115"/>
      <c r="YU166" s="115"/>
      <c r="YV166" s="115"/>
      <c r="YW166" s="115"/>
      <c r="YX166" s="115"/>
      <c r="YY166" s="115"/>
      <c r="YZ166" s="115"/>
      <c r="ZA166" s="115"/>
      <c r="ZB166" s="115"/>
      <c r="ZC166" s="115"/>
      <c r="ZD166" s="115"/>
      <c r="ZE166" s="115"/>
      <c r="ZF166" s="115"/>
      <c r="ZG166" s="115"/>
      <c r="ZH166" s="115"/>
      <c r="ZI166" s="115"/>
      <c r="ZJ166" s="115"/>
      <c r="ZK166" s="115"/>
      <c r="ZL166" s="115"/>
      <c r="ZM166" s="115"/>
      <c r="ZN166" s="115"/>
      <c r="ZO166" s="115"/>
      <c r="ZP166" s="115"/>
      <c r="ZQ166" s="115"/>
      <c r="ZR166" s="115"/>
      <c r="ZS166" s="115"/>
      <c r="ZT166" s="115"/>
      <c r="ZU166" s="115"/>
      <c r="ZV166" s="115"/>
      <c r="ZW166" s="115"/>
      <c r="ZX166" s="115"/>
      <c r="ZY166" s="115"/>
      <c r="ZZ166" s="115"/>
      <c r="AAA166" s="115"/>
      <c r="AAB166" s="115"/>
      <c r="AAC166" s="115"/>
      <c r="AAD166" s="115"/>
      <c r="AAE166" s="115"/>
      <c r="AAF166" s="115"/>
      <c r="AAG166" s="115"/>
      <c r="AAH166" s="115"/>
      <c r="AAI166" s="115"/>
      <c r="AAJ166" s="115"/>
      <c r="AAK166" s="115"/>
      <c r="AAL166" s="115"/>
      <c r="AAM166" s="115"/>
      <c r="AAN166" s="115"/>
      <c r="AAO166" s="115"/>
      <c r="AAP166" s="115"/>
      <c r="AAQ166" s="115"/>
      <c r="AAR166" s="115"/>
      <c r="AAS166" s="115"/>
      <c r="AAT166" s="115"/>
      <c r="AAU166" s="115"/>
      <c r="AAV166" s="115"/>
      <c r="AAW166" s="115"/>
      <c r="AAX166" s="115"/>
      <c r="AAY166" s="115"/>
      <c r="AAZ166" s="115"/>
      <c r="ABA166" s="115"/>
      <c r="ABB166" s="115"/>
      <c r="ABC166" s="115"/>
      <c r="ABD166" s="115"/>
      <c r="ABE166" s="115"/>
      <c r="ABF166" s="115"/>
      <c r="ABG166" s="115"/>
      <c r="ABH166" s="115"/>
      <c r="ABI166" s="115"/>
      <c r="ABJ166" s="115"/>
      <c r="ABK166" s="115"/>
      <c r="ABL166" s="115"/>
      <c r="ABM166" s="115"/>
      <c r="ABN166" s="115"/>
      <c r="ABO166" s="115"/>
      <c r="ABP166" s="115"/>
      <c r="ABQ166" s="115"/>
      <c r="ABR166" s="115"/>
      <c r="ABS166" s="115"/>
      <c r="ABT166" s="115"/>
      <c r="ABU166" s="115"/>
      <c r="ABV166" s="115"/>
      <c r="ABW166" s="115"/>
      <c r="ABX166" s="115"/>
      <c r="ABY166" s="115"/>
      <c r="ABZ166" s="115"/>
      <c r="ACA166" s="115"/>
      <c r="ACB166" s="115"/>
      <c r="ACC166" s="115"/>
      <c r="ACD166" s="115"/>
      <c r="ACE166" s="115"/>
      <c r="ACF166" s="115"/>
      <c r="ACG166" s="115"/>
      <c r="ACH166" s="115"/>
      <c r="ACI166" s="115"/>
      <c r="ACJ166" s="115"/>
      <c r="ACK166" s="115"/>
      <c r="ACL166" s="115"/>
      <c r="ACM166" s="115"/>
      <c r="ACN166" s="115"/>
      <c r="ACO166" s="115"/>
      <c r="ACP166" s="115"/>
      <c r="ACQ166" s="115"/>
      <c r="ACR166" s="115"/>
      <c r="ACS166" s="115"/>
      <c r="ACT166" s="115"/>
      <c r="ACU166" s="115"/>
      <c r="ACV166" s="115"/>
      <c r="ACW166" s="115"/>
      <c r="ACX166" s="115"/>
      <c r="ACY166" s="115"/>
      <c r="ACZ166" s="115"/>
      <c r="ADA166" s="115"/>
      <c r="ADB166" s="115"/>
      <c r="ADC166" s="115"/>
      <c r="ADD166" s="115"/>
      <c r="ADE166" s="115"/>
      <c r="ADF166" s="115"/>
      <c r="ADG166" s="115"/>
      <c r="ADH166" s="115"/>
      <c r="ADI166" s="115"/>
      <c r="ADJ166" s="115"/>
      <c r="ADK166" s="115"/>
      <c r="ADL166" s="115"/>
      <c r="ADM166" s="115"/>
      <c r="ADN166" s="115"/>
      <c r="ADO166" s="115"/>
      <c r="ADP166" s="115"/>
      <c r="ADQ166" s="115"/>
      <c r="ADR166" s="115"/>
      <c r="ADS166" s="115"/>
      <c r="ADT166" s="115"/>
      <c r="ADU166" s="115"/>
      <c r="ADV166" s="115"/>
      <c r="ADW166" s="115"/>
      <c r="ADX166" s="115"/>
      <c r="ADY166" s="115"/>
      <c r="ADZ166" s="115"/>
      <c r="AEA166" s="115"/>
      <c r="AEB166" s="115"/>
      <c r="AEC166" s="115"/>
      <c r="AED166" s="115"/>
      <c r="AEE166" s="115"/>
      <c r="AEF166" s="115"/>
      <c r="AEG166" s="115"/>
      <c r="AEH166" s="115"/>
      <c r="AEI166" s="115"/>
      <c r="AEJ166" s="115"/>
      <c r="AEK166" s="115"/>
      <c r="AEL166" s="115"/>
      <c r="AEM166" s="115"/>
      <c r="AEN166" s="115"/>
      <c r="AEO166" s="115"/>
      <c r="AEP166" s="115"/>
      <c r="AEQ166" s="115"/>
      <c r="AER166" s="115"/>
      <c r="AES166" s="115"/>
      <c r="AET166" s="115"/>
      <c r="AEU166" s="115"/>
      <c r="AEV166" s="115"/>
      <c r="AEW166" s="115"/>
      <c r="AEX166" s="115"/>
      <c r="AEY166" s="115"/>
      <c r="AEZ166" s="115"/>
      <c r="AFA166" s="115"/>
      <c r="AFB166" s="115"/>
      <c r="AFC166" s="115"/>
      <c r="AFD166" s="115"/>
      <c r="AFE166" s="115"/>
      <c r="AFF166" s="115"/>
      <c r="AFG166" s="115"/>
      <c r="AFH166" s="115"/>
      <c r="AFI166" s="115"/>
      <c r="AFJ166" s="115"/>
      <c r="AFK166" s="115"/>
      <c r="AFL166" s="115"/>
      <c r="AFM166" s="115"/>
      <c r="AFN166" s="115"/>
      <c r="AFO166" s="115"/>
      <c r="AFP166" s="115"/>
      <c r="AFQ166" s="115"/>
      <c r="AFR166" s="115"/>
      <c r="AFS166" s="115"/>
      <c r="AFT166" s="115"/>
      <c r="AFU166" s="115"/>
      <c r="AFV166" s="115"/>
      <c r="AFW166" s="115"/>
      <c r="AFX166" s="115"/>
      <c r="AFY166" s="115"/>
      <c r="AFZ166" s="115"/>
      <c r="AGA166" s="115"/>
      <c r="AGB166" s="115"/>
      <c r="AGC166" s="115"/>
      <c r="AGD166" s="115"/>
      <c r="AGE166" s="115"/>
      <c r="AGF166" s="115"/>
      <c r="AGG166" s="115"/>
      <c r="AGH166" s="115"/>
      <c r="AGI166" s="115"/>
      <c r="AGJ166" s="115"/>
      <c r="AGK166" s="115"/>
      <c r="AGL166" s="115"/>
      <c r="AGM166" s="115"/>
      <c r="AGN166" s="115"/>
      <c r="AGO166" s="115"/>
      <c r="AGP166" s="115"/>
      <c r="AGQ166" s="115"/>
      <c r="AGR166" s="115"/>
      <c r="AGS166" s="115"/>
      <c r="AGT166" s="115"/>
      <c r="AGU166" s="115"/>
      <c r="AGV166" s="115"/>
      <c r="AGW166" s="115"/>
      <c r="AGX166" s="115"/>
      <c r="AGY166" s="115"/>
      <c r="AGZ166" s="115"/>
      <c r="AHA166" s="115"/>
      <c r="AHB166" s="115"/>
      <c r="AHC166" s="115"/>
      <c r="AHD166" s="115"/>
      <c r="AHE166" s="115"/>
      <c r="AHF166" s="115"/>
      <c r="AHG166" s="115"/>
      <c r="AHH166" s="115"/>
      <c r="AHI166" s="115"/>
      <c r="AHJ166" s="115"/>
      <c r="AHK166" s="115"/>
      <c r="AHL166" s="115"/>
      <c r="AHM166" s="115"/>
      <c r="AHN166" s="115"/>
      <c r="AHO166" s="115"/>
      <c r="AHP166" s="115"/>
      <c r="AHQ166" s="115"/>
      <c r="AHR166" s="115"/>
      <c r="AHS166" s="115"/>
      <c r="AHT166" s="115"/>
      <c r="AHU166" s="115"/>
      <c r="AHV166" s="115"/>
      <c r="AHW166" s="115"/>
      <c r="AHX166" s="115"/>
      <c r="AHY166" s="115"/>
      <c r="AHZ166" s="115"/>
      <c r="AIA166" s="115"/>
      <c r="AIB166" s="115"/>
      <c r="AIC166" s="115"/>
      <c r="AID166" s="115"/>
      <c r="AIE166" s="115"/>
      <c r="AIF166" s="115"/>
      <c r="AIG166" s="115"/>
      <c r="AIH166" s="115"/>
      <c r="AII166" s="115"/>
      <c r="AIJ166" s="115"/>
      <c r="AIK166" s="115"/>
      <c r="AIL166" s="115"/>
      <c r="AIM166" s="115"/>
      <c r="AIN166" s="115"/>
      <c r="AIO166" s="115"/>
      <c r="AIP166" s="115"/>
      <c r="AIQ166" s="115"/>
      <c r="AIR166" s="115"/>
      <c r="AIS166" s="115"/>
      <c r="AIT166" s="115"/>
      <c r="AIU166" s="115"/>
      <c r="AIV166" s="115"/>
      <c r="AIW166" s="115"/>
      <c r="AIX166" s="115"/>
      <c r="AIY166" s="115"/>
      <c r="AIZ166" s="115"/>
      <c r="AJA166" s="115"/>
      <c r="AJB166" s="115"/>
      <c r="AJC166" s="115"/>
      <c r="AJD166" s="115"/>
      <c r="AJE166" s="115"/>
      <c r="AJF166" s="115"/>
      <c r="AJG166" s="115"/>
      <c r="AJH166" s="115"/>
      <c r="AJI166" s="115"/>
      <c r="AJJ166" s="115"/>
      <c r="AJK166" s="115"/>
      <c r="AJL166" s="115"/>
      <c r="AJM166" s="115"/>
      <c r="AJN166" s="115"/>
      <c r="AJO166" s="115"/>
      <c r="AJP166" s="115"/>
      <c r="AJQ166" s="115"/>
      <c r="AJR166" s="115"/>
      <c r="AJS166" s="115"/>
      <c r="AJT166" s="115"/>
      <c r="AJU166" s="115"/>
      <c r="AJV166" s="115"/>
      <c r="AJW166" s="115"/>
      <c r="AJX166" s="115"/>
      <c r="AJY166" s="115"/>
      <c r="AJZ166" s="115"/>
      <c r="AKA166" s="115"/>
      <c r="AKB166" s="115"/>
      <c r="AKC166" s="115"/>
      <c r="AKD166" s="115"/>
      <c r="AKE166" s="115"/>
      <c r="AKF166" s="115"/>
      <c r="AKG166" s="115"/>
      <c r="AKH166" s="115"/>
      <c r="AKI166" s="115"/>
      <c r="AKJ166" s="115"/>
      <c r="AKK166" s="115"/>
      <c r="AKL166" s="115"/>
      <c r="AKM166" s="115"/>
      <c r="AKN166" s="115"/>
      <c r="AKO166" s="115"/>
      <c r="AKP166" s="115"/>
      <c r="AKQ166" s="115"/>
      <c r="AKR166" s="115"/>
      <c r="AKS166" s="115"/>
      <c r="AKT166" s="115"/>
      <c r="AKU166" s="115"/>
      <c r="AKV166" s="115"/>
      <c r="AKW166" s="115"/>
      <c r="AKX166" s="115"/>
      <c r="AKY166" s="115"/>
      <c r="AKZ166" s="115"/>
      <c r="ALA166" s="115"/>
      <c r="ALB166" s="115"/>
      <c r="ALC166" s="115"/>
      <c r="ALD166" s="115"/>
      <c r="ALE166" s="115"/>
      <c r="ALF166" s="115"/>
      <c r="ALG166" s="115"/>
      <c r="ALH166" s="115"/>
      <c r="ALI166" s="115"/>
      <c r="ALJ166" s="115"/>
      <c r="ALK166" s="115"/>
      <c r="ALL166" s="115"/>
      <c r="ALM166" s="115"/>
      <c r="ALN166" s="115"/>
      <c r="ALO166" s="115"/>
      <c r="ALP166" s="115"/>
      <c r="ALQ166" s="115"/>
      <c r="ALR166" s="115"/>
      <c r="ALS166" s="115"/>
      <c r="ALT166" s="115"/>
      <c r="ALU166" s="115"/>
      <c r="ALV166" s="115"/>
      <c r="ALW166" s="115"/>
      <c r="ALX166" s="115"/>
      <c r="ALY166" s="115"/>
      <c r="ALZ166" s="115"/>
      <c r="AMA166" s="115"/>
      <c r="AMB166" s="115"/>
      <c r="AMC166" s="115"/>
      <c r="AMD166" s="115"/>
      <c r="AME166" s="115"/>
      <c r="AMF166" s="115"/>
      <c r="AMG166" s="115"/>
      <c r="AMH166" s="115"/>
      <c r="AMI166" s="115"/>
      <c r="AMJ166" s="115"/>
      <c r="AMK166" s="115"/>
      <c r="AML166" s="115"/>
      <c r="AMM166" s="115"/>
      <c r="AMN166" s="115"/>
      <c r="AMO166" s="115"/>
      <c r="AMP166" s="115"/>
      <c r="AMQ166" s="115"/>
      <c r="AMR166" s="115"/>
      <c r="AMS166" s="115"/>
      <c r="AMT166" s="115"/>
      <c r="AMU166" s="115"/>
      <c r="AMV166" s="115"/>
      <c r="AMW166" s="115"/>
      <c r="AMX166" s="115"/>
      <c r="AMY166" s="115"/>
      <c r="AMZ166" s="115"/>
      <c r="ANA166" s="115"/>
      <c r="ANB166" s="115"/>
      <c r="ANC166" s="115"/>
      <c r="AND166" s="115"/>
      <c r="ANE166" s="115"/>
      <c r="ANF166" s="115"/>
      <c r="ANG166" s="115"/>
      <c r="ANH166" s="115"/>
      <c r="ANI166" s="115"/>
      <c r="ANJ166" s="115"/>
      <c r="ANK166" s="115"/>
      <c r="ANL166" s="115"/>
      <c r="ANM166" s="115"/>
      <c r="ANN166" s="115"/>
      <c r="ANO166" s="115"/>
      <c r="ANP166" s="115"/>
      <c r="ANQ166" s="115"/>
      <c r="ANR166" s="115"/>
      <c r="ANS166" s="115"/>
      <c r="ANT166" s="115"/>
      <c r="ANU166" s="115"/>
      <c r="ANV166" s="115"/>
      <c r="ANW166" s="115"/>
      <c r="ANX166" s="115"/>
      <c r="ANY166" s="115"/>
      <c r="ANZ166" s="115"/>
      <c r="AOA166" s="115"/>
      <c r="AOB166" s="115"/>
      <c r="AOC166" s="115"/>
      <c r="AOD166" s="115"/>
      <c r="AOE166" s="115"/>
      <c r="AOF166" s="115"/>
      <c r="AOG166" s="115"/>
      <c r="AOH166" s="115"/>
      <c r="AOI166" s="115"/>
      <c r="AOJ166" s="115"/>
      <c r="AOK166" s="115"/>
      <c r="AOL166" s="115"/>
      <c r="AOM166" s="115"/>
      <c r="AON166" s="115"/>
      <c r="AOO166" s="115"/>
      <c r="AOP166" s="115"/>
      <c r="AOQ166" s="115"/>
      <c r="AOR166" s="115"/>
      <c r="AOS166" s="115"/>
      <c r="AOT166" s="115"/>
      <c r="AOU166" s="115"/>
      <c r="AOV166" s="115"/>
      <c r="AOW166" s="115"/>
      <c r="AOX166" s="115"/>
      <c r="AOY166" s="115"/>
      <c r="AOZ166" s="115"/>
      <c r="APA166" s="115"/>
      <c r="APB166" s="115"/>
      <c r="APC166" s="115"/>
      <c r="APD166" s="115"/>
      <c r="APE166" s="115"/>
      <c r="APF166" s="115"/>
      <c r="APG166" s="115"/>
      <c r="APH166" s="115"/>
      <c r="API166" s="115"/>
      <c r="APJ166" s="115"/>
      <c r="APK166" s="115"/>
      <c r="APL166" s="115"/>
      <c r="APM166" s="115"/>
      <c r="APN166" s="115"/>
      <c r="APO166" s="115"/>
      <c r="APP166" s="115"/>
      <c r="APQ166" s="115"/>
      <c r="APR166" s="115"/>
      <c r="APS166" s="115"/>
      <c r="APT166" s="115"/>
      <c r="APU166" s="115"/>
      <c r="APV166" s="115"/>
      <c r="APW166" s="115"/>
      <c r="APX166" s="115"/>
      <c r="APY166" s="115"/>
      <c r="APZ166" s="115"/>
      <c r="AQA166" s="115"/>
      <c r="AQB166" s="115"/>
      <c r="AQC166" s="115"/>
      <c r="AQD166" s="115"/>
      <c r="AQE166" s="115"/>
      <c r="AQF166" s="115"/>
      <c r="AQG166" s="115"/>
      <c r="AQH166" s="115"/>
      <c r="AQI166" s="115"/>
      <c r="AQJ166" s="115"/>
      <c r="AQK166" s="115"/>
      <c r="AQL166" s="115"/>
      <c r="AQM166" s="115"/>
      <c r="AQN166" s="115"/>
      <c r="AQO166" s="115"/>
      <c r="AQP166" s="115"/>
      <c r="AQQ166" s="115"/>
      <c r="AQR166" s="115"/>
      <c r="AQS166" s="115"/>
      <c r="AQT166" s="115"/>
      <c r="AQU166" s="115"/>
      <c r="AQV166" s="115"/>
      <c r="AQW166" s="115"/>
      <c r="AQX166" s="115"/>
      <c r="AQY166" s="115"/>
      <c r="AQZ166" s="115"/>
      <c r="ARA166" s="115"/>
      <c r="ARB166" s="115"/>
      <c r="ARC166" s="115"/>
      <c r="ARD166" s="115"/>
      <c r="ARE166" s="115"/>
      <c r="ARF166" s="115"/>
      <c r="ARG166" s="115"/>
      <c r="ARH166" s="115"/>
      <c r="ARI166" s="115"/>
      <c r="ARJ166" s="115"/>
      <c r="ARK166" s="115"/>
      <c r="ARL166" s="115"/>
      <c r="ARM166" s="115"/>
      <c r="ARN166" s="115"/>
      <c r="ARO166" s="115"/>
      <c r="ARP166" s="115"/>
      <c r="ARQ166" s="115"/>
      <c r="ARR166" s="115"/>
      <c r="ARS166" s="115"/>
      <c r="ART166" s="115"/>
      <c r="ARU166" s="115"/>
      <c r="ARV166" s="115"/>
      <c r="ARW166" s="115"/>
      <c r="ARX166" s="115"/>
      <c r="ARY166" s="115"/>
      <c r="ARZ166" s="115"/>
      <c r="ASA166" s="115"/>
      <c r="ASB166" s="115"/>
      <c r="ASC166" s="115"/>
      <c r="ASD166" s="115"/>
      <c r="ASE166" s="115"/>
      <c r="ASF166" s="115"/>
      <c r="ASG166" s="115"/>
      <c r="ASH166" s="115"/>
      <c r="ASI166" s="115"/>
      <c r="ASJ166" s="115"/>
      <c r="ASK166" s="115"/>
      <c r="ASL166" s="115"/>
      <c r="ASM166" s="115"/>
      <c r="ASN166" s="115"/>
      <c r="ASO166" s="115"/>
      <c r="ASP166" s="115"/>
      <c r="ASQ166" s="115"/>
      <c r="ASR166" s="115"/>
      <c r="ASS166" s="115"/>
      <c r="AST166" s="115"/>
      <c r="ASU166" s="115"/>
      <c r="ASV166" s="115"/>
      <c r="ASW166" s="115"/>
      <c r="ASX166" s="115"/>
      <c r="ASY166" s="115"/>
      <c r="ASZ166" s="115"/>
      <c r="ATA166" s="115"/>
      <c r="ATB166" s="115"/>
      <c r="ATC166" s="115"/>
      <c r="ATD166" s="115"/>
      <c r="ATE166" s="115"/>
      <c r="ATF166" s="115"/>
      <c r="ATG166" s="115"/>
      <c r="ATH166" s="115"/>
      <c r="ATI166" s="115"/>
      <c r="ATJ166" s="115"/>
      <c r="ATK166" s="115"/>
      <c r="ATL166" s="115"/>
      <c r="ATM166" s="115"/>
      <c r="ATN166" s="115"/>
      <c r="ATO166" s="115"/>
      <c r="ATP166" s="115"/>
      <c r="ATQ166" s="115"/>
      <c r="ATR166" s="115"/>
      <c r="ATS166" s="115"/>
      <c r="ATT166" s="115"/>
      <c r="ATU166" s="115"/>
      <c r="ATV166" s="115"/>
      <c r="ATW166" s="115"/>
      <c r="ATX166" s="115"/>
      <c r="ATY166" s="115"/>
      <c r="ATZ166" s="115"/>
      <c r="AUA166" s="115"/>
      <c r="AUB166" s="115"/>
      <c r="AUC166" s="115"/>
      <c r="AUD166" s="115"/>
      <c r="AUE166" s="115"/>
      <c r="AUF166" s="115"/>
      <c r="AUG166" s="115"/>
      <c r="AUH166" s="115"/>
      <c r="AUI166" s="115"/>
      <c r="AUJ166" s="115"/>
      <c r="AUK166" s="115"/>
      <c r="AUL166" s="115"/>
      <c r="AUM166" s="115"/>
      <c r="AUN166" s="115"/>
      <c r="AUO166" s="115"/>
      <c r="AUP166" s="115"/>
      <c r="AUQ166" s="115"/>
      <c r="AUR166" s="115"/>
      <c r="AUS166" s="115"/>
      <c r="AUT166" s="115"/>
      <c r="AUU166" s="115"/>
      <c r="AUV166" s="115"/>
      <c r="AUW166" s="115"/>
      <c r="AUX166" s="115"/>
      <c r="AUY166" s="115"/>
      <c r="AUZ166" s="115"/>
      <c r="AVA166" s="115"/>
      <c r="AVB166" s="115"/>
      <c r="AVC166" s="115"/>
      <c r="AVD166" s="115"/>
      <c r="AVE166" s="115"/>
      <c r="AVF166" s="115"/>
      <c r="AVG166" s="115"/>
      <c r="AVH166" s="115"/>
      <c r="AVI166" s="115"/>
      <c r="AVJ166" s="115"/>
      <c r="AVK166" s="115"/>
      <c r="AVL166" s="115"/>
      <c r="AVM166" s="115"/>
      <c r="AVN166" s="115"/>
      <c r="AVO166" s="115"/>
      <c r="AVP166" s="115"/>
      <c r="AVQ166" s="115"/>
      <c r="AVR166" s="115"/>
      <c r="AVS166" s="115"/>
      <c r="AVT166" s="115"/>
      <c r="AVU166" s="115"/>
    </row>
    <row r="167" spans="1:1269" s="332" customFormat="1" ht="13.5" customHeight="1" x14ac:dyDescent="0.2">
      <c r="A167" s="115"/>
      <c r="B167" s="23" t="s">
        <v>96</v>
      </c>
      <c r="C167" s="135" t="s">
        <v>37</v>
      </c>
      <c r="D167" s="136">
        <v>0</v>
      </c>
      <c r="E167" s="69"/>
      <c r="F167" s="137">
        <f t="shared" si="38"/>
        <v>0</v>
      </c>
      <c r="G167" s="137">
        <f t="shared" si="39"/>
        <v>0</v>
      </c>
      <c r="H167" s="137">
        <f t="shared" si="40"/>
        <v>0</v>
      </c>
      <c r="I167" s="137">
        <f t="shared" si="41"/>
        <v>0</v>
      </c>
      <c r="J167" s="138" t="str">
        <f t="shared" si="42"/>
        <v>-</v>
      </c>
      <c r="K167" s="138" t="str">
        <f t="shared" si="43"/>
        <v>-</v>
      </c>
      <c r="L167" s="139" t="str">
        <f t="shared" si="44"/>
        <v>-</v>
      </c>
      <c r="M167" s="140"/>
      <c r="N167" s="84"/>
      <c r="O167" s="69"/>
      <c r="P167" s="69"/>
      <c r="Q167" s="69"/>
      <c r="R167" s="91"/>
      <c r="S167" s="141">
        <f>I167*20-(H167/5)</f>
        <v>0</v>
      </c>
      <c r="T167" s="148"/>
      <c r="U167" s="73">
        <f t="shared" si="48"/>
        <v>4.75</v>
      </c>
      <c r="V167" s="73">
        <f t="shared" si="49"/>
        <v>19</v>
      </c>
      <c r="W167" s="74">
        <f t="shared" si="45"/>
        <v>3</v>
      </c>
      <c r="X167" s="102"/>
      <c r="Y167" s="73"/>
      <c r="Z167" s="69"/>
      <c r="AA167" s="69"/>
      <c r="AB167" s="69"/>
      <c r="AC167" s="87"/>
      <c r="AD167" s="73"/>
      <c r="AE167" s="69"/>
      <c r="AF167" s="69"/>
      <c r="AG167" s="69"/>
      <c r="AH167" s="144"/>
      <c r="AI167" s="136"/>
      <c r="AJ167" s="69"/>
      <c r="AK167" s="69"/>
      <c r="AL167" s="69"/>
      <c r="AM167" s="82"/>
      <c r="AN167" s="73"/>
      <c r="AO167" s="69"/>
      <c r="AP167" s="69"/>
      <c r="AQ167" s="69"/>
      <c r="AR167" s="82"/>
      <c r="AS167" s="136"/>
      <c r="AT167" s="69"/>
      <c r="AU167" s="69"/>
      <c r="AV167" s="69"/>
      <c r="AW167" s="82"/>
      <c r="AX167" s="84"/>
      <c r="AY167" s="69"/>
      <c r="AZ167" s="69"/>
      <c r="BA167" s="69"/>
      <c r="BB167" s="82"/>
      <c r="BC167" s="136"/>
      <c r="BD167" s="69"/>
      <c r="BE167" s="69"/>
      <c r="BF167" s="69"/>
      <c r="BG167" s="82"/>
      <c r="BH167" s="84"/>
      <c r="BI167" s="69"/>
      <c r="BJ167" s="69"/>
      <c r="BK167" s="69"/>
      <c r="BL167" s="132"/>
      <c r="BM167" s="136"/>
      <c r="BN167" s="69"/>
      <c r="BO167" s="69"/>
      <c r="BP167" s="69"/>
      <c r="BQ167" s="132"/>
      <c r="BR167" s="84"/>
      <c r="BS167" s="69"/>
      <c r="BT167" s="69"/>
      <c r="BU167" s="69"/>
      <c r="BV167" s="132"/>
      <c r="BW167" s="84"/>
      <c r="BX167" s="69"/>
      <c r="BY167" s="69"/>
      <c r="BZ167" s="69"/>
      <c r="CA167" s="132"/>
      <c r="CB167" s="84"/>
      <c r="CC167" s="69"/>
      <c r="CD167" s="69"/>
      <c r="CE167" s="69"/>
      <c r="CF167" s="132"/>
      <c r="CG167" s="84"/>
      <c r="CH167" s="69"/>
      <c r="CI167" s="69"/>
      <c r="CJ167" s="69"/>
      <c r="CK167" s="132"/>
      <c r="CL167" s="84"/>
      <c r="CM167" s="69"/>
      <c r="CN167" s="69"/>
      <c r="CO167" s="69"/>
      <c r="CP167" s="132"/>
      <c r="CQ167" s="84"/>
      <c r="CR167" s="69"/>
      <c r="CS167" s="69"/>
      <c r="CT167" s="137"/>
      <c r="CU167" s="334"/>
      <c r="CV167" s="334"/>
      <c r="CW167" s="334"/>
      <c r="CX167" s="334"/>
      <c r="CY167" s="334"/>
      <c r="CZ167" s="132"/>
      <c r="DA167" s="73"/>
      <c r="DB167" s="69"/>
      <c r="DC167" s="69"/>
      <c r="DD167" s="69"/>
      <c r="DE167" s="87"/>
      <c r="DF167" s="73"/>
      <c r="DG167" s="69"/>
      <c r="DH167" s="69"/>
      <c r="DI167" s="69"/>
      <c r="DJ167" s="87"/>
      <c r="DK167" s="73"/>
      <c r="DL167" s="69"/>
      <c r="DM167" s="69"/>
      <c r="DN167" s="69"/>
      <c r="DO167" s="87"/>
      <c r="DP167" s="73"/>
      <c r="DQ167" s="69"/>
      <c r="DR167" s="69"/>
      <c r="DS167" s="69"/>
      <c r="DT167" s="87"/>
      <c r="DU167" s="125"/>
      <c r="DV167" s="125"/>
      <c r="DW167" s="125"/>
      <c r="DX167" s="125"/>
      <c r="DY167" s="125"/>
      <c r="DZ167" s="125"/>
      <c r="EA167" s="125"/>
      <c r="EB167" s="125"/>
      <c r="EC167" s="125"/>
      <c r="ED167" s="125"/>
      <c r="EE167" s="125"/>
      <c r="EF167" s="125"/>
      <c r="EG167" s="125"/>
      <c r="EH167" s="125"/>
      <c r="EI167" s="133"/>
      <c r="EJ167" s="125"/>
      <c r="EK167" s="125"/>
      <c r="EL167" s="125"/>
      <c r="EM167" s="125"/>
      <c r="EN167" s="133"/>
      <c r="EO167" s="125"/>
      <c r="EP167" s="125"/>
      <c r="EQ167" s="125"/>
      <c r="ER167" s="125"/>
      <c r="ES167" s="133"/>
      <c r="ET167" s="125"/>
      <c r="EU167" s="125"/>
      <c r="EV167" s="125"/>
      <c r="EW167" s="125"/>
      <c r="EX167" s="115"/>
      <c r="EY167" s="115"/>
      <c r="EZ167" s="115"/>
      <c r="FA167" s="115"/>
      <c r="FB167" s="73"/>
      <c r="FC167" s="73">
        <v>4</v>
      </c>
      <c r="FD167" s="84">
        <v>0</v>
      </c>
      <c r="FE167" s="84">
        <v>19</v>
      </c>
      <c r="FF167" s="84">
        <v>1</v>
      </c>
      <c r="FG167" s="138">
        <f>IF(OR(FC167="-",FF167=0),"-",FC167/FF167)</f>
        <v>4</v>
      </c>
      <c r="FH167" s="138">
        <f>IF(FC167="-","-",FE167/FC167)</f>
        <v>4.75</v>
      </c>
      <c r="FI167" s="139">
        <f>IF(OR(FC167="-",FF167=0),FE167,FE167/FF167)</f>
        <v>19</v>
      </c>
      <c r="FJ167" s="115"/>
      <c r="FK167" s="88">
        <v>3</v>
      </c>
      <c r="FL167" s="115"/>
      <c r="FM167" s="44"/>
      <c r="FN167" s="44"/>
      <c r="FO167" s="44"/>
      <c r="FP167" s="44"/>
      <c r="FQ167" s="44"/>
      <c r="FR167" s="44"/>
      <c r="FS167" s="44"/>
      <c r="FT167" s="44"/>
      <c r="FU167" s="44"/>
      <c r="FV167" s="44"/>
      <c r="FW167" s="44"/>
      <c r="FX167" s="44"/>
      <c r="FY167" s="44"/>
      <c r="FZ167" s="44"/>
      <c r="GA167" s="44"/>
      <c r="GB167" s="44"/>
      <c r="GC167" s="44"/>
      <c r="GD167" s="44"/>
      <c r="GE167" s="44"/>
      <c r="GF167" s="115"/>
      <c r="GG167" s="115"/>
      <c r="GH167" s="115"/>
      <c r="GI167" s="115"/>
      <c r="GJ167" s="115"/>
      <c r="GK167" s="115"/>
      <c r="GL167" s="115"/>
      <c r="GM167" s="115"/>
      <c r="GN167" s="115"/>
      <c r="GO167" s="115"/>
      <c r="GP167" s="115"/>
      <c r="GQ167" s="115"/>
      <c r="GR167" s="115"/>
      <c r="GS167" s="115"/>
      <c r="GT167" s="115"/>
      <c r="GU167" s="115"/>
      <c r="GV167" s="115"/>
      <c r="GW167" s="115"/>
      <c r="GX167" s="115"/>
      <c r="GY167" s="115"/>
      <c r="GZ167" s="115"/>
      <c r="HA167" s="115"/>
      <c r="HB167" s="115"/>
      <c r="HC167" s="115"/>
      <c r="HD167" s="115"/>
      <c r="HE167" s="115"/>
      <c r="HF167" s="115"/>
      <c r="HG167" s="115"/>
      <c r="HH167" s="115"/>
      <c r="HI167" s="115"/>
      <c r="HJ167" s="115"/>
      <c r="HK167" s="115"/>
      <c r="HL167" s="115"/>
      <c r="HM167" s="115"/>
      <c r="HN167" s="115"/>
      <c r="HO167" s="115"/>
      <c r="HP167" s="115"/>
      <c r="HQ167" s="115"/>
      <c r="HR167" s="115"/>
      <c r="HS167" s="115"/>
      <c r="HT167" s="115"/>
      <c r="HU167" s="115"/>
      <c r="HV167" s="115"/>
      <c r="HW167" s="115"/>
      <c r="HX167" s="115"/>
      <c r="HY167" s="115"/>
      <c r="HZ167" s="115"/>
      <c r="IA167" s="115"/>
      <c r="IB167" s="115"/>
      <c r="IC167" s="115"/>
      <c r="ID167" s="115"/>
      <c r="IE167" s="115"/>
      <c r="IF167" s="115"/>
      <c r="IG167" s="115"/>
      <c r="IH167" s="115"/>
      <c r="II167" s="115"/>
      <c r="IJ167" s="115"/>
      <c r="IK167" s="115"/>
      <c r="IL167" s="115"/>
      <c r="IM167" s="115"/>
      <c r="IN167" s="115"/>
      <c r="IO167" s="115"/>
      <c r="IP167" s="115"/>
      <c r="IQ167" s="115"/>
      <c r="IR167" s="115"/>
      <c r="IS167" s="115"/>
      <c r="IT167" s="115"/>
      <c r="IU167" s="115"/>
      <c r="IV167" s="115"/>
      <c r="IW167" s="115"/>
      <c r="IX167" s="115"/>
      <c r="IY167" s="115"/>
      <c r="IZ167" s="115"/>
      <c r="JA167" s="115"/>
      <c r="JB167" s="115"/>
      <c r="JC167" s="115"/>
      <c r="JD167" s="115"/>
      <c r="JE167" s="115"/>
      <c r="JF167" s="115"/>
      <c r="JG167" s="115"/>
      <c r="JH167" s="115"/>
      <c r="JI167" s="115"/>
      <c r="JJ167" s="115"/>
      <c r="JK167" s="115"/>
      <c r="JL167" s="115"/>
      <c r="JM167" s="115"/>
      <c r="JN167" s="115"/>
      <c r="JO167" s="115"/>
      <c r="JP167" s="115"/>
      <c r="JQ167" s="115"/>
      <c r="JR167" s="115"/>
      <c r="JS167" s="115"/>
      <c r="JT167" s="115"/>
      <c r="JU167" s="115"/>
      <c r="JV167" s="115"/>
      <c r="JW167" s="115"/>
      <c r="JX167" s="115"/>
      <c r="JY167" s="115"/>
      <c r="JZ167" s="115"/>
      <c r="KA167" s="115"/>
      <c r="KB167" s="115"/>
      <c r="KC167" s="115"/>
      <c r="KD167" s="115"/>
      <c r="KE167" s="115"/>
      <c r="KF167" s="115"/>
      <c r="KG167" s="115"/>
      <c r="KH167" s="115"/>
      <c r="KI167" s="115"/>
      <c r="KJ167" s="115"/>
      <c r="KK167" s="115"/>
      <c r="KL167" s="115"/>
      <c r="KM167" s="115"/>
      <c r="KN167" s="115"/>
      <c r="KO167" s="115"/>
      <c r="KP167" s="115"/>
      <c r="KQ167" s="115"/>
      <c r="KR167" s="115"/>
      <c r="KS167" s="115"/>
      <c r="KT167" s="115"/>
      <c r="KU167" s="115"/>
      <c r="KV167" s="115"/>
      <c r="KW167" s="115"/>
      <c r="KX167" s="115"/>
      <c r="KY167" s="115"/>
      <c r="KZ167" s="115"/>
      <c r="LA167" s="115"/>
      <c r="LB167" s="115"/>
      <c r="LC167" s="115"/>
      <c r="LD167" s="115"/>
      <c r="LE167" s="115"/>
      <c r="LF167" s="115"/>
      <c r="LG167" s="115"/>
      <c r="LH167" s="115"/>
      <c r="LI167" s="115"/>
      <c r="LJ167" s="115"/>
      <c r="LK167" s="115"/>
      <c r="LL167" s="115"/>
      <c r="LM167" s="115"/>
      <c r="LN167" s="115"/>
      <c r="LO167" s="115"/>
      <c r="LP167" s="115"/>
      <c r="LQ167" s="115"/>
      <c r="LR167" s="115"/>
      <c r="LS167" s="115"/>
      <c r="LT167" s="115"/>
      <c r="LU167" s="115"/>
      <c r="LV167" s="115"/>
      <c r="LW167" s="115"/>
      <c r="LX167" s="115"/>
      <c r="LY167" s="115"/>
      <c r="LZ167" s="115"/>
      <c r="MA167" s="115"/>
      <c r="MB167" s="115"/>
      <c r="MC167" s="115"/>
      <c r="MD167" s="115"/>
      <c r="ME167" s="115"/>
      <c r="MF167" s="115"/>
      <c r="MG167" s="115"/>
      <c r="MH167" s="115"/>
      <c r="MI167" s="115"/>
      <c r="MJ167" s="115"/>
      <c r="MK167" s="115"/>
      <c r="ML167" s="115"/>
      <c r="MM167" s="115"/>
      <c r="MN167" s="115"/>
      <c r="MO167" s="115"/>
      <c r="MP167" s="115"/>
      <c r="MQ167" s="115"/>
      <c r="MR167" s="115"/>
      <c r="MS167" s="115"/>
      <c r="MT167" s="115"/>
      <c r="MU167" s="115"/>
      <c r="MV167" s="115"/>
      <c r="MW167" s="115"/>
      <c r="MX167" s="115"/>
      <c r="MY167" s="115"/>
      <c r="MZ167" s="115"/>
      <c r="NA167" s="115"/>
      <c r="NB167" s="115"/>
      <c r="NC167" s="115"/>
      <c r="ND167" s="115"/>
      <c r="NE167" s="115"/>
      <c r="NF167" s="115"/>
      <c r="NG167" s="115"/>
      <c r="NH167" s="115"/>
      <c r="NI167" s="115"/>
      <c r="NJ167" s="115"/>
      <c r="NK167" s="115"/>
      <c r="NL167" s="115"/>
      <c r="NM167" s="115"/>
      <c r="NN167" s="115"/>
      <c r="NO167" s="115"/>
      <c r="NP167" s="115"/>
      <c r="NQ167" s="115"/>
      <c r="NR167" s="115"/>
      <c r="NS167" s="115"/>
      <c r="NT167" s="115"/>
      <c r="NU167" s="115"/>
      <c r="NV167" s="115"/>
      <c r="NW167" s="115"/>
      <c r="NX167" s="115"/>
      <c r="NY167" s="115"/>
      <c r="NZ167" s="115"/>
      <c r="OA167" s="115"/>
      <c r="OB167" s="115"/>
      <c r="OC167" s="115"/>
      <c r="OD167" s="115"/>
      <c r="OE167" s="115"/>
      <c r="OF167" s="115"/>
      <c r="OG167" s="115"/>
      <c r="OH167" s="115"/>
      <c r="OI167" s="115"/>
      <c r="OJ167" s="115"/>
      <c r="OK167" s="115"/>
      <c r="OL167" s="115"/>
      <c r="OM167" s="115"/>
      <c r="ON167" s="115"/>
      <c r="OO167" s="115"/>
      <c r="OP167" s="115"/>
      <c r="OQ167" s="115"/>
      <c r="OR167" s="115"/>
      <c r="OS167" s="115"/>
      <c r="OT167" s="115"/>
      <c r="OU167" s="115"/>
      <c r="OV167" s="115"/>
      <c r="OW167" s="115"/>
      <c r="OX167" s="115"/>
      <c r="OY167" s="115"/>
      <c r="OZ167" s="115"/>
      <c r="PA167" s="115"/>
      <c r="PB167" s="115"/>
      <c r="PC167" s="115"/>
      <c r="PD167" s="115"/>
      <c r="PE167" s="115"/>
      <c r="PF167" s="115"/>
      <c r="PG167" s="115"/>
      <c r="PH167" s="115"/>
      <c r="PI167" s="115"/>
      <c r="PJ167" s="115"/>
      <c r="PK167" s="115"/>
      <c r="PL167" s="115"/>
      <c r="PM167" s="115"/>
      <c r="PN167" s="115"/>
      <c r="PO167" s="115"/>
      <c r="PP167" s="115"/>
      <c r="PQ167" s="115"/>
      <c r="PR167" s="115"/>
      <c r="PS167" s="115"/>
      <c r="PT167" s="115"/>
      <c r="PU167" s="115"/>
      <c r="PV167" s="115"/>
      <c r="PW167" s="115"/>
      <c r="PX167" s="115"/>
      <c r="PY167" s="115"/>
      <c r="PZ167" s="115"/>
      <c r="QA167" s="115"/>
      <c r="QB167" s="115"/>
      <c r="QC167" s="115"/>
      <c r="QD167" s="115"/>
      <c r="QE167" s="115"/>
      <c r="QF167" s="115"/>
      <c r="QG167" s="115"/>
      <c r="QH167" s="115"/>
      <c r="QI167" s="115"/>
      <c r="QJ167" s="115"/>
      <c r="QK167" s="115"/>
      <c r="QL167" s="115"/>
      <c r="QM167" s="115"/>
      <c r="QN167" s="115"/>
      <c r="QO167" s="115"/>
      <c r="QP167" s="115"/>
      <c r="QQ167" s="115"/>
      <c r="QR167" s="115"/>
      <c r="QS167" s="115"/>
      <c r="QT167" s="115"/>
      <c r="QU167" s="115"/>
      <c r="QV167" s="115"/>
      <c r="QW167" s="115"/>
      <c r="QX167" s="115"/>
      <c r="QY167" s="115"/>
      <c r="QZ167" s="115"/>
      <c r="RA167" s="115"/>
      <c r="RB167" s="115"/>
      <c r="RC167" s="115"/>
      <c r="RD167" s="115"/>
      <c r="RE167" s="115"/>
      <c r="RF167" s="115"/>
      <c r="RG167" s="115"/>
      <c r="RH167" s="115"/>
      <c r="RI167" s="115"/>
      <c r="RJ167" s="115"/>
      <c r="RK167" s="115"/>
      <c r="RL167" s="115"/>
      <c r="RM167" s="115"/>
      <c r="RN167" s="115"/>
      <c r="RO167" s="115"/>
      <c r="RP167" s="115"/>
      <c r="RQ167" s="115"/>
      <c r="RR167" s="115"/>
      <c r="RS167" s="115"/>
      <c r="RT167" s="115"/>
      <c r="RU167" s="115"/>
      <c r="RV167" s="115"/>
      <c r="RW167" s="115"/>
      <c r="RX167" s="115"/>
      <c r="RY167" s="115"/>
      <c r="RZ167" s="115"/>
      <c r="SA167" s="115"/>
      <c r="SB167" s="115"/>
      <c r="SC167" s="115"/>
      <c r="SD167" s="115"/>
      <c r="SE167" s="115"/>
      <c r="SF167" s="115"/>
      <c r="SG167" s="115"/>
      <c r="SH167" s="115"/>
      <c r="SI167" s="115"/>
      <c r="SJ167" s="115"/>
      <c r="SK167" s="115"/>
      <c r="SL167" s="115"/>
      <c r="SM167" s="115"/>
      <c r="SN167" s="115"/>
      <c r="SO167" s="115"/>
      <c r="SP167" s="115"/>
      <c r="SQ167" s="115"/>
      <c r="SR167" s="115"/>
      <c r="SS167" s="115"/>
      <c r="ST167" s="115"/>
      <c r="SU167" s="115"/>
      <c r="SV167" s="115"/>
      <c r="SW167" s="115"/>
      <c r="SX167" s="115"/>
      <c r="SY167" s="115"/>
      <c r="SZ167" s="115"/>
      <c r="TA167" s="115"/>
      <c r="TB167" s="115"/>
      <c r="TC167" s="115"/>
      <c r="TD167" s="115"/>
      <c r="TE167" s="115"/>
      <c r="TF167" s="115"/>
      <c r="TG167" s="115"/>
      <c r="TH167" s="115"/>
      <c r="TI167" s="115"/>
      <c r="TJ167" s="115"/>
      <c r="TK167" s="115"/>
      <c r="TL167" s="115"/>
      <c r="TM167" s="115"/>
      <c r="TN167" s="115"/>
      <c r="TO167" s="115"/>
      <c r="TP167" s="115"/>
      <c r="TQ167" s="115"/>
      <c r="TR167" s="115"/>
      <c r="TS167" s="115"/>
      <c r="TT167" s="115"/>
      <c r="TU167" s="115"/>
      <c r="TV167" s="115"/>
      <c r="TW167" s="115"/>
      <c r="TX167" s="115"/>
      <c r="TY167" s="115"/>
      <c r="TZ167" s="115"/>
      <c r="UA167" s="115"/>
      <c r="UB167" s="115"/>
      <c r="UC167" s="115"/>
      <c r="UD167" s="115"/>
      <c r="UE167" s="115"/>
      <c r="UF167" s="115"/>
      <c r="UG167" s="115"/>
      <c r="UH167" s="115"/>
      <c r="UI167" s="115"/>
      <c r="UJ167" s="115"/>
      <c r="UK167" s="115"/>
      <c r="UL167" s="115"/>
      <c r="UM167" s="115"/>
      <c r="UN167" s="115"/>
      <c r="UO167" s="115"/>
      <c r="UP167" s="115"/>
      <c r="UQ167" s="115"/>
      <c r="UR167" s="115"/>
      <c r="US167" s="115"/>
      <c r="UT167" s="115"/>
      <c r="UU167" s="115"/>
      <c r="UV167" s="115"/>
      <c r="UW167" s="115"/>
      <c r="UX167" s="115"/>
      <c r="UY167" s="115"/>
      <c r="UZ167" s="115"/>
      <c r="VA167" s="115"/>
      <c r="VB167" s="115"/>
      <c r="VC167" s="115"/>
      <c r="VD167" s="115"/>
      <c r="VE167" s="115"/>
      <c r="VF167" s="115"/>
      <c r="VG167" s="115"/>
      <c r="VH167" s="115"/>
      <c r="VI167" s="115"/>
      <c r="VJ167" s="115"/>
      <c r="VK167" s="115"/>
      <c r="VL167" s="115"/>
      <c r="VM167" s="115"/>
      <c r="VN167" s="115"/>
      <c r="VO167" s="115"/>
      <c r="VP167" s="115"/>
      <c r="VQ167" s="115"/>
      <c r="VR167" s="115"/>
      <c r="VS167" s="115"/>
      <c r="VT167" s="115"/>
      <c r="VU167" s="115"/>
      <c r="VV167" s="115"/>
      <c r="VW167" s="115"/>
      <c r="VX167" s="115"/>
      <c r="VY167" s="115"/>
      <c r="VZ167" s="115"/>
      <c r="WA167" s="115"/>
      <c r="WB167" s="115"/>
      <c r="WC167" s="115"/>
      <c r="WD167" s="115"/>
      <c r="WE167" s="115"/>
      <c r="WF167" s="115"/>
      <c r="WG167" s="115"/>
      <c r="WH167" s="115"/>
      <c r="WI167" s="115"/>
      <c r="WJ167" s="115"/>
      <c r="WK167" s="115"/>
      <c r="WL167" s="115"/>
      <c r="WM167" s="115"/>
      <c r="WN167" s="115"/>
      <c r="WO167" s="115"/>
      <c r="WP167" s="115"/>
      <c r="WQ167" s="115"/>
      <c r="WR167" s="115"/>
      <c r="WS167" s="115"/>
      <c r="WT167" s="115"/>
      <c r="WU167" s="115"/>
      <c r="WV167" s="115"/>
      <c r="WW167" s="115"/>
      <c r="WX167" s="115"/>
      <c r="WY167" s="115"/>
      <c r="WZ167" s="115"/>
      <c r="XA167" s="115"/>
      <c r="XB167" s="115"/>
      <c r="XC167" s="115"/>
      <c r="XD167" s="115"/>
      <c r="XE167" s="115"/>
      <c r="XF167" s="115"/>
      <c r="XG167" s="115"/>
      <c r="XH167" s="115"/>
      <c r="XI167" s="115"/>
      <c r="XJ167" s="115"/>
      <c r="XK167" s="115"/>
      <c r="XL167" s="115"/>
      <c r="XM167" s="115"/>
      <c r="XN167" s="115"/>
      <c r="XO167" s="115"/>
      <c r="XP167" s="115"/>
      <c r="XQ167" s="115"/>
      <c r="XR167" s="115"/>
      <c r="XS167" s="115"/>
      <c r="XT167" s="115"/>
      <c r="XU167" s="115"/>
      <c r="XV167" s="115"/>
      <c r="XW167" s="115"/>
      <c r="XX167" s="115"/>
      <c r="XY167" s="115"/>
      <c r="XZ167" s="115"/>
      <c r="YA167" s="115"/>
      <c r="YB167" s="115"/>
      <c r="YC167" s="115"/>
      <c r="YD167" s="115"/>
      <c r="YE167" s="115"/>
      <c r="YF167" s="115"/>
      <c r="YG167" s="115"/>
      <c r="YH167" s="115"/>
      <c r="YI167" s="115"/>
      <c r="YJ167" s="115"/>
      <c r="YK167" s="115"/>
      <c r="YL167" s="115"/>
      <c r="YM167" s="115"/>
      <c r="YN167" s="115"/>
      <c r="YO167" s="115"/>
      <c r="YP167" s="115"/>
      <c r="YQ167" s="115"/>
      <c r="YR167" s="115"/>
      <c r="YS167" s="115"/>
      <c r="YT167" s="115"/>
      <c r="YU167" s="115"/>
      <c r="YV167" s="115"/>
      <c r="YW167" s="115"/>
      <c r="YX167" s="115"/>
      <c r="YY167" s="115"/>
      <c r="YZ167" s="115"/>
      <c r="ZA167" s="115"/>
      <c r="ZB167" s="115"/>
      <c r="ZC167" s="115"/>
      <c r="ZD167" s="115"/>
      <c r="ZE167" s="115"/>
      <c r="ZF167" s="115"/>
      <c r="ZG167" s="115"/>
      <c r="ZH167" s="115"/>
      <c r="ZI167" s="115"/>
      <c r="ZJ167" s="115"/>
      <c r="ZK167" s="115"/>
      <c r="ZL167" s="115"/>
      <c r="ZM167" s="115"/>
      <c r="ZN167" s="115"/>
      <c r="ZO167" s="115"/>
      <c r="ZP167" s="115"/>
      <c r="ZQ167" s="115"/>
      <c r="ZR167" s="115"/>
      <c r="ZS167" s="115"/>
      <c r="ZT167" s="115"/>
      <c r="ZU167" s="115"/>
      <c r="ZV167" s="115"/>
      <c r="ZW167" s="115"/>
      <c r="ZX167" s="115"/>
      <c r="ZY167" s="115"/>
      <c r="ZZ167" s="115"/>
      <c r="AAA167" s="115"/>
      <c r="AAB167" s="115"/>
      <c r="AAC167" s="115"/>
      <c r="AAD167" s="115"/>
      <c r="AAE167" s="115"/>
      <c r="AAF167" s="115"/>
      <c r="AAG167" s="115"/>
      <c r="AAH167" s="115"/>
      <c r="AAI167" s="115"/>
      <c r="AAJ167" s="115"/>
      <c r="AAK167" s="115"/>
      <c r="AAL167" s="115"/>
      <c r="AAM167" s="115"/>
      <c r="AAN167" s="115"/>
      <c r="AAO167" s="115"/>
      <c r="AAP167" s="115"/>
      <c r="AAQ167" s="115"/>
      <c r="AAR167" s="115"/>
      <c r="AAS167" s="115"/>
      <c r="AAT167" s="115"/>
      <c r="AAU167" s="115"/>
      <c r="AAV167" s="115"/>
      <c r="AAW167" s="115"/>
      <c r="AAX167" s="115"/>
      <c r="AAY167" s="115"/>
      <c r="AAZ167" s="115"/>
      <c r="ABA167" s="115"/>
      <c r="ABB167" s="115"/>
      <c r="ABC167" s="115"/>
      <c r="ABD167" s="115"/>
      <c r="ABE167" s="115"/>
      <c r="ABF167" s="115"/>
      <c r="ABG167" s="115"/>
      <c r="ABH167" s="115"/>
      <c r="ABI167" s="115"/>
      <c r="ABJ167" s="115"/>
      <c r="ABK167" s="115"/>
      <c r="ABL167" s="115"/>
      <c r="ABM167" s="115"/>
      <c r="ABN167" s="115"/>
      <c r="ABO167" s="115"/>
      <c r="ABP167" s="115"/>
      <c r="ABQ167" s="115"/>
      <c r="ABR167" s="115"/>
      <c r="ABS167" s="115"/>
      <c r="ABT167" s="115"/>
      <c r="ABU167" s="115"/>
      <c r="ABV167" s="115"/>
      <c r="ABW167" s="115"/>
      <c r="ABX167" s="115"/>
      <c r="ABY167" s="115"/>
      <c r="ABZ167" s="115"/>
      <c r="ACA167" s="115"/>
      <c r="ACB167" s="115"/>
      <c r="ACC167" s="115"/>
      <c r="ACD167" s="115"/>
      <c r="ACE167" s="115"/>
      <c r="ACF167" s="115"/>
      <c r="ACG167" s="115"/>
      <c r="ACH167" s="115"/>
      <c r="ACI167" s="115"/>
      <c r="ACJ167" s="115"/>
      <c r="ACK167" s="115"/>
      <c r="ACL167" s="115"/>
      <c r="ACM167" s="115"/>
      <c r="ACN167" s="115"/>
      <c r="ACO167" s="115"/>
      <c r="ACP167" s="115"/>
      <c r="ACQ167" s="115"/>
      <c r="ACR167" s="115"/>
      <c r="ACS167" s="115"/>
      <c r="ACT167" s="115"/>
      <c r="ACU167" s="115"/>
      <c r="ACV167" s="115"/>
      <c r="ACW167" s="115"/>
      <c r="ACX167" s="115"/>
      <c r="ACY167" s="115"/>
      <c r="ACZ167" s="115"/>
      <c r="ADA167" s="115"/>
      <c r="ADB167" s="115"/>
      <c r="ADC167" s="115"/>
      <c r="ADD167" s="115"/>
      <c r="ADE167" s="115"/>
      <c r="ADF167" s="115"/>
      <c r="ADG167" s="115"/>
      <c r="ADH167" s="115"/>
      <c r="ADI167" s="115"/>
      <c r="ADJ167" s="115"/>
      <c r="ADK167" s="115"/>
      <c r="ADL167" s="115"/>
      <c r="ADM167" s="115"/>
      <c r="ADN167" s="115"/>
      <c r="ADO167" s="115"/>
      <c r="ADP167" s="115"/>
      <c r="ADQ167" s="115"/>
      <c r="ADR167" s="115"/>
      <c r="ADS167" s="115"/>
      <c r="ADT167" s="115"/>
      <c r="ADU167" s="115"/>
      <c r="ADV167" s="115"/>
      <c r="ADW167" s="115"/>
      <c r="ADX167" s="115"/>
      <c r="ADY167" s="115"/>
      <c r="ADZ167" s="115"/>
      <c r="AEA167" s="115"/>
      <c r="AEB167" s="115"/>
      <c r="AEC167" s="115"/>
      <c r="AED167" s="115"/>
      <c r="AEE167" s="115"/>
      <c r="AEF167" s="115"/>
      <c r="AEG167" s="115"/>
      <c r="AEH167" s="115"/>
      <c r="AEI167" s="115"/>
      <c r="AEJ167" s="115"/>
      <c r="AEK167" s="115"/>
      <c r="AEL167" s="115"/>
      <c r="AEM167" s="115"/>
      <c r="AEN167" s="115"/>
      <c r="AEO167" s="115"/>
      <c r="AEP167" s="115"/>
      <c r="AEQ167" s="115"/>
      <c r="AER167" s="115"/>
      <c r="AES167" s="115"/>
      <c r="AET167" s="115"/>
      <c r="AEU167" s="115"/>
      <c r="AEV167" s="115"/>
      <c r="AEW167" s="115"/>
      <c r="AEX167" s="115"/>
      <c r="AEY167" s="115"/>
      <c r="AEZ167" s="115"/>
      <c r="AFA167" s="115"/>
      <c r="AFB167" s="115"/>
      <c r="AFC167" s="115"/>
      <c r="AFD167" s="115"/>
      <c r="AFE167" s="115"/>
      <c r="AFF167" s="115"/>
      <c r="AFG167" s="115"/>
      <c r="AFH167" s="115"/>
      <c r="AFI167" s="115"/>
      <c r="AFJ167" s="115"/>
      <c r="AFK167" s="115"/>
      <c r="AFL167" s="115"/>
      <c r="AFM167" s="115"/>
      <c r="AFN167" s="115"/>
      <c r="AFO167" s="115"/>
      <c r="AFP167" s="115"/>
      <c r="AFQ167" s="115"/>
      <c r="AFR167" s="115"/>
      <c r="AFS167" s="115"/>
      <c r="AFT167" s="115"/>
      <c r="AFU167" s="115"/>
      <c r="AFV167" s="115"/>
      <c r="AFW167" s="115"/>
      <c r="AFX167" s="115"/>
      <c r="AFY167" s="115"/>
      <c r="AFZ167" s="115"/>
      <c r="AGA167" s="115"/>
      <c r="AGB167" s="115"/>
      <c r="AGC167" s="115"/>
      <c r="AGD167" s="115"/>
      <c r="AGE167" s="115"/>
      <c r="AGF167" s="115"/>
      <c r="AGG167" s="115"/>
      <c r="AGH167" s="115"/>
      <c r="AGI167" s="115"/>
      <c r="AGJ167" s="115"/>
      <c r="AGK167" s="115"/>
      <c r="AGL167" s="115"/>
      <c r="AGM167" s="115"/>
      <c r="AGN167" s="115"/>
      <c r="AGO167" s="115"/>
      <c r="AGP167" s="115"/>
      <c r="AGQ167" s="115"/>
      <c r="AGR167" s="115"/>
      <c r="AGS167" s="115"/>
      <c r="AGT167" s="115"/>
      <c r="AGU167" s="115"/>
      <c r="AGV167" s="115"/>
      <c r="AGW167" s="115"/>
      <c r="AGX167" s="115"/>
      <c r="AGY167" s="115"/>
      <c r="AGZ167" s="115"/>
      <c r="AHA167" s="115"/>
      <c r="AHB167" s="115"/>
      <c r="AHC167" s="115"/>
      <c r="AHD167" s="115"/>
      <c r="AHE167" s="115"/>
      <c r="AHF167" s="115"/>
      <c r="AHG167" s="115"/>
      <c r="AHH167" s="115"/>
      <c r="AHI167" s="115"/>
      <c r="AHJ167" s="115"/>
      <c r="AHK167" s="115"/>
      <c r="AHL167" s="115"/>
      <c r="AHM167" s="115"/>
      <c r="AHN167" s="115"/>
      <c r="AHO167" s="115"/>
      <c r="AHP167" s="115"/>
      <c r="AHQ167" s="115"/>
      <c r="AHR167" s="115"/>
      <c r="AHS167" s="115"/>
      <c r="AHT167" s="115"/>
      <c r="AHU167" s="115"/>
      <c r="AHV167" s="115"/>
      <c r="AHW167" s="115"/>
      <c r="AHX167" s="115"/>
      <c r="AHY167" s="115"/>
      <c r="AHZ167" s="115"/>
      <c r="AIA167" s="115"/>
      <c r="AIB167" s="115"/>
      <c r="AIC167" s="115"/>
      <c r="AID167" s="115"/>
      <c r="AIE167" s="115"/>
      <c r="AIF167" s="115"/>
      <c r="AIG167" s="115"/>
      <c r="AIH167" s="115"/>
      <c r="AII167" s="115"/>
      <c r="AIJ167" s="115"/>
      <c r="AIK167" s="115"/>
      <c r="AIL167" s="115"/>
      <c r="AIM167" s="115"/>
      <c r="AIN167" s="115"/>
      <c r="AIO167" s="115"/>
      <c r="AIP167" s="115"/>
      <c r="AIQ167" s="115"/>
      <c r="AIR167" s="115"/>
      <c r="AIS167" s="115"/>
      <c r="AIT167" s="115"/>
      <c r="AIU167" s="115"/>
      <c r="AIV167" s="115"/>
      <c r="AIW167" s="115"/>
      <c r="AIX167" s="115"/>
      <c r="AIY167" s="115"/>
      <c r="AIZ167" s="115"/>
      <c r="AJA167" s="115"/>
      <c r="AJB167" s="115"/>
      <c r="AJC167" s="115"/>
      <c r="AJD167" s="115"/>
      <c r="AJE167" s="115"/>
      <c r="AJF167" s="115"/>
      <c r="AJG167" s="115"/>
      <c r="AJH167" s="115"/>
      <c r="AJI167" s="115"/>
      <c r="AJJ167" s="115"/>
      <c r="AJK167" s="115"/>
      <c r="AJL167" s="115"/>
      <c r="AJM167" s="115"/>
      <c r="AJN167" s="115"/>
      <c r="AJO167" s="115"/>
      <c r="AJP167" s="115"/>
      <c r="AJQ167" s="115"/>
      <c r="AJR167" s="115"/>
      <c r="AJS167" s="115"/>
      <c r="AJT167" s="115"/>
      <c r="AJU167" s="115"/>
      <c r="AJV167" s="115"/>
      <c r="AJW167" s="115"/>
      <c r="AJX167" s="115"/>
      <c r="AJY167" s="115"/>
      <c r="AJZ167" s="115"/>
      <c r="AKA167" s="115"/>
      <c r="AKB167" s="115"/>
      <c r="AKC167" s="115"/>
      <c r="AKD167" s="115"/>
      <c r="AKE167" s="115"/>
      <c r="AKF167" s="115"/>
      <c r="AKG167" s="115"/>
      <c r="AKH167" s="115"/>
      <c r="AKI167" s="115"/>
      <c r="AKJ167" s="115"/>
      <c r="AKK167" s="115"/>
      <c r="AKL167" s="115"/>
      <c r="AKM167" s="115"/>
      <c r="AKN167" s="115"/>
      <c r="AKO167" s="115"/>
      <c r="AKP167" s="115"/>
      <c r="AKQ167" s="115"/>
      <c r="AKR167" s="115"/>
      <c r="AKS167" s="115"/>
      <c r="AKT167" s="115"/>
      <c r="AKU167" s="115"/>
      <c r="AKV167" s="115"/>
      <c r="AKW167" s="115"/>
      <c r="AKX167" s="115"/>
      <c r="AKY167" s="115"/>
      <c r="AKZ167" s="115"/>
      <c r="ALA167" s="115"/>
      <c r="ALB167" s="115"/>
      <c r="ALC167" s="115"/>
      <c r="ALD167" s="115"/>
      <c r="ALE167" s="115"/>
      <c r="ALF167" s="115"/>
      <c r="ALG167" s="115"/>
      <c r="ALH167" s="115"/>
      <c r="ALI167" s="115"/>
      <c r="ALJ167" s="115"/>
      <c r="ALK167" s="115"/>
      <c r="ALL167" s="115"/>
      <c r="ALM167" s="115"/>
      <c r="ALN167" s="115"/>
      <c r="ALO167" s="115"/>
      <c r="ALP167" s="115"/>
      <c r="ALQ167" s="115"/>
      <c r="ALR167" s="115"/>
      <c r="ALS167" s="115"/>
      <c r="ALT167" s="115"/>
      <c r="ALU167" s="115"/>
      <c r="ALV167" s="115"/>
      <c r="ALW167" s="115"/>
      <c r="ALX167" s="115"/>
      <c r="ALY167" s="115"/>
      <c r="ALZ167" s="115"/>
      <c r="AMA167" s="115"/>
      <c r="AMB167" s="115"/>
      <c r="AMC167" s="115"/>
      <c r="AMD167" s="115"/>
      <c r="AME167" s="115"/>
      <c r="AMF167" s="115"/>
      <c r="AMG167" s="115"/>
      <c r="AMH167" s="115"/>
      <c r="AMI167" s="115"/>
      <c r="AMJ167" s="115"/>
      <c r="AMK167" s="115"/>
      <c r="AML167" s="115"/>
      <c r="AMM167" s="115"/>
      <c r="AMN167" s="115"/>
      <c r="AMO167" s="115"/>
      <c r="AMP167" s="115"/>
      <c r="AMQ167" s="115"/>
      <c r="AMR167" s="115"/>
      <c r="AMS167" s="115"/>
      <c r="AMT167" s="115"/>
      <c r="AMU167" s="115"/>
      <c r="AMV167" s="115"/>
      <c r="AMW167" s="115"/>
      <c r="AMX167" s="115"/>
      <c r="AMY167" s="115"/>
      <c r="AMZ167" s="115"/>
      <c r="ANA167" s="115"/>
      <c r="ANB167" s="115"/>
      <c r="ANC167" s="115"/>
      <c r="AND167" s="115"/>
      <c r="ANE167" s="115"/>
      <c r="ANF167" s="115"/>
      <c r="ANG167" s="115"/>
      <c r="ANH167" s="115"/>
      <c r="ANI167" s="115"/>
      <c r="ANJ167" s="115"/>
      <c r="ANK167" s="115"/>
      <c r="ANL167" s="115"/>
      <c r="ANM167" s="115"/>
      <c r="ANN167" s="115"/>
      <c r="ANO167" s="115"/>
      <c r="ANP167" s="115"/>
      <c r="ANQ167" s="115"/>
      <c r="ANR167" s="115"/>
      <c r="ANS167" s="115"/>
      <c r="ANT167" s="115"/>
      <c r="ANU167" s="115"/>
      <c r="ANV167" s="115"/>
      <c r="ANW167" s="115"/>
      <c r="ANX167" s="115"/>
      <c r="ANY167" s="115"/>
      <c r="ANZ167" s="115"/>
      <c r="AOA167" s="115"/>
      <c r="AOB167" s="115"/>
      <c r="AOC167" s="115"/>
      <c r="AOD167" s="115"/>
      <c r="AOE167" s="115"/>
      <c r="AOF167" s="115"/>
      <c r="AOG167" s="115"/>
      <c r="AOH167" s="115"/>
      <c r="AOI167" s="115"/>
      <c r="AOJ167" s="115"/>
      <c r="AOK167" s="115"/>
      <c r="AOL167" s="115"/>
      <c r="AOM167" s="115"/>
      <c r="AON167" s="115"/>
      <c r="AOO167" s="115"/>
      <c r="AOP167" s="115"/>
      <c r="AOQ167" s="115"/>
      <c r="AOR167" s="115"/>
      <c r="AOS167" s="115"/>
      <c r="AOT167" s="115"/>
      <c r="AOU167" s="115"/>
      <c r="AOV167" s="115"/>
      <c r="AOW167" s="115"/>
      <c r="AOX167" s="115"/>
      <c r="AOY167" s="115"/>
      <c r="AOZ167" s="115"/>
      <c r="APA167" s="115"/>
      <c r="APB167" s="115"/>
      <c r="APC167" s="115"/>
      <c r="APD167" s="115"/>
      <c r="APE167" s="115"/>
      <c r="APF167" s="115"/>
      <c r="APG167" s="115"/>
      <c r="APH167" s="115"/>
      <c r="API167" s="115"/>
      <c r="APJ167" s="115"/>
      <c r="APK167" s="115"/>
      <c r="APL167" s="115"/>
      <c r="APM167" s="115"/>
      <c r="APN167" s="115"/>
      <c r="APO167" s="115"/>
      <c r="APP167" s="115"/>
      <c r="APQ167" s="115"/>
      <c r="APR167" s="115"/>
      <c r="APS167" s="115"/>
      <c r="APT167" s="115"/>
      <c r="APU167" s="115"/>
      <c r="APV167" s="115"/>
      <c r="APW167" s="115"/>
      <c r="APX167" s="115"/>
      <c r="APY167" s="115"/>
      <c r="APZ167" s="115"/>
      <c r="AQA167" s="115"/>
      <c r="AQB167" s="115"/>
      <c r="AQC167" s="115"/>
      <c r="AQD167" s="115"/>
      <c r="AQE167" s="115"/>
      <c r="AQF167" s="115"/>
      <c r="AQG167" s="115"/>
      <c r="AQH167" s="115"/>
      <c r="AQI167" s="115"/>
      <c r="AQJ167" s="115"/>
      <c r="AQK167" s="115"/>
      <c r="AQL167" s="115"/>
      <c r="AQM167" s="115"/>
      <c r="AQN167" s="115"/>
      <c r="AQO167" s="115"/>
      <c r="AQP167" s="115"/>
      <c r="AQQ167" s="115"/>
      <c r="AQR167" s="115"/>
      <c r="AQS167" s="115"/>
      <c r="AQT167" s="115"/>
      <c r="AQU167" s="115"/>
      <c r="AQV167" s="115"/>
      <c r="AQW167" s="115"/>
      <c r="AQX167" s="115"/>
      <c r="AQY167" s="115"/>
      <c r="AQZ167" s="115"/>
      <c r="ARA167" s="115"/>
      <c r="ARB167" s="115"/>
      <c r="ARC167" s="115"/>
      <c r="ARD167" s="115"/>
      <c r="ARE167" s="115"/>
      <c r="ARF167" s="115"/>
      <c r="ARG167" s="115"/>
      <c r="ARH167" s="115"/>
      <c r="ARI167" s="115"/>
      <c r="ARJ167" s="115"/>
      <c r="ARK167" s="115"/>
      <c r="ARL167" s="115"/>
      <c r="ARM167" s="115"/>
      <c r="ARN167" s="115"/>
      <c r="ARO167" s="115"/>
      <c r="ARP167" s="115"/>
      <c r="ARQ167" s="115"/>
      <c r="ARR167" s="115"/>
      <c r="ARS167" s="115"/>
      <c r="ART167" s="115"/>
      <c r="ARU167" s="115"/>
      <c r="ARV167" s="115"/>
      <c r="ARW167" s="115"/>
      <c r="ARX167" s="115"/>
      <c r="ARY167" s="115"/>
      <c r="ARZ167" s="115"/>
      <c r="ASA167" s="115"/>
      <c r="ASB167" s="115"/>
      <c r="ASC167" s="115"/>
      <c r="ASD167" s="115"/>
      <c r="ASE167" s="115"/>
      <c r="ASF167" s="115"/>
      <c r="ASG167" s="115"/>
      <c r="ASH167" s="115"/>
      <c r="ASI167" s="115"/>
      <c r="ASJ167" s="115"/>
      <c r="ASK167" s="115"/>
      <c r="ASL167" s="115"/>
      <c r="ASM167" s="115"/>
      <c r="ASN167" s="115"/>
      <c r="ASO167" s="115"/>
      <c r="ASP167" s="115"/>
      <c r="ASQ167" s="115"/>
      <c r="ASR167" s="115"/>
      <c r="ASS167" s="115"/>
      <c r="AST167" s="115"/>
      <c r="ASU167" s="115"/>
      <c r="ASV167" s="115"/>
      <c r="ASW167" s="115"/>
      <c r="ASX167" s="115"/>
      <c r="ASY167" s="115"/>
      <c r="ASZ167" s="115"/>
      <c r="ATA167" s="115"/>
      <c r="ATB167" s="115"/>
      <c r="ATC167" s="115"/>
      <c r="ATD167" s="115"/>
      <c r="ATE167" s="115"/>
      <c r="ATF167" s="115"/>
      <c r="ATG167" s="115"/>
      <c r="ATH167" s="115"/>
      <c r="ATI167" s="115"/>
      <c r="ATJ167" s="115"/>
      <c r="ATK167" s="115"/>
      <c r="ATL167" s="115"/>
      <c r="ATM167" s="115"/>
      <c r="ATN167" s="115"/>
      <c r="ATO167" s="115"/>
      <c r="ATP167" s="115"/>
      <c r="ATQ167" s="115"/>
      <c r="ATR167" s="115"/>
      <c r="ATS167" s="115"/>
      <c r="ATT167" s="115"/>
      <c r="ATU167" s="115"/>
      <c r="ATV167" s="115"/>
      <c r="ATW167" s="115"/>
      <c r="ATX167" s="115"/>
      <c r="ATY167" s="115"/>
      <c r="ATZ167" s="115"/>
      <c r="AUA167" s="115"/>
      <c r="AUB167" s="115"/>
      <c r="AUC167" s="115"/>
      <c r="AUD167" s="115"/>
      <c r="AUE167" s="115"/>
      <c r="AUF167" s="115"/>
      <c r="AUG167" s="115"/>
      <c r="AUH167" s="115"/>
      <c r="AUI167" s="115"/>
      <c r="AUJ167" s="115"/>
      <c r="AUK167" s="115"/>
      <c r="AUL167" s="115"/>
      <c r="AUM167" s="115"/>
      <c r="AUN167" s="115"/>
      <c r="AUO167" s="115"/>
      <c r="AUP167" s="115"/>
      <c r="AUQ167" s="115"/>
      <c r="AUR167" s="115"/>
      <c r="AUS167" s="115"/>
      <c r="AUT167" s="115"/>
      <c r="AUU167" s="115"/>
      <c r="AUV167" s="115"/>
      <c r="AUW167" s="115"/>
      <c r="AUX167" s="115"/>
      <c r="AUY167" s="115"/>
      <c r="AUZ167" s="115"/>
      <c r="AVA167" s="115"/>
      <c r="AVB167" s="115"/>
      <c r="AVC167" s="115"/>
      <c r="AVD167" s="115"/>
      <c r="AVE167" s="115"/>
      <c r="AVF167" s="115"/>
      <c r="AVG167" s="115"/>
      <c r="AVH167" s="115"/>
      <c r="AVI167" s="115"/>
      <c r="AVJ167" s="115"/>
      <c r="AVK167" s="115"/>
      <c r="AVL167" s="115"/>
      <c r="AVM167" s="115"/>
      <c r="AVN167" s="115"/>
      <c r="AVO167" s="115"/>
      <c r="AVP167" s="115"/>
      <c r="AVQ167" s="115"/>
      <c r="AVR167" s="115"/>
      <c r="AVS167" s="115"/>
      <c r="AVT167" s="115"/>
      <c r="AVU167" s="115"/>
    </row>
    <row r="168" spans="1:1269" s="332" customFormat="1" ht="13.5" customHeight="1" x14ac:dyDescent="0.2">
      <c r="A168" s="115"/>
      <c r="B168" s="23" t="s">
        <v>152</v>
      </c>
      <c r="C168" s="135" t="s">
        <v>39</v>
      </c>
      <c r="D168" s="136">
        <v>2</v>
      </c>
      <c r="E168" s="69"/>
      <c r="F168" s="138">
        <f t="shared" si="38"/>
        <v>0</v>
      </c>
      <c r="G168" s="137">
        <f t="shared" si="39"/>
        <v>0</v>
      </c>
      <c r="H168" s="137">
        <f t="shared" si="40"/>
        <v>0</v>
      </c>
      <c r="I168" s="137">
        <f t="shared" si="41"/>
        <v>0</v>
      </c>
      <c r="J168" s="138" t="str">
        <f t="shared" si="42"/>
        <v>-</v>
      </c>
      <c r="K168" s="138" t="str">
        <f t="shared" si="43"/>
        <v>-</v>
      </c>
      <c r="L168" s="139" t="str">
        <f t="shared" si="44"/>
        <v>-</v>
      </c>
      <c r="M168" s="140"/>
      <c r="N168" s="136"/>
      <c r="O168" s="69"/>
      <c r="P168" s="69"/>
      <c r="Q168" s="69"/>
      <c r="R168" s="91"/>
      <c r="S168" s="141">
        <f>(I168*20)-(H168/5)</f>
        <v>0</v>
      </c>
      <c r="T168" s="140"/>
      <c r="U168" s="73">
        <f t="shared" si="48"/>
        <v>4.68</v>
      </c>
      <c r="V168" s="73">
        <f t="shared" si="49"/>
        <v>13</v>
      </c>
      <c r="W168" s="74">
        <f t="shared" si="45"/>
        <v>3</v>
      </c>
      <c r="X168" s="102"/>
      <c r="Y168" s="73"/>
      <c r="Z168" s="69"/>
      <c r="AA168" s="69"/>
      <c r="AB168" s="69"/>
      <c r="AC168" s="142"/>
      <c r="AD168" s="84"/>
      <c r="AE168" s="69"/>
      <c r="AF168" s="69"/>
      <c r="AG168" s="69"/>
      <c r="AH168" s="143"/>
      <c r="AI168" s="84"/>
      <c r="AJ168" s="69"/>
      <c r="AK168" s="69"/>
      <c r="AL168" s="69"/>
      <c r="AM168" s="82"/>
      <c r="AN168" s="84"/>
      <c r="AO168" s="69"/>
      <c r="AP168" s="69"/>
      <c r="AQ168" s="69"/>
      <c r="AR168" s="82"/>
      <c r="AS168" s="84"/>
      <c r="AT168" s="69"/>
      <c r="AU168" s="69"/>
      <c r="AV168" s="69"/>
      <c r="AW168" s="82"/>
      <c r="AX168" s="84"/>
      <c r="AY168" s="69"/>
      <c r="AZ168" s="69"/>
      <c r="BA168" s="69"/>
      <c r="BB168" s="82"/>
      <c r="BC168" s="73"/>
      <c r="BD168" s="69"/>
      <c r="BE168" s="69"/>
      <c r="BF168" s="69"/>
      <c r="BG168" s="82"/>
      <c r="BH168" s="84"/>
      <c r="BI168" s="69"/>
      <c r="BJ168" s="69"/>
      <c r="BK168" s="69"/>
      <c r="BL168" s="132"/>
      <c r="BM168" s="84"/>
      <c r="BN168" s="69"/>
      <c r="BO168" s="69"/>
      <c r="BP168" s="69"/>
      <c r="BQ168" s="132"/>
      <c r="BR168" s="84"/>
      <c r="BS168" s="69"/>
      <c r="BT168" s="69"/>
      <c r="BU168" s="69"/>
      <c r="BV168" s="132"/>
      <c r="BW168" s="84"/>
      <c r="BX168" s="69"/>
      <c r="BY168" s="69"/>
      <c r="BZ168" s="69"/>
      <c r="CA168" s="132"/>
      <c r="CB168" s="84"/>
      <c r="CC168" s="69"/>
      <c r="CD168" s="69"/>
      <c r="CE168" s="69"/>
      <c r="CF168" s="132"/>
      <c r="CG168" s="84"/>
      <c r="CH168" s="69"/>
      <c r="CI168" s="69"/>
      <c r="CJ168" s="69"/>
      <c r="CK168" s="132"/>
      <c r="CL168" s="73"/>
      <c r="CM168" s="69"/>
      <c r="CN168" s="69"/>
      <c r="CO168" s="69"/>
      <c r="CP168" s="132"/>
      <c r="CQ168" s="84"/>
      <c r="CR168" s="69"/>
      <c r="CS168" s="69"/>
      <c r="CT168" s="137"/>
      <c r="CU168" s="334"/>
      <c r="CV168" s="334"/>
      <c r="CW168" s="334"/>
      <c r="CX168" s="334"/>
      <c r="CY168" s="334"/>
      <c r="CZ168" s="132"/>
      <c r="DA168" s="84"/>
      <c r="DB168" s="69"/>
      <c r="DC168" s="69"/>
      <c r="DD168" s="69"/>
      <c r="DE168" s="142"/>
      <c r="DF168" s="73"/>
      <c r="DG168" s="69"/>
      <c r="DH168" s="69"/>
      <c r="DI168" s="69"/>
      <c r="DJ168" s="142"/>
      <c r="DK168" s="84"/>
      <c r="DL168" s="137"/>
      <c r="DM168" s="137"/>
      <c r="DN168" s="137"/>
      <c r="DO168" s="142"/>
      <c r="DP168" s="73"/>
      <c r="DQ168" s="69"/>
      <c r="DR168" s="69"/>
      <c r="DS168" s="69"/>
      <c r="DT168" s="142"/>
      <c r="DU168" s="125"/>
      <c r="DV168" s="125"/>
      <c r="DW168" s="125"/>
      <c r="DX168" s="125"/>
      <c r="DY168" s="125"/>
      <c r="DZ168" s="125"/>
      <c r="EA168" s="125"/>
      <c r="EB168" s="125"/>
      <c r="EC168" s="125"/>
      <c r="ED168" s="125"/>
      <c r="EE168" s="125"/>
      <c r="EF168" s="125"/>
      <c r="EG168" s="125"/>
      <c r="EH168" s="125"/>
      <c r="EI168" s="133"/>
      <c r="EJ168" s="125"/>
      <c r="EK168" s="125"/>
      <c r="EL168" s="125"/>
      <c r="EM168" s="125"/>
      <c r="EN168" s="133"/>
      <c r="EO168" s="125"/>
      <c r="EP168" s="125"/>
      <c r="EQ168" s="125"/>
      <c r="ER168" s="125"/>
      <c r="ES168" s="133"/>
      <c r="ET168" s="125"/>
      <c r="EU168" s="125"/>
      <c r="EV168" s="125"/>
      <c r="EW168" s="125"/>
      <c r="EX168" s="115"/>
      <c r="EY168" s="115"/>
      <c r="EZ168" s="115"/>
      <c r="FA168" s="115"/>
      <c r="FB168" s="136">
        <v>2</v>
      </c>
      <c r="FC168" s="73">
        <v>8.3333333333333339</v>
      </c>
      <c r="FD168" s="136">
        <v>0</v>
      </c>
      <c r="FE168" s="136">
        <v>39</v>
      </c>
      <c r="FF168" s="136">
        <v>3</v>
      </c>
      <c r="FG168" s="138">
        <f>IF(FF168=0,"-",FC168/FF168)</f>
        <v>2.7777777777777781</v>
      </c>
      <c r="FH168" s="138">
        <f>IF(FC168=0,"-",FE168/FC168)</f>
        <v>4.68</v>
      </c>
      <c r="FI168" s="139">
        <f>IF(FF168=0,"-",FE168/FF168)</f>
        <v>13</v>
      </c>
      <c r="FJ168" s="40"/>
      <c r="FK168" s="88">
        <v>3</v>
      </c>
      <c r="FL168" s="264"/>
      <c r="FM168" s="264"/>
      <c r="FN168" s="264"/>
      <c r="FO168" s="264"/>
      <c r="FP168" s="264"/>
      <c r="FQ168" s="264"/>
      <c r="FR168" s="264"/>
      <c r="FS168" s="264"/>
      <c r="FT168" s="264"/>
      <c r="FU168" s="44"/>
      <c r="FV168" s="44"/>
      <c r="FW168" s="44"/>
      <c r="FX168" s="44"/>
      <c r="FY168" s="44"/>
      <c r="FZ168" s="44"/>
      <c r="GA168" s="44"/>
      <c r="GB168" s="44"/>
      <c r="GC168" s="44"/>
      <c r="GD168" s="44"/>
      <c r="GE168" s="115"/>
      <c r="GF168" s="115"/>
      <c r="GG168" s="115"/>
      <c r="GH168" s="115"/>
      <c r="GI168" s="115"/>
      <c r="GJ168" s="115"/>
      <c r="GK168" s="115"/>
      <c r="GL168" s="115"/>
      <c r="GM168" s="115"/>
      <c r="GN168" s="115"/>
      <c r="GO168" s="115"/>
      <c r="GP168" s="115"/>
      <c r="GQ168" s="115"/>
      <c r="GR168" s="115"/>
      <c r="GS168" s="115"/>
      <c r="GT168" s="115"/>
      <c r="GU168" s="115"/>
      <c r="GV168" s="115"/>
      <c r="GW168" s="115"/>
      <c r="GX168" s="115"/>
      <c r="GY168" s="115"/>
      <c r="GZ168" s="115"/>
      <c r="HA168" s="115"/>
      <c r="HB168" s="115"/>
      <c r="HC168" s="115"/>
      <c r="HD168" s="115"/>
      <c r="HE168" s="115"/>
      <c r="HF168" s="115"/>
      <c r="HG168" s="115"/>
      <c r="HH168" s="115"/>
      <c r="HI168" s="115"/>
      <c r="HJ168" s="115"/>
      <c r="HK168" s="115"/>
      <c r="HL168" s="115"/>
      <c r="HM168" s="115"/>
      <c r="HN168" s="115"/>
      <c r="HO168" s="115"/>
      <c r="HP168" s="115"/>
      <c r="HQ168" s="115"/>
      <c r="HR168" s="115"/>
      <c r="HS168" s="115"/>
      <c r="HT168" s="115"/>
      <c r="HU168" s="115"/>
      <c r="HV168" s="115"/>
      <c r="HW168" s="115"/>
      <c r="HX168" s="115"/>
      <c r="HY168" s="115"/>
      <c r="HZ168" s="115"/>
      <c r="IA168" s="115"/>
      <c r="IB168" s="115"/>
      <c r="IC168" s="115"/>
      <c r="ID168" s="115"/>
      <c r="IE168" s="115"/>
      <c r="IF168" s="115"/>
      <c r="IG168" s="115"/>
      <c r="IH168" s="115"/>
      <c r="II168" s="115"/>
      <c r="IJ168" s="115"/>
      <c r="IK168" s="115"/>
      <c r="IL168" s="115"/>
      <c r="IM168" s="115"/>
      <c r="IN168" s="115"/>
      <c r="IO168" s="115"/>
      <c r="IP168" s="115"/>
      <c r="IQ168" s="115"/>
      <c r="IR168" s="115"/>
      <c r="IS168" s="115"/>
      <c r="IT168" s="115"/>
      <c r="IU168" s="115"/>
      <c r="IV168" s="115"/>
      <c r="IW168" s="115"/>
      <c r="IX168" s="115"/>
      <c r="IY168" s="115"/>
      <c r="IZ168" s="115"/>
      <c r="JA168" s="115"/>
      <c r="JB168" s="115"/>
      <c r="JC168" s="115"/>
      <c r="JD168" s="115"/>
      <c r="JE168" s="115"/>
      <c r="JF168" s="115"/>
      <c r="JG168" s="115"/>
      <c r="JH168" s="115"/>
      <c r="JI168" s="115"/>
      <c r="JJ168" s="115"/>
      <c r="JK168" s="115"/>
      <c r="JL168" s="115"/>
      <c r="JM168" s="115"/>
      <c r="JN168" s="115"/>
      <c r="JO168" s="115"/>
      <c r="JP168" s="115"/>
      <c r="JQ168" s="115"/>
      <c r="JR168" s="115"/>
      <c r="JS168" s="115"/>
      <c r="JT168" s="115"/>
      <c r="JU168" s="115"/>
      <c r="JV168" s="115"/>
      <c r="JW168" s="115"/>
      <c r="JX168" s="115"/>
      <c r="JY168" s="115"/>
      <c r="JZ168" s="115"/>
      <c r="KA168" s="115"/>
      <c r="KB168" s="115"/>
      <c r="KC168" s="115"/>
      <c r="KD168" s="115"/>
      <c r="KE168" s="115"/>
      <c r="KF168" s="115"/>
      <c r="KG168" s="115"/>
      <c r="KH168" s="115"/>
      <c r="KI168" s="115"/>
      <c r="KJ168" s="115"/>
      <c r="KK168" s="115"/>
      <c r="KL168" s="115"/>
      <c r="KM168" s="115"/>
      <c r="KN168" s="115"/>
      <c r="KO168" s="115"/>
      <c r="KP168" s="115"/>
      <c r="KQ168" s="115"/>
      <c r="KR168" s="115"/>
      <c r="KS168" s="115"/>
      <c r="KT168" s="115"/>
      <c r="KU168" s="115"/>
      <c r="KV168" s="115"/>
      <c r="KW168" s="115"/>
      <c r="KX168" s="115"/>
      <c r="KY168" s="115"/>
      <c r="KZ168" s="115"/>
      <c r="LA168" s="115"/>
      <c r="LB168" s="115"/>
      <c r="LC168" s="115"/>
      <c r="LD168" s="115"/>
      <c r="LE168" s="115"/>
      <c r="LF168" s="115"/>
      <c r="LG168" s="115"/>
      <c r="LH168" s="115"/>
      <c r="LI168" s="115"/>
      <c r="LJ168" s="115"/>
      <c r="LK168" s="115"/>
      <c r="LL168" s="115"/>
      <c r="LM168" s="115"/>
      <c r="LN168" s="115"/>
      <c r="LO168" s="115"/>
      <c r="LP168" s="115"/>
      <c r="LQ168" s="115"/>
      <c r="LR168" s="115"/>
      <c r="LS168" s="115"/>
      <c r="LT168" s="115"/>
      <c r="LU168" s="115"/>
      <c r="LV168" s="115"/>
      <c r="LW168" s="115"/>
      <c r="LX168" s="115"/>
      <c r="LY168" s="115"/>
      <c r="LZ168" s="115"/>
      <c r="MA168" s="115"/>
      <c r="MB168" s="115"/>
      <c r="MC168" s="115"/>
      <c r="MD168" s="115"/>
      <c r="ME168" s="115"/>
      <c r="MF168" s="115"/>
      <c r="MG168" s="115"/>
      <c r="MH168" s="115"/>
      <c r="MI168" s="115"/>
      <c r="MJ168" s="115"/>
      <c r="MK168" s="115"/>
      <c r="ML168" s="115"/>
      <c r="MM168" s="115"/>
      <c r="MN168" s="115"/>
      <c r="MO168" s="115"/>
      <c r="MP168" s="115"/>
      <c r="MQ168" s="115"/>
      <c r="MR168" s="115"/>
      <c r="MS168" s="115"/>
      <c r="MT168" s="115"/>
      <c r="MU168" s="115"/>
      <c r="MV168" s="115"/>
      <c r="MW168" s="115"/>
      <c r="MX168" s="115"/>
      <c r="MY168" s="115"/>
      <c r="MZ168" s="115"/>
      <c r="NA168" s="115"/>
      <c r="NB168" s="115"/>
      <c r="NC168" s="115"/>
      <c r="ND168" s="115"/>
      <c r="NE168" s="115"/>
      <c r="NF168" s="115"/>
      <c r="NG168" s="115"/>
      <c r="NH168" s="115"/>
      <c r="NI168" s="115"/>
      <c r="NJ168" s="115"/>
      <c r="NK168" s="115"/>
      <c r="NL168" s="115"/>
      <c r="NM168" s="115"/>
      <c r="NN168" s="115"/>
      <c r="NO168" s="115"/>
      <c r="NP168" s="115"/>
      <c r="NQ168" s="115"/>
      <c r="NR168" s="115"/>
      <c r="NS168" s="115"/>
      <c r="NT168" s="115"/>
      <c r="NU168" s="115"/>
      <c r="NV168" s="115"/>
      <c r="NW168" s="115"/>
      <c r="NX168" s="115"/>
      <c r="NY168" s="115"/>
      <c r="NZ168" s="115"/>
      <c r="OA168" s="115"/>
      <c r="OB168" s="115"/>
      <c r="OC168" s="115"/>
      <c r="OD168" s="115"/>
      <c r="OE168" s="115"/>
      <c r="OF168" s="115"/>
      <c r="OG168" s="115"/>
      <c r="OH168" s="115"/>
      <c r="OI168" s="115"/>
      <c r="OJ168" s="115"/>
      <c r="OK168" s="115"/>
      <c r="OL168" s="115"/>
      <c r="OM168" s="115"/>
      <c r="ON168" s="115"/>
      <c r="OO168" s="115"/>
      <c r="OP168" s="115"/>
      <c r="OQ168" s="115"/>
      <c r="OR168" s="115"/>
      <c r="OS168" s="115"/>
      <c r="OT168" s="115"/>
      <c r="OU168" s="115"/>
      <c r="OV168" s="115"/>
      <c r="OW168" s="115"/>
      <c r="OX168" s="115"/>
      <c r="OY168" s="115"/>
      <c r="OZ168" s="115"/>
      <c r="PA168" s="115"/>
      <c r="PB168" s="115"/>
      <c r="PC168" s="115"/>
      <c r="PD168" s="115"/>
      <c r="PE168" s="115"/>
      <c r="PF168" s="115"/>
      <c r="PG168" s="115"/>
      <c r="PH168" s="115"/>
      <c r="PI168" s="115"/>
      <c r="PJ168" s="115"/>
      <c r="PK168" s="115"/>
      <c r="PL168" s="115"/>
      <c r="PM168" s="115"/>
      <c r="PN168" s="115"/>
      <c r="PO168" s="115"/>
      <c r="PP168" s="115"/>
      <c r="PQ168" s="115"/>
      <c r="PR168" s="115"/>
      <c r="PS168" s="115"/>
      <c r="PT168" s="115"/>
      <c r="PU168" s="115"/>
      <c r="PV168" s="115"/>
      <c r="PW168" s="115"/>
      <c r="PX168" s="115"/>
      <c r="PY168" s="115"/>
      <c r="PZ168" s="115"/>
      <c r="QA168" s="115"/>
      <c r="QB168" s="115"/>
      <c r="QC168" s="115"/>
      <c r="QD168" s="115"/>
      <c r="QE168" s="115"/>
      <c r="QF168" s="115"/>
      <c r="QG168" s="115"/>
      <c r="QH168" s="115"/>
      <c r="QI168" s="115"/>
      <c r="QJ168" s="115"/>
      <c r="QK168" s="115"/>
      <c r="QL168" s="115"/>
      <c r="QM168" s="115"/>
      <c r="QN168" s="115"/>
      <c r="QO168" s="115"/>
      <c r="QP168" s="115"/>
      <c r="QQ168" s="115"/>
      <c r="QR168" s="115"/>
      <c r="QS168" s="115"/>
      <c r="QT168" s="115"/>
      <c r="QU168" s="115"/>
      <c r="QV168" s="115"/>
      <c r="QW168" s="115"/>
      <c r="QX168" s="115"/>
      <c r="QY168" s="115"/>
      <c r="QZ168" s="115"/>
      <c r="RA168" s="115"/>
      <c r="RB168" s="115"/>
      <c r="RC168" s="115"/>
      <c r="RD168" s="115"/>
      <c r="RE168" s="115"/>
      <c r="RF168" s="115"/>
      <c r="RG168" s="115"/>
      <c r="RH168" s="115"/>
      <c r="RI168" s="115"/>
      <c r="RJ168" s="115"/>
      <c r="RK168" s="115"/>
      <c r="RL168" s="115"/>
      <c r="RM168" s="115"/>
      <c r="RN168" s="115"/>
      <c r="RO168" s="115"/>
      <c r="RP168" s="115"/>
      <c r="RQ168" s="115"/>
      <c r="RR168" s="115"/>
      <c r="RS168" s="115"/>
      <c r="RT168" s="115"/>
      <c r="RU168" s="115"/>
      <c r="RV168" s="115"/>
      <c r="RW168" s="115"/>
      <c r="RX168" s="115"/>
      <c r="RY168" s="115"/>
      <c r="RZ168" s="115"/>
      <c r="SA168" s="115"/>
      <c r="SB168" s="115"/>
      <c r="SC168" s="115"/>
      <c r="SD168" s="115"/>
      <c r="SE168" s="115"/>
      <c r="SF168" s="115"/>
      <c r="SG168" s="115"/>
      <c r="SH168" s="115"/>
      <c r="SI168" s="115"/>
      <c r="SJ168" s="115"/>
      <c r="SK168" s="115"/>
      <c r="SL168" s="115"/>
      <c r="SM168" s="115"/>
      <c r="SN168" s="115"/>
      <c r="SO168" s="115"/>
      <c r="SP168" s="115"/>
      <c r="SQ168" s="115"/>
      <c r="SR168" s="115"/>
      <c r="SS168" s="115"/>
      <c r="ST168" s="115"/>
      <c r="SU168" s="115"/>
      <c r="SV168" s="115"/>
      <c r="SW168" s="115"/>
      <c r="SX168" s="115"/>
      <c r="SY168" s="115"/>
      <c r="SZ168" s="115"/>
      <c r="TA168" s="115"/>
      <c r="TB168" s="115"/>
      <c r="TC168" s="115"/>
      <c r="TD168" s="115"/>
      <c r="TE168" s="115"/>
      <c r="TF168" s="115"/>
      <c r="TG168" s="115"/>
      <c r="TH168" s="115"/>
      <c r="TI168" s="115"/>
      <c r="TJ168" s="115"/>
      <c r="TK168" s="115"/>
      <c r="TL168" s="115"/>
      <c r="TM168" s="115"/>
      <c r="TN168" s="115"/>
      <c r="TO168" s="115"/>
      <c r="TP168" s="115"/>
      <c r="TQ168" s="115"/>
      <c r="TR168" s="115"/>
      <c r="TS168" s="115"/>
      <c r="TT168" s="115"/>
      <c r="TU168" s="115"/>
      <c r="TV168" s="115"/>
      <c r="TW168" s="115"/>
      <c r="TX168" s="115"/>
      <c r="TY168" s="115"/>
      <c r="TZ168" s="115"/>
      <c r="UA168" s="115"/>
      <c r="UB168" s="115"/>
      <c r="UC168" s="115"/>
      <c r="UD168" s="115"/>
      <c r="UE168" s="115"/>
      <c r="UF168" s="115"/>
      <c r="UG168" s="115"/>
      <c r="UH168" s="115"/>
      <c r="UI168" s="115"/>
      <c r="UJ168" s="115"/>
      <c r="UK168" s="115"/>
      <c r="UL168" s="115"/>
      <c r="UM168" s="115"/>
      <c r="UN168" s="115"/>
      <c r="UO168" s="115"/>
      <c r="UP168" s="115"/>
      <c r="UQ168" s="115"/>
      <c r="UR168" s="115"/>
      <c r="US168" s="115"/>
      <c r="UT168" s="115"/>
      <c r="UU168" s="115"/>
      <c r="UV168" s="115"/>
      <c r="UW168" s="115"/>
      <c r="UX168" s="115"/>
      <c r="UY168" s="115"/>
      <c r="UZ168" s="115"/>
      <c r="VA168" s="115"/>
      <c r="VB168" s="115"/>
      <c r="VC168" s="115"/>
      <c r="VD168" s="115"/>
      <c r="VE168" s="115"/>
      <c r="VF168" s="115"/>
      <c r="VG168" s="115"/>
      <c r="VH168" s="115"/>
      <c r="VI168" s="115"/>
      <c r="VJ168" s="115"/>
      <c r="VK168" s="115"/>
      <c r="VL168" s="115"/>
      <c r="VM168" s="115"/>
      <c r="VN168" s="115"/>
      <c r="VO168" s="115"/>
      <c r="VP168" s="115"/>
      <c r="VQ168" s="115"/>
      <c r="VR168" s="115"/>
      <c r="VS168" s="115"/>
      <c r="VT168" s="115"/>
      <c r="VU168" s="115"/>
      <c r="VV168" s="115"/>
      <c r="VW168" s="115"/>
      <c r="VX168" s="115"/>
      <c r="VY168" s="115"/>
      <c r="VZ168" s="115"/>
      <c r="WA168" s="115"/>
      <c r="WB168" s="115"/>
      <c r="WC168" s="115"/>
      <c r="WD168" s="115"/>
      <c r="WE168" s="115"/>
      <c r="WF168" s="115"/>
      <c r="WG168" s="115"/>
      <c r="WH168" s="115"/>
      <c r="WI168" s="115"/>
      <c r="WJ168" s="115"/>
      <c r="WK168" s="115"/>
      <c r="WL168" s="115"/>
      <c r="WM168" s="115"/>
      <c r="WN168" s="115"/>
      <c r="WO168" s="115"/>
      <c r="WP168" s="115"/>
      <c r="WQ168" s="115"/>
      <c r="WR168" s="115"/>
      <c r="WS168" s="115"/>
      <c r="WT168" s="115"/>
      <c r="WU168" s="115"/>
      <c r="WV168" s="115"/>
      <c r="WW168" s="115"/>
      <c r="WX168" s="115"/>
      <c r="WY168" s="115"/>
      <c r="WZ168" s="115"/>
      <c r="XA168" s="115"/>
      <c r="XB168" s="115"/>
      <c r="XC168" s="115"/>
      <c r="XD168" s="115"/>
      <c r="XE168" s="115"/>
      <c r="XF168" s="115"/>
      <c r="XG168" s="115"/>
      <c r="XH168" s="115"/>
      <c r="XI168" s="115"/>
      <c r="XJ168" s="115"/>
      <c r="XK168" s="115"/>
      <c r="XL168" s="115"/>
      <c r="XM168" s="115"/>
      <c r="XN168" s="115"/>
      <c r="XO168" s="115"/>
      <c r="XP168" s="115"/>
      <c r="XQ168" s="115"/>
      <c r="XR168" s="115"/>
      <c r="XS168" s="115"/>
      <c r="XT168" s="115"/>
      <c r="XU168" s="115"/>
      <c r="XV168" s="115"/>
      <c r="XW168" s="115"/>
      <c r="XX168" s="115"/>
      <c r="XY168" s="115"/>
      <c r="XZ168" s="115"/>
      <c r="YA168" s="115"/>
      <c r="YB168" s="115"/>
      <c r="YC168" s="115"/>
      <c r="YD168" s="115"/>
      <c r="YE168" s="115"/>
      <c r="YF168" s="115"/>
      <c r="YG168" s="115"/>
      <c r="YH168" s="115"/>
      <c r="YI168" s="115"/>
      <c r="YJ168" s="115"/>
      <c r="YK168" s="115"/>
      <c r="YL168" s="115"/>
      <c r="YM168" s="115"/>
      <c r="YN168" s="115"/>
      <c r="YO168" s="115"/>
      <c r="YP168" s="115"/>
      <c r="YQ168" s="115"/>
      <c r="YR168" s="115"/>
      <c r="YS168" s="115"/>
      <c r="YT168" s="115"/>
      <c r="YU168" s="115"/>
      <c r="YV168" s="115"/>
      <c r="YW168" s="115"/>
      <c r="YX168" s="115"/>
      <c r="YY168" s="115"/>
      <c r="YZ168" s="115"/>
      <c r="ZA168" s="115"/>
      <c r="ZB168" s="115"/>
      <c r="ZC168" s="115"/>
      <c r="ZD168" s="115"/>
      <c r="ZE168" s="115"/>
      <c r="ZF168" s="115"/>
      <c r="ZG168" s="115"/>
      <c r="ZH168" s="115"/>
      <c r="ZI168" s="115"/>
      <c r="ZJ168" s="115"/>
      <c r="ZK168" s="115"/>
      <c r="ZL168" s="115"/>
      <c r="ZM168" s="115"/>
      <c r="ZN168" s="115"/>
      <c r="ZO168" s="115"/>
      <c r="ZP168" s="115"/>
      <c r="ZQ168" s="115"/>
      <c r="ZR168" s="115"/>
      <c r="ZS168" s="115"/>
      <c r="ZT168" s="115"/>
      <c r="ZU168" s="115"/>
      <c r="ZV168" s="115"/>
      <c r="ZW168" s="115"/>
      <c r="ZX168" s="115"/>
      <c r="ZY168" s="115"/>
      <c r="ZZ168" s="115"/>
      <c r="AAA168" s="115"/>
      <c r="AAB168" s="115"/>
      <c r="AAC168" s="115"/>
      <c r="AAD168" s="115"/>
      <c r="AAE168" s="115"/>
      <c r="AAF168" s="115"/>
      <c r="AAG168" s="115"/>
      <c r="AAH168" s="115"/>
      <c r="AAI168" s="115"/>
      <c r="AAJ168" s="115"/>
      <c r="AAK168" s="115"/>
      <c r="AAL168" s="115"/>
      <c r="AAM168" s="115"/>
      <c r="AAN168" s="115"/>
      <c r="AAO168" s="115"/>
      <c r="AAP168" s="115"/>
      <c r="AAQ168" s="115"/>
      <c r="AAR168" s="115"/>
      <c r="AAS168" s="115"/>
      <c r="AAT168" s="115"/>
      <c r="AAU168" s="115"/>
      <c r="AAV168" s="115"/>
      <c r="AAW168" s="115"/>
      <c r="AAX168" s="115"/>
      <c r="AAY168" s="115"/>
      <c r="AAZ168" s="115"/>
      <c r="ABA168" s="115"/>
      <c r="ABB168" s="115"/>
      <c r="ABC168" s="115"/>
      <c r="ABD168" s="115"/>
      <c r="ABE168" s="115"/>
      <c r="ABF168" s="115"/>
      <c r="ABG168" s="115"/>
      <c r="ABH168" s="115"/>
      <c r="ABI168" s="115"/>
      <c r="ABJ168" s="115"/>
      <c r="ABK168" s="115"/>
      <c r="ABL168" s="115"/>
      <c r="ABM168" s="115"/>
      <c r="ABN168" s="115"/>
      <c r="ABO168" s="115"/>
      <c r="ABP168" s="115"/>
      <c r="ABQ168" s="115"/>
      <c r="ABR168" s="115"/>
      <c r="ABS168" s="115"/>
      <c r="ABT168" s="115"/>
      <c r="ABU168" s="115"/>
      <c r="ABV168" s="115"/>
      <c r="ABW168" s="115"/>
      <c r="ABX168" s="115"/>
      <c r="ABY168" s="115"/>
      <c r="ABZ168" s="115"/>
      <c r="ACA168" s="115"/>
      <c r="ACB168" s="115"/>
      <c r="ACC168" s="115"/>
      <c r="ACD168" s="115"/>
      <c r="ACE168" s="115"/>
      <c r="ACF168" s="115"/>
      <c r="ACG168" s="115"/>
      <c r="ACH168" s="115"/>
      <c r="ACI168" s="115"/>
      <c r="ACJ168" s="115"/>
      <c r="ACK168" s="115"/>
      <c r="ACL168" s="115"/>
      <c r="ACM168" s="115"/>
      <c r="ACN168" s="115"/>
      <c r="ACO168" s="115"/>
      <c r="ACP168" s="115"/>
      <c r="ACQ168" s="115"/>
      <c r="ACR168" s="115"/>
      <c r="ACS168" s="115"/>
      <c r="ACT168" s="115"/>
      <c r="ACU168" s="115"/>
      <c r="ACV168" s="115"/>
      <c r="ACW168" s="115"/>
      <c r="ACX168" s="115"/>
      <c r="ACY168" s="115"/>
      <c r="ACZ168" s="115"/>
      <c r="ADA168" s="115"/>
      <c r="ADB168" s="115"/>
      <c r="ADC168" s="115"/>
      <c r="ADD168" s="115"/>
      <c r="ADE168" s="115"/>
      <c r="ADF168" s="115"/>
      <c r="ADG168" s="115"/>
      <c r="ADH168" s="115"/>
      <c r="ADI168" s="115"/>
      <c r="ADJ168" s="115"/>
      <c r="ADK168" s="115"/>
      <c r="ADL168" s="115"/>
      <c r="ADM168" s="115"/>
      <c r="ADN168" s="115"/>
      <c r="ADO168" s="115"/>
      <c r="ADP168" s="115"/>
      <c r="ADQ168" s="115"/>
      <c r="ADR168" s="115"/>
      <c r="ADS168" s="115"/>
      <c r="ADT168" s="115"/>
      <c r="ADU168" s="115"/>
      <c r="ADV168" s="115"/>
      <c r="ADW168" s="115"/>
      <c r="ADX168" s="115"/>
      <c r="ADY168" s="115"/>
      <c r="ADZ168" s="115"/>
      <c r="AEA168" s="115"/>
      <c r="AEB168" s="115"/>
      <c r="AEC168" s="115"/>
      <c r="AED168" s="115"/>
      <c r="AEE168" s="115"/>
      <c r="AEF168" s="115"/>
      <c r="AEG168" s="115"/>
      <c r="AEH168" s="115"/>
      <c r="AEI168" s="115"/>
      <c r="AEJ168" s="115"/>
      <c r="AEK168" s="115"/>
      <c r="AEL168" s="115"/>
      <c r="AEM168" s="115"/>
      <c r="AEN168" s="115"/>
      <c r="AEO168" s="115"/>
      <c r="AEP168" s="115"/>
      <c r="AEQ168" s="115"/>
      <c r="AER168" s="115"/>
      <c r="AES168" s="115"/>
      <c r="AET168" s="115"/>
      <c r="AEU168" s="115"/>
      <c r="AEV168" s="115"/>
      <c r="AEW168" s="115"/>
      <c r="AEX168" s="115"/>
      <c r="AEY168" s="115"/>
      <c r="AEZ168" s="115"/>
      <c r="AFA168" s="115"/>
      <c r="AFB168" s="115"/>
      <c r="AFC168" s="115"/>
      <c r="AFD168" s="115"/>
      <c r="AFE168" s="115"/>
      <c r="AFF168" s="115"/>
      <c r="AFG168" s="115"/>
      <c r="AFH168" s="115"/>
      <c r="AFI168" s="115"/>
      <c r="AFJ168" s="115"/>
      <c r="AFK168" s="115"/>
      <c r="AFL168" s="115"/>
      <c r="AFM168" s="115"/>
      <c r="AFN168" s="115"/>
      <c r="AFO168" s="115"/>
      <c r="AFP168" s="115"/>
      <c r="AFQ168" s="115"/>
      <c r="AFR168" s="115"/>
      <c r="AFS168" s="115"/>
      <c r="AFT168" s="115"/>
      <c r="AFU168" s="115"/>
      <c r="AFV168" s="115"/>
      <c r="AFW168" s="115"/>
      <c r="AFX168" s="115"/>
      <c r="AFY168" s="115"/>
      <c r="AFZ168" s="115"/>
      <c r="AGA168" s="115"/>
      <c r="AGB168" s="115"/>
      <c r="AGC168" s="115"/>
      <c r="AGD168" s="115"/>
      <c r="AGE168" s="115"/>
      <c r="AGF168" s="115"/>
      <c r="AGG168" s="115"/>
      <c r="AGH168" s="115"/>
      <c r="AGI168" s="115"/>
      <c r="AGJ168" s="115"/>
      <c r="AGK168" s="115"/>
      <c r="AGL168" s="115"/>
      <c r="AGM168" s="115"/>
      <c r="AGN168" s="115"/>
      <c r="AGO168" s="115"/>
      <c r="AGP168" s="115"/>
      <c r="AGQ168" s="115"/>
      <c r="AGR168" s="115"/>
      <c r="AGS168" s="115"/>
      <c r="AGT168" s="115"/>
      <c r="AGU168" s="115"/>
      <c r="AGV168" s="115"/>
      <c r="AGW168" s="115"/>
      <c r="AGX168" s="115"/>
      <c r="AGY168" s="115"/>
      <c r="AGZ168" s="115"/>
      <c r="AHA168" s="115"/>
      <c r="AHB168" s="115"/>
      <c r="AHC168" s="115"/>
      <c r="AHD168" s="115"/>
      <c r="AHE168" s="115"/>
      <c r="AHF168" s="115"/>
      <c r="AHG168" s="115"/>
      <c r="AHH168" s="115"/>
      <c r="AHI168" s="115"/>
      <c r="AHJ168" s="115"/>
      <c r="AHK168" s="115"/>
      <c r="AHL168" s="115"/>
      <c r="AHM168" s="115"/>
      <c r="AHN168" s="115"/>
      <c r="AHO168" s="115"/>
      <c r="AHP168" s="115"/>
      <c r="AHQ168" s="115"/>
      <c r="AHR168" s="115"/>
      <c r="AHS168" s="115"/>
      <c r="AHT168" s="115"/>
      <c r="AHU168" s="115"/>
      <c r="AHV168" s="115"/>
      <c r="AHW168" s="115"/>
      <c r="AHX168" s="115"/>
      <c r="AHY168" s="115"/>
      <c r="AHZ168" s="115"/>
      <c r="AIA168" s="115"/>
      <c r="AIB168" s="115"/>
      <c r="AIC168" s="115"/>
      <c r="AID168" s="115"/>
      <c r="AIE168" s="115"/>
      <c r="AIF168" s="115"/>
      <c r="AIG168" s="115"/>
      <c r="AIH168" s="115"/>
      <c r="AII168" s="115"/>
      <c r="AIJ168" s="115"/>
      <c r="AIK168" s="115"/>
      <c r="AIL168" s="115"/>
      <c r="AIM168" s="115"/>
      <c r="AIN168" s="115"/>
      <c r="AIO168" s="115"/>
      <c r="AIP168" s="115"/>
      <c r="AIQ168" s="115"/>
      <c r="AIR168" s="115"/>
      <c r="AIS168" s="115"/>
      <c r="AIT168" s="115"/>
      <c r="AIU168" s="115"/>
      <c r="AIV168" s="115"/>
      <c r="AIW168" s="115"/>
      <c r="AIX168" s="115"/>
      <c r="AIY168" s="115"/>
      <c r="AIZ168" s="115"/>
      <c r="AJA168" s="115"/>
      <c r="AJB168" s="115"/>
      <c r="AJC168" s="115"/>
      <c r="AJD168" s="115"/>
      <c r="AJE168" s="115"/>
      <c r="AJF168" s="115"/>
      <c r="AJG168" s="115"/>
      <c r="AJH168" s="115"/>
      <c r="AJI168" s="115"/>
      <c r="AJJ168" s="115"/>
      <c r="AJK168" s="115"/>
      <c r="AJL168" s="115"/>
      <c r="AJM168" s="115"/>
      <c r="AJN168" s="115"/>
      <c r="AJO168" s="115"/>
      <c r="AJP168" s="115"/>
      <c r="AJQ168" s="115"/>
      <c r="AJR168" s="115"/>
      <c r="AJS168" s="115"/>
      <c r="AJT168" s="115"/>
      <c r="AJU168" s="115"/>
      <c r="AJV168" s="115"/>
      <c r="AJW168" s="115"/>
      <c r="AJX168" s="115"/>
      <c r="AJY168" s="115"/>
      <c r="AJZ168" s="115"/>
      <c r="AKA168" s="115"/>
      <c r="AKB168" s="115"/>
      <c r="AKC168" s="115"/>
      <c r="AKD168" s="115"/>
      <c r="AKE168" s="115"/>
      <c r="AKF168" s="115"/>
      <c r="AKG168" s="115"/>
      <c r="AKH168" s="115"/>
      <c r="AKI168" s="115"/>
      <c r="AKJ168" s="115"/>
      <c r="AKK168" s="115"/>
      <c r="AKL168" s="115"/>
      <c r="AKM168" s="115"/>
      <c r="AKN168" s="115"/>
      <c r="AKO168" s="115"/>
      <c r="AKP168" s="115"/>
      <c r="AKQ168" s="115"/>
      <c r="AKR168" s="115"/>
      <c r="AKS168" s="115"/>
      <c r="AKT168" s="115"/>
      <c r="AKU168" s="115"/>
      <c r="AKV168" s="115"/>
      <c r="AKW168" s="115"/>
      <c r="AKX168" s="115"/>
      <c r="AKY168" s="115"/>
      <c r="AKZ168" s="115"/>
      <c r="ALA168" s="115"/>
      <c r="ALB168" s="115"/>
      <c r="ALC168" s="115"/>
      <c r="ALD168" s="115"/>
      <c r="ALE168" s="115"/>
      <c r="ALF168" s="115"/>
      <c r="ALG168" s="115"/>
      <c r="ALH168" s="115"/>
      <c r="ALI168" s="115"/>
      <c r="ALJ168" s="115"/>
      <c r="ALK168" s="115"/>
      <c r="ALL168" s="115"/>
      <c r="ALM168" s="115"/>
      <c r="ALN168" s="115"/>
      <c r="ALO168" s="115"/>
      <c r="ALP168" s="115"/>
      <c r="ALQ168" s="115"/>
      <c r="ALR168" s="115"/>
      <c r="ALS168" s="115"/>
      <c r="ALT168" s="115"/>
      <c r="ALU168" s="115"/>
      <c r="ALV168" s="115"/>
      <c r="ALW168" s="115"/>
      <c r="ALX168" s="115"/>
      <c r="ALY168" s="115"/>
      <c r="ALZ168" s="115"/>
      <c r="AMA168" s="115"/>
      <c r="AMB168" s="115"/>
      <c r="AMC168" s="115"/>
      <c r="AMD168" s="115"/>
      <c r="AME168" s="115"/>
      <c r="AMF168" s="115"/>
      <c r="AMG168" s="115"/>
      <c r="AMH168" s="115"/>
      <c r="AMI168" s="115"/>
      <c r="AMJ168" s="115"/>
      <c r="AMK168" s="115"/>
      <c r="AML168" s="115"/>
      <c r="AMM168" s="115"/>
      <c r="AMN168" s="115"/>
      <c r="AMO168" s="115"/>
      <c r="AMP168" s="115"/>
      <c r="AMQ168" s="115"/>
      <c r="AMR168" s="115"/>
      <c r="AMS168" s="115"/>
      <c r="AMT168" s="115"/>
      <c r="AMU168" s="115"/>
      <c r="AMV168" s="115"/>
      <c r="AMW168" s="115"/>
      <c r="AMX168" s="115"/>
      <c r="AMY168" s="115"/>
      <c r="AMZ168" s="115"/>
      <c r="ANA168" s="115"/>
      <c r="ANB168" s="115"/>
      <c r="ANC168" s="115"/>
      <c r="AND168" s="115"/>
      <c r="ANE168" s="115"/>
      <c r="ANF168" s="115"/>
      <c r="ANG168" s="115"/>
      <c r="ANH168" s="115"/>
      <c r="ANI168" s="115"/>
      <c r="ANJ168" s="115"/>
      <c r="ANK168" s="115"/>
      <c r="ANL168" s="115"/>
      <c r="ANM168" s="115"/>
      <c r="ANN168" s="115"/>
      <c r="ANO168" s="115"/>
      <c r="ANP168" s="115"/>
      <c r="ANQ168" s="115"/>
      <c r="ANR168" s="115"/>
      <c r="ANS168" s="115"/>
      <c r="ANT168" s="115"/>
      <c r="ANU168" s="115"/>
      <c r="ANV168" s="115"/>
      <c r="ANW168" s="115"/>
      <c r="ANX168" s="115"/>
      <c r="ANY168" s="115"/>
      <c r="ANZ168" s="115"/>
      <c r="AOA168" s="115"/>
      <c r="AOB168" s="115"/>
      <c r="AOC168" s="115"/>
      <c r="AOD168" s="115"/>
      <c r="AOE168" s="115"/>
      <c r="AOF168" s="115"/>
      <c r="AOG168" s="115"/>
      <c r="AOH168" s="115"/>
      <c r="AOI168" s="115"/>
      <c r="AOJ168" s="115"/>
      <c r="AOK168" s="115"/>
      <c r="AOL168" s="115"/>
      <c r="AOM168" s="115"/>
      <c r="AON168" s="115"/>
      <c r="AOO168" s="115"/>
      <c r="AOP168" s="115"/>
      <c r="AOQ168" s="115"/>
      <c r="AOR168" s="115"/>
      <c r="AOS168" s="115"/>
      <c r="AOT168" s="115"/>
      <c r="AOU168" s="115"/>
      <c r="AOV168" s="115"/>
      <c r="AOW168" s="115"/>
      <c r="AOX168" s="115"/>
      <c r="AOY168" s="115"/>
      <c r="AOZ168" s="115"/>
      <c r="APA168" s="115"/>
      <c r="APB168" s="115"/>
      <c r="APC168" s="115"/>
      <c r="APD168" s="115"/>
      <c r="APE168" s="115"/>
      <c r="APF168" s="115"/>
      <c r="APG168" s="115"/>
      <c r="APH168" s="115"/>
      <c r="API168" s="115"/>
      <c r="APJ168" s="115"/>
      <c r="APK168" s="115"/>
      <c r="APL168" s="115"/>
      <c r="APM168" s="115"/>
      <c r="APN168" s="115"/>
      <c r="APO168" s="115"/>
      <c r="APP168" s="115"/>
      <c r="APQ168" s="115"/>
      <c r="APR168" s="115"/>
      <c r="APS168" s="115"/>
      <c r="APT168" s="115"/>
      <c r="APU168" s="115"/>
      <c r="APV168" s="115"/>
      <c r="APW168" s="115"/>
      <c r="APX168" s="115"/>
      <c r="APY168" s="115"/>
      <c r="APZ168" s="115"/>
      <c r="AQA168" s="115"/>
      <c r="AQB168" s="115"/>
      <c r="AQC168" s="115"/>
      <c r="AQD168" s="115"/>
      <c r="AQE168" s="115"/>
      <c r="AQF168" s="115"/>
      <c r="AQG168" s="115"/>
      <c r="AQH168" s="115"/>
      <c r="AQI168" s="115"/>
      <c r="AQJ168" s="115"/>
      <c r="AQK168" s="115"/>
      <c r="AQL168" s="115"/>
      <c r="AQM168" s="115"/>
      <c r="AQN168" s="115"/>
      <c r="AQO168" s="115"/>
      <c r="AQP168" s="115"/>
      <c r="AQQ168" s="115"/>
      <c r="AQR168" s="115"/>
      <c r="AQS168" s="115"/>
      <c r="AQT168" s="115"/>
      <c r="AQU168" s="115"/>
      <c r="AQV168" s="115"/>
      <c r="AQW168" s="115"/>
      <c r="AQX168" s="115"/>
      <c r="AQY168" s="115"/>
      <c r="AQZ168" s="115"/>
      <c r="ARA168" s="115"/>
      <c r="ARB168" s="115"/>
      <c r="ARC168" s="115"/>
      <c r="ARD168" s="115"/>
      <c r="ARE168" s="115"/>
      <c r="ARF168" s="115"/>
      <c r="ARG168" s="115"/>
      <c r="ARH168" s="115"/>
      <c r="ARI168" s="115"/>
      <c r="ARJ168" s="115"/>
      <c r="ARK168" s="115"/>
      <c r="ARL168" s="115"/>
      <c r="ARM168" s="115"/>
      <c r="ARN168" s="115"/>
      <c r="ARO168" s="115"/>
      <c r="ARP168" s="115"/>
      <c r="ARQ168" s="115"/>
      <c r="ARR168" s="115"/>
      <c r="ARS168" s="115"/>
      <c r="ART168" s="115"/>
      <c r="ARU168" s="115"/>
      <c r="ARV168" s="115"/>
      <c r="ARW168" s="115"/>
      <c r="ARX168" s="115"/>
      <c r="ARY168" s="115"/>
      <c r="ARZ168" s="115"/>
      <c r="ASA168" s="115"/>
      <c r="ASB168" s="115"/>
      <c r="ASC168" s="115"/>
      <c r="ASD168" s="115"/>
      <c r="ASE168" s="115"/>
      <c r="ASF168" s="115"/>
      <c r="ASG168" s="115"/>
      <c r="ASH168" s="115"/>
      <c r="ASI168" s="115"/>
      <c r="ASJ168" s="115"/>
      <c r="ASK168" s="115"/>
      <c r="ASL168" s="115"/>
      <c r="ASM168" s="115"/>
      <c r="ASN168" s="115"/>
      <c r="ASO168" s="115"/>
      <c r="ASP168" s="115"/>
      <c r="ASQ168" s="115"/>
      <c r="ASR168" s="115"/>
      <c r="ASS168" s="115"/>
      <c r="AST168" s="115"/>
      <c r="ASU168" s="115"/>
      <c r="ASV168" s="115"/>
      <c r="ASW168" s="115"/>
      <c r="ASX168" s="115"/>
      <c r="ASY168" s="115"/>
      <c r="ASZ168" s="115"/>
      <c r="ATA168" s="115"/>
      <c r="ATB168" s="115"/>
      <c r="ATC168" s="115"/>
      <c r="ATD168" s="115"/>
      <c r="ATE168" s="115"/>
      <c r="ATF168" s="115"/>
      <c r="ATG168" s="115"/>
      <c r="ATH168" s="115"/>
      <c r="ATI168" s="115"/>
      <c r="ATJ168" s="115"/>
      <c r="ATK168" s="115"/>
      <c r="ATL168" s="115"/>
      <c r="ATM168" s="115"/>
      <c r="ATN168" s="115"/>
      <c r="ATO168" s="115"/>
      <c r="ATP168" s="115"/>
      <c r="ATQ168" s="115"/>
      <c r="ATR168" s="115"/>
      <c r="ATS168" s="115"/>
      <c r="ATT168" s="115"/>
      <c r="ATU168" s="115"/>
      <c r="ATV168" s="115"/>
      <c r="ATW168" s="115"/>
      <c r="ATX168" s="115"/>
      <c r="ATY168" s="115"/>
      <c r="ATZ168" s="115"/>
      <c r="AUA168" s="115"/>
      <c r="AUB168" s="115"/>
      <c r="AUC168" s="115"/>
      <c r="AUD168" s="115"/>
      <c r="AUE168" s="115"/>
      <c r="AUF168" s="115"/>
      <c r="AUG168" s="115"/>
      <c r="AUH168" s="115"/>
      <c r="AUI168" s="115"/>
      <c r="AUJ168" s="115"/>
      <c r="AUK168" s="115"/>
      <c r="AUL168" s="115"/>
      <c r="AUM168" s="115"/>
      <c r="AUN168" s="115"/>
      <c r="AUO168" s="115"/>
      <c r="AUP168" s="115"/>
      <c r="AUQ168" s="115"/>
      <c r="AUR168" s="115"/>
      <c r="AUS168" s="115"/>
      <c r="AUT168" s="115"/>
      <c r="AUU168" s="115"/>
      <c r="AUV168" s="115"/>
      <c r="AUW168" s="115"/>
      <c r="AUX168" s="115"/>
      <c r="AUY168" s="115"/>
      <c r="AUZ168" s="115"/>
      <c r="AVA168" s="115"/>
      <c r="AVB168" s="115"/>
      <c r="AVC168" s="115"/>
      <c r="AVD168" s="115"/>
      <c r="AVE168" s="115"/>
      <c r="AVF168" s="115"/>
      <c r="AVG168" s="115"/>
      <c r="AVH168" s="115"/>
      <c r="AVI168" s="115"/>
      <c r="AVJ168" s="115"/>
      <c r="AVK168" s="115"/>
      <c r="AVL168" s="115"/>
      <c r="AVM168" s="115"/>
      <c r="AVN168" s="115"/>
      <c r="AVO168" s="115"/>
      <c r="AVP168" s="115"/>
      <c r="AVQ168" s="115"/>
      <c r="AVR168" s="115"/>
      <c r="AVS168" s="115"/>
      <c r="AVT168" s="115"/>
      <c r="AVU168" s="115"/>
    </row>
    <row r="169" spans="1:1269" s="332" customFormat="1" ht="13.5" customHeight="1" x14ac:dyDescent="0.2">
      <c r="A169" s="115"/>
      <c r="B169" s="23" t="s">
        <v>46</v>
      </c>
      <c r="C169" s="135" t="s">
        <v>37</v>
      </c>
      <c r="D169" s="136">
        <v>6</v>
      </c>
      <c r="E169" s="69"/>
      <c r="F169" s="138">
        <f t="shared" si="38"/>
        <v>0</v>
      </c>
      <c r="G169" s="137">
        <f t="shared" si="39"/>
        <v>0</v>
      </c>
      <c r="H169" s="137">
        <f t="shared" si="40"/>
        <v>0</v>
      </c>
      <c r="I169" s="137">
        <f t="shared" si="41"/>
        <v>0</v>
      </c>
      <c r="J169" s="138" t="str">
        <f t="shared" si="42"/>
        <v>-</v>
      </c>
      <c r="K169" s="138" t="str">
        <f t="shared" si="43"/>
        <v>-</v>
      </c>
      <c r="L169" s="139" t="str">
        <f t="shared" si="44"/>
        <v>-</v>
      </c>
      <c r="M169" s="140"/>
      <c r="N169" s="84"/>
      <c r="O169" s="69"/>
      <c r="P169" s="69"/>
      <c r="Q169" s="69"/>
      <c r="R169" s="91"/>
      <c r="S169" s="141">
        <f>(I169*20)-(H169/5)</f>
        <v>0</v>
      </c>
      <c r="T169" s="140"/>
      <c r="U169" s="73">
        <f t="shared" si="48"/>
        <v>5.2388059701492544</v>
      </c>
      <c r="V169" s="73">
        <f t="shared" si="49"/>
        <v>19.5</v>
      </c>
      <c r="W169" s="74">
        <f t="shared" si="45"/>
        <v>3.5</v>
      </c>
      <c r="X169" s="102"/>
      <c r="Y169" s="84"/>
      <c r="Z169" s="69"/>
      <c r="AA169" s="69"/>
      <c r="AB169" s="69"/>
      <c r="AC169" s="142"/>
      <c r="AD169" s="84"/>
      <c r="AE169" s="69"/>
      <c r="AF169" s="69"/>
      <c r="AG169" s="69"/>
      <c r="AH169" s="143"/>
      <c r="AI169" s="84"/>
      <c r="AJ169" s="69"/>
      <c r="AK169" s="69"/>
      <c r="AL169" s="69"/>
      <c r="AM169" s="82"/>
      <c r="AN169" s="84"/>
      <c r="AO169" s="69"/>
      <c r="AP169" s="69"/>
      <c r="AQ169" s="69"/>
      <c r="AR169" s="82"/>
      <c r="AS169" s="84"/>
      <c r="AT169" s="69"/>
      <c r="AU169" s="69"/>
      <c r="AV169" s="69"/>
      <c r="AW169" s="82"/>
      <c r="AX169" s="84"/>
      <c r="AY169" s="69"/>
      <c r="AZ169" s="69"/>
      <c r="BA169" s="69"/>
      <c r="BB169" s="82"/>
      <c r="BC169" s="84"/>
      <c r="BD169" s="69"/>
      <c r="BE169" s="69"/>
      <c r="BF169" s="69"/>
      <c r="BG169" s="82"/>
      <c r="BH169" s="84"/>
      <c r="BI169" s="69"/>
      <c r="BJ169" s="69"/>
      <c r="BK169" s="69"/>
      <c r="BL169" s="132"/>
      <c r="BM169" s="84"/>
      <c r="BN169" s="69"/>
      <c r="BO169" s="69"/>
      <c r="BP169" s="69"/>
      <c r="BQ169" s="132"/>
      <c r="BR169" s="84"/>
      <c r="BS169" s="69"/>
      <c r="BT169" s="69"/>
      <c r="BU169" s="69"/>
      <c r="BV169" s="132"/>
      <c r="BW169" s="84"/>
      <c r="BX169" s="69"/>
      <c r="BY169" s="69"/>
      <c r="BZ169" s="69"/>
      <c r="CA169" s="132"/>
      <c r="CB169" s="84"/>
      <c r="CC169" s="69"/>
      <c r="CD169" s="69"/>
      <c r="CE169" s="69"/>
      <c r="CF169" s="132"/>
      <c r="CG169" s="84"/>
      <c r="CH169" s="69"/>
      <c r="CI169" s="69"/>
      <c r="CJ169" s="69"/>
      <c r="CK169" s="132"/>
      <c r="CL169" s="84"/>
      <c r="CM169" s="69"/>
      <c r="CN169" s="69"/>
      <c r="CO169" s="69"/>
      <c r="CP169" s="132"/>
      <c r="CQ169" s="84"/>
      <c r="CR169" s="69"/>
      <c r="CS169" s="69"/>
      <c r="CT169" s="137"/>
      <c r="CU169" s="334"/>
      <c r="CV169" s="334"/>
      <c r="CW169" s="334"/>
      <c r="CX169" s="334"/>
      <c r="CY169" s="334"/>
      <c r="CZ169" s="132"/>
      <c r="DA169" s="73"/>
      <c r="DB169" s="69"/>
      <c r="DC169" s="69"/>
      <c r="DD169" s="69"/>
      <c r="DE169" s="142"/>
      <c r="DF169" s="84"/>
      <c r="DG169" s="69"/>
      <c r="DH169" s="69"/>
      <c r="DI169" s="69"/>
      <c r="DJ169" s="142"/>
      <c r="DK169" s="84"/>
      <c r="DL169" s="69"/>
      <c r="DM169" s="69"/>
      <c r="DN169" s="69"/>
      <c r="DO169" s="142"/>
      <c r="DP169" s="84"/>
      <c r="DQ169" s="69"/>
      <c r="DR169" s="69"/>
      <c r="DS169" s="69"/>
      <c r="DT169" s="142"/>
      <c r="DU169" s="125"/>
      <c r="DV169" s="125"/>
      <c r="DW169" s="125"/>
      <c r="DX169" s="125"/>
      <c r="DY169" s="125"/>
      <c r="DZ169" s="125"/>
      <c r="EA169" s="125"/>
      <c r="EB169" s="125"/>
      <c r="EC169" s="125"/>
      <c r="ED169" s="125"/>
      <c r="EE169" s="125"/>
      <c r="EF169" s="125"/>
      <c r="EG169" s="125"/>
      <c r="EH169" s="125"/>
      <c r="EI169" s="133"/>
      <c r="EJ169" s="125"/>
      <c r="EK169" s="125"/>
      <c r="EL169" s="125"/>
      <c r="EM169" s="125"/>
      <c r="EN169" s="133"/>
      <c r="EO169" s="125"/>
      <c r="EP169" s="125"/>
      <c r="EQ169" s="125"/>
      <c r="ER169" s="125"/>
      <c r="ES169" s="133"/>
      <c r="ET169" s="125"/>
      <c r="EU169" s="125"/>
      <c r="EV169" s="125"/>
      <c r="EW169" s="125"/>
      <c r="EX169" s="115"/>
      <c r="EY169" s="115"/>
      <c r="EZ169" s="115"/>
      <c r="FA169" s="115"/>
      <c r="FB169" s="136">
        <v>29</v>
      </c>
      <c r="FC169" s="73">
        <v>156.33333333333331</v>
      </c>
      <c r="FD169" s="136">
        <v>13</v>
      </c>
      <c r="FE169" s="136">
        <v>819</v>
      </c>
      <c r="FF169" s="136">
        <v>42</v>
      </c>
      <c r="FG169" s="138">
        <f>IF(FF169=0,"-",FC169/FF169)</f>
        <v>3.7222222222222219</v>
      </c>
      <c r="FH169" s="138">
        <f>IF(FC169=0,"-",FE169/FC169)</f>
        <v>5.2388059701492544</v>
      </c>
      <c r="FI169" s="139">
        <f>IF(FF169=0,"-",FE169/FF169)</f>
        <v>19.5</v>
      </c>
      <c r="FJ169" s="40"/>
      <c r="FK169" s="74"/>
      <c r="FL169" s="264"/>
      <c r="FM169" s="264"/>
      <c r="FN169" s="264"/>
      <c r="FO169" s="264"/>
      <c r="FP169" s="264"/>
      <c r="FQ169" s="264"/>
      <c r="FR169" s="264"/>
      <c r="FS169" s="264"/>
      <c r="FT169" s="264"/>
      <c r="FU169" s="44"/>
      <c r="FV169" s="44"/>
      <c r="FW169" s="44"/>
      <c r="FX169" s="44"/>
      <c r="FY169" s="44"/>
      <c r="FZ169" s="44"/>
      <c r="GA169" s="44"/>
      <c r="GB169" s="44"/>
      <c r="GC169" s="44"/>
      <c r="GD169" s="44"/>
      <c r="GE169" s="115"/>
      <c r="GF169" s="115"/>
      <c r="GG169" s="115"/>
      <c r="GH169" s="115"/>
      <c r="GI169" s="115"/>
      <c r="GJ169" s="115"/>
      <c r="GK169" s="115"/>
      <c r="GL169" s="115"/>
      <c r="GM169" s="115"/>
      <c r="GN169" s="115"/>
      <c r="GO169" s="115"/>
      <c r="GP169" s="115"/>
      <c r="GQ169" s="115"/>
      <c r="GR169" s="115"/>
      <c r="GS169" s="115"/>
      <c r="GT169" s="115"/>
      <c r="GU169" s="115"/>
      <c r="GV169" s="115"/>
      <c r="GW169" s="115"/>
      <c r="GX169" s="115"/>
      <c r="GY169" s="115"/>
      <c r="GZ169" s="115"/>
      <c r="HA169" s="115"/>
      <c r="HB169" s="115"/>
      <c r="HC169" s="115"/>
      <c r="HD169" s="115"/>
      <c r="HE169" s="115"/>
      <c r="HF169" s="115"/>
      <c r="HG169" s="115"/>
      <c r="HH169" s="115"/>
      <c r="HI169" s="115"/>
      <c r="HJ169" s="115"/>
      <c r="HK169" s="115"/>
      <c r="HL169" s="115"/>
      <c r="HM169" s="115"/>
      <c r="HN169" s="115"/>
      <c r="HO169" s="115"/>
      <c r="HP169" s="115"/>
      <c r="HQ169" s="115"/>
      <c r="HR169" s="115"/>
      <c r="HS169" s="115"/>
      <c r="HT169" s="115"/>
      <c r="HU169" s="115"/>
      <c r="HV169" s="115"/>
      <c r="HW169" s="115"/>
      <c r="HX169" s="115"/>
      <c r="HY169" s="115"/>
      <c r="HZ169" s="115"/>
      <c r="IA169" s="115"/>
      <c r="IB169" s="115"/>
      <c r="IC169" s="115"/>
      <c r="ID169" s="115"/>
      <c r="IE169" s="115"/>
      <c r="IF169" s="115"/>
      <c r="IG169" s="115"/>
      <c r="IH169" s="115"/>
      <c r="II169" s="115"/>
      <c r="IJ169" s="115"/>
      <c r="IK169" s="115"/>
      <c r="IL169" s="115"/>
      <c r="IM169" s="115"/>
      <c r="IN169" s="115"/>
      <c r="IO169" s="115"/>
      <c r="IP169" s="115"/>
      <c r="IQ169" s="115"/>
      <c r="IR169" s="115"/>
      <c r="IS169" s="115"/>
      <c r="IT169" s="115"/>
      <c r="IU169" s="115"/>
      <c r="IV169" s="115"/>
      <c r="IW169" s="115"/>
      <c r="IX169" s="115"/>
      <c r="IY169" s="115"/>
      <c r="IZ169" s="115"/>
      <c r="JA169" s="115"/>
      <c r="JB169" s="115"/>
      <c r="JC169" s="115"/>
      <c r="JD169" s="115"/>
      <c r="JE169" s="115"/>
      <c r="JF169" s="115"/>
      <c r="JG169" s="115"/>
      <c r="JH169" s="115"/>
      <c r="JI169" s="115"/>
      <c r="JJ169" s="115"/>
      <c r="JK169" s="115"/>
      <c r="JL169" s="115"/>
      <c r="JM169" s="115"/>
      <c r="JN169" s="115"/>
      <c r="JO169" s="115"/>
      <c r="JP169" s="115"/>
      <c r="JQ169" s="115"/>
      <c r="JR169" s="115"/>
      <c r="JS169" s="115"/>
      <c r="JT169" s="115"/>
      <c r="JU169" s="115"/>
      <c r="JV169" s="115"/>
      <c r="JW169" s="115"/>
      <c r="JX169" s="115"/>
      <c r="JY169" s="115"/>
      <c r="JZ169" s="115"/>
      <c r="KA169" s="115"/>
      <c r="KB169" s="115"/>
      <c r="KC169" s="115"/>
      <c r="KD169" s="115"/>
      <c r="KE169" s="115"/>
      <c r="KF169" s="115"/>
      <c r="KG169" s="115"/>
      <c r="KH169" s="115"/>
      <c r="KI169" s="115"/>
      <c r="KJ169" s="115"/>
      <c r="KK169" s="115"/>
      <c r="KL169" s="115"/>
      <c r="KM169" s="115"/>
      <c r="KN169" s="115"/>
      <c r="KO169" s="115"/>
      <c r="KP169" s="115"/>
      <c r="KQ169" s="115"/>
      <c r="KR169" s="115"/>
      <c r="KS169" s="115"/>
      <c r="KT169" s="115"/>
      <c r="KU169" s="115"/>
      <c r="KV169" s="115"/>
      <c r="KW169" s="115"/>
      <c r="KX169" s="115"/>
      <c r="KY169" s="115"/>
      <c r="KZ169" s="115"/>
      <c r="LA169" s="115"/>
      <c r="LB169" s="115"/>
      <c r="LC169" s="115"/>
      <c r="LD169" s="115"/>
      <c r="LE169" s="115"/>
      <c r="LF169" s="115"/>
      <c r="LG169" s="115"/>
      <c r="LH169" s="115"/>
      <c r="LI169" s="115"/>
      <c r="LJ169" s="115"/>
      <c r="LK169" s="115"/>
      <c r="LL169" s="115"/>
      <c r="LM169" s="115"/>
      <c r="LN169" s="115"/>
      <c r="LO169" s="115"/>
      <c r="LP169" s="115"/>
      <c r="LQ169" s="115"/>
      <c r="LR169" s="115"/>
      <c r="LS169" s="115"/>
      <c r="LT169" s="115"/>
      <c r="LU169" s="115"/>
      <c r="LV169" s="115"/>
      <c r="LW169" s="115"/>
      <c r="LX169" s="115"/>
      <c r="LY169" s="115"/>
      <c r="LZ169" s="115"/>
      <c r="MA169" s="115"/>
      <c r="MB169" s="115"/>
      <c r="MC169" s="115"/>
      <c r="MD169" s="115"/>
      <c r="ME169" s="115"/>
      <c r="MF169" s="115"/>
      <c r="MG169" s="115"/>
      <c r="MH169" s="115"/>
      <c r="MI169" s="115"/>
      <c r="MJ169" s="115"/>
      <c r="MK169" s="115"/>
      <c r="ML169" s="115"/>
      <c r="MM169" s="115"/>
      <c r="MN169" s="115"/>
      <c r="MO169" s="115"/>
      <c r="MP169" s="115"/>
      <c r="MQ169" s="115"/>
      <c r="MR169" s="115"/>
      <c r="MS169" s="115"/>
      <c r="MT169" s="115"/>
      <c r="MU169" s="115"/>
      <c r="MV169" s="115"/>
      <c r="MW169" s="115"/>
      <c r="MX169" s="115"/>
      <c r="MY169" s="115"/>
      <c r="MZ169" s="115"/>
      <c r="NA169" s="115"/>
      <c r="NB169" s="115"/>
      <c r="NC169" s="115"/>
      <c r="ND169" s="115"/>
      <c r="NE169" s="115"/>
      <c r="NF169" s="115"/>
      <c r="NG169" s="115"/>
      <c r="NH169" s="115"/>
      <c r="NI169" s="115"/>
      <c r="NJ169" s="115"/>
      <c r="NK169" s="115"/>
      <c r="NL169" s="115"/>
      <c r="NM169" s="115"/>
      <c r="NN169" s="115"/>
      <c r="NO169" s="115"/>
      <c r="NP169" s="115"/>
      <c r="NQ169" s="115"/>
      <c r="NR169" s="115"/>
      <c r="NS169" s="115"/>
      <c r="NT169" s="115"/>
      <c r="NU169" s="115"/>
      <c r="NV169" s="115"/>
      <c r="NW169" s="115"/>
      <c r="NX169" s="115"/>
      <c r="NY169" s="115"/>
      <c r="NZ169" s="115"/>
      <c r="OA169" s="115"/>
      <c r="OB169" s="115"/>
      <c r="OC169" s="115"/>
      <c r="OD169" s="115"/>
      <c r="OE169" s="115"/>
      <c r="OF169" s="115"/>
      <c r="OG169" s="115"/>
      <c r="OH169" s="115"/>
      <c r="OI169" s="115"/>
      <c r="OJ169" s="115"/>
      <c r="OK169" s="115"/>
      <c r="OL169" s="115"/>
      <c r="OM169" s="115"/>
      <c r="ON169" s="115"/>
      <c r="OO169" s="115"/>
      <c r="OP169" s="115"/>
      <c r="OQ169" s="115"/>
      <c r="OR169" s="115"/>
      <c r="OS169" s="115"/>
      <c r="OT169" s="115"/>
      <c r="OU169" s="115"/>
      <c r="OV169" s="115"/>
      <c r="OW169" s="115"/>
      <c r="OX169" s="115"/>
      <c r="OY169" s="115"/>
      <c r="OZ169" s="115"/>
      <c r="PA169" s="115"/>
      <c r="PB169" s="115"/>
      <c r="PC169" s="115"/>
      <c r="PD169" s="115"/>
      <c r="PE169" s="115"/>
      <c r="PF169" s="115"/>
      <c r="PG169" s="115"/>
      <c r="PH169" s="115"/>
      <c r="PI169" s="115"/>
      <c r="PJ169" s="115"/>
      <c r="PK169" s="115"/>
      <c r="PL169" s="115"/>
      <c r="PM169" s="115"/>
      <c r="PN169" s="115"/>
      <c r="PO169" s="115"/>
      <c r="PP169" s="115"/>
      <c r="PQ169" s="115"/>
      <c r="PR169" s="115"/>
      <c r="PS169" s="115"/>
      <c r="PT169" s="115"/>
      <c r="PU169" s="115"/>
      <c r="PV169" s="115"/>
      <c r="PW169" s="115"/>
      <c r="PX169" s="115"/>
      <c r="PY169" s="115"/>
      <c r="PZ169" s="115"/>
      <c r="QA169" s="115"/>
      <c r="QB169" s="115"/>
      <c r="QC169" s="115"/>
      <c r="QD169" s="115"/>
      <c r="QE169" s="115"/>
      <c r="QF169" s="115"/>
      <c r="QG169" s="115"/>
      <c r="QH169" s="115"/>
      <c r="QI169" s="115"/>
      <c r="QJ169" s="115"/>
      <c r="QK169" s="115"/>
      <c r="QL169" s="115"/>
      <c r="QM169" s="115"/>
      <c r="QN169" s="115"/>
      <c r="QO169" s="115"/>
      <c r="QP169" s="115"/>
      <c r="QQ169" s="115"/>
      <c r="QR169" s="115"/>
      <c r="QS169" s="115"/>
      <c r="QT169" s="115"/>
      <c r="QU169" s="115"/>
      <c r="QV169" s="115"/>
      <c r="QW169" s="115"/>
      <c r="QX169" s="115"/>
      <c r="QY169" s="115"/>
      <c r="QZ169" s="115"/>
      <c r="RA169" s="115"/>
      <c r="RB169" s="115"/>
      <c r="RC169" s="115"/>
      <c r="RD169" s="115"/>
      <c r="RE169" s="115"/>
      <c r="RF169" s="115"/>
      <c r="RG169" s="115"/>
      <c r="RH169" s="115"/>
      <c r="RI169" s="115"/>
      <c r="RJ169" s="115"/>
      <c r="RK169" s="115"/>
      <c r="RL169" s="115"/>
      <c r="RM169" s="115"/>
      <c r="RN169" s="115"/>
      <c r="RO169" s="115"/>
      <c r="RP169" s="115"/>
      <c r="RQ169" s="115"/>
      <c r="RR169" s="115"/>
      <c r="RS169" s="115"/>
      <c r="RT169" s="115"/>
      <c r="RU169" s="115"/>
      <c r="RV169" s="115"/>
      <c r="RW169" s="115"/>
      <c r="RX169" s="115"/>
      <c r="RY169" s="115"/>
      <c r="RZ169" s="115"/>
      <c r="SA169" s="115"/>
      <c r="SB169" s="115"/>
      <c r="SC169" s="115"/>
      <c r="SD169" s="115"/>
      <c r="SE169" s="115"/>
      <c r="SF169" s="115"/>
      <c r="SG169" s="115"/>
      <c r="SH169" s="115"/>
      <c r="SI169" s="115"/>
      <c r="SJ169" s="115"/>
      <c r="SK169" s="115"/>
      <c r="SL169" s="115"/>
      <c r="SM169" s="115"/>
      <c r="SN169" s="115"/>
      <c r="SO169" s="115"/>
      <c r="SP169" s="115"/>
      <c r="SQ169" s="115"/>
      <c r="SR169" s="115"/>
      <c r="SS169" s="115"/>
      <c r="ST169" s="115"/>
      <c r="SU169" s="115"/>
      <c r="SV169" s="115"/>
      <c r="SW169" s="115"/>
      <c r="SX169" s="115"/>
      <c r="SY169" s="115"/>
      <c r="SZ169" s="115"/>
      <c r="TA169" s="115"/>
      <c r="TB169" s="115"/>
      <c r="TC169" s="115"/>
      <c r="TD169" s="115"/>
      <c r="TE169" s="115"/>
      <c r="TF169" s="115"/>
      <c r="TG169" s="115"/>
      <c r="TH169" s="115"/>
      <c r="TI169" s="115"/>
      <c r="TJ169" s="115"/>
      <c r="TK169" s="115"/>
      <c r="TL169" s="115"/>
      <c r="TM169" s="115"/>
      <c r="TN169" s="115"/>
      <c r="TO169" s="115"/>
      <c r="TP169" s="115"/>
      <c r="TQ169" s="115"/>
      <c r="TR169" s="115"/>
      <c r="TS169" s="115"/>
      <c r="TT169" s="115"/>
      <c r="TU169" s="115"/>
      <c r="TV169" s="115"/>
      <c r="TW169" s="115"/>
      <c r="TX169" s="115"/>
      <c r="TY169" s="115"/>
      <c r="TZ169" s="115"/>
      <c r="UA169" s="115"/>
      <c r="UB169" s="115"/>
      <c r="UC169" s="115"/>
      <c r="UD169" s="115"/>
      <c r="UE169" s="115"/>
      <c r="UF169" s="115"/>
      <c r="UG169" s="115"/>
      <c r="UH169" s="115"/>
      <c r="UI169" s="115"/>
      <c r="UJ169" s="115"/>
      <c r="UK169" s="115"/>
      <c r="UL169" s="115"/>
      <c r="UM169" s="115"/>
      <c r="UN169" s="115"/>
      <c r="UO169" s="115"/>
      <c r="UP169" s="115"/>
      <c r="UQ169" s="115"/>
      <c r="UR169" s="115"/>
      <c r="US169" s="115"/>
      <c r="UT169" s="115"/>
      <c r="UU169" s="115"/>
      <c r="UV169" s="115"/>
      <c r="UW169" s="115"/>
      <c r="UX169" s="115"/>
      <c r="UY169" s="115"/>
      <c r="UZ169" s="115"/>
      <c r="VA169" s="115"/>
      <c r="VB169" s="115"/>
      <c r="VC169" s="115"/>
      <c r="VD169" s="115"/>
      <c r="VE169" s="115"/>
      <c r="VF169" s="115"/>
      <c r="VG169" s="115"/>
      <c r="VH169" s="115"/>
      <c r="VI169" s="115"/>
      <c r="VJ169" s="115"/>
      <c r="VK169" s="115"/>
      <c r="VL169" s="115"/>
      <c r="VM169" s="115"/>
      <c r="VN169" s="115"/>
      <c r="VO169" s="115"/>
      <c r="VP169" s="115"/>
      <c r="VQ169" s="115"/>
      <c r="VR169" s="115"/>
      <c r="VS169" s="115"/>
      <c r="VT169" s="115"/>
      <c r="VU169" s="115"/>
      <c r="VV169" s="115"/>
      <c r="VW169" s="115"/>
      <c r="VX169" s="115"/>
      <c r="VY169" s="115"/>
      <c r="VZ169" s="115"/>
      <c r="WA169" s="115"/>
      <c r="WB169" s="115"/>
      <c r="WC169" s="115"/>
      <c r="WD169" s="115"/>
      <c r="WE169" s="115"/>
      <c r="WF169" s="115"/>
      <c r="WG169" s="115"/>
      <c r="WH169" s="115"/>
      <c r="WI169" s="115"/>
      <c r="WJ169" s="115"/>
      <c r="WK169" s="115"/>
      <c r="WL169" s="115"/>
      <c r="WM169" s="115"/>
      <c r="WN169" s="115"/>
      <c r="WO169" s="115"/>
      <c r="WP169" s="115"/>
      <c r="WQ169" s="115"/>
      <c r="WR169" s="115"/>
      <c r="WS169" s="115"/>
      <c r="WT169" s="115"/>
      <c r="WU169" s="115"/>
      <c r="WV169" s="115"/>
      <c r="WW169" s="115"/>
      <c r="WX169" s="115"/>
      <c r="WY169" s="115"/>
      <c r="WZ169" s="115"/>
      <c r="XA169" s="115"/>
      <c r="XB169" s="115"/>
      <c r="XC169" s="115"/>
      <c r="XD169" s="115"/>
      <c r="XE169" s="115"/>
      <c r="XF169" s="115"/>
      <c r="XG169" s="115"/>
      <c r="XH169" s="115"/>
      <c r="XI169" s="115"/>
      <c r="XJ169" s="115"/>
      <c r="XK169" s="115"/>
      <c r="XL169" s="115"/>
      <c r="XM169" s="115"/>
      <c r="XN169" s="115"/>
      <c r="XO169" s="115"/>
      <c r="XP169" s="115"/>
      <c r="XQ169" s="115"/>
      <c r="XR169" s="115"/>
      <c r="XS169" s="115"/>
      <c r="XT169" s="115"/>
      <c r="XU169" s="115"/>
      <c r="XV169" s="115"/>
      <c r="XW169" s="115"/>
      <c r="XX169" s="115"/>
      <c r="XY169" s="115"/>
      <c r="XZ169" s="115"/>
      <c r="YA169" s="115"/>
      <c r="YB169" s="115"/>
      <c r="YC169" s="115"/>
      <c r="YD169" s="115"/>
      <c r="YE169" s="115"/>
      <c r="YF169" s="115"/>
      <c r="YG169" s="115"/>
      <c r="YH169" s="115"/>
      <c r="YI169" s="115"/>
      <c r="YJ169" s="115"/>
      <c r="YK169" s="115"/>
      <c r="YL169" s="115"/>
      <c r="YM169" s="115"/>
      <c r="YN169" s="115"/>
      <c r="YO169" s="115"/>
      <c r="YP169" s="115"/>
      <c r="YQ169" s="115"/>
      <c r="YR169" s="115"/>
      <c r="YS169" s="115"/>
      <c r="YT169" s="115"/>
      <c r="YU169" s="115"/>
      <c r="YV169" s="115"/>
      <c r="YW169" s="115"/>
      <c r="YX169" s="115"/>
      <c r="YY169" s="115"/>
      <c r="YZ169" s="115"/>
      <c r="ZA169" s="115"/>
      <c r="ZB169" s="115"/>
      <c r="ZC169" s="115"/>
      <c r="ZD169" s="115"/>
      <c r="ZE169" s="115"/>
      <c r="ZF169" s="115"/>
      <c r="ZG169" s="115"/>
      <c r="ZH169" s="115"/>
      <c r="ZI169" s="115"/>
      <c r="ZJ169" s="115"/>
      <c r="ZK169" s="115"/>
      <c r="ZL169" s="115"/>
      <c r="ZM169" s="115"/>
      <c r="ZN169" s="115"/>
      <c r="ZO169" s="115"/>
      <c r="ZP169" s="115"/>
      <c r="ZQ169" s="115"/>
      <c r="ZR169" s="115"/>
      <c r="ZS169" s="115"/>
      <c r="ZT169" s="115"/>
      <c r="ZU169" s="115"/>
      <c r="ZV169" s="115"/>
      <c r="ZW169" s="115"/>
      <c r="ZX169" s="115"/>
      <c r="ZY169" s="115"/>
      <c r="ZZ169" s="115"/>
      <c r="AAA169" s="115"/>
      <c r="AAB169" s="115"/>
      <c r="AAC169" s="115"/>
      <c r="AAD169" s="115"/>
      <c r="AAE169" s="115"/>
      <c r="AAF169" s="115"/>
      <c r="AAG169" s="115"/>
      <c r="AAH169" s="115"/>
      <c r="AAI169" s="115"/>
      <c r="AAJ169" s="115"/>
      <c r="AAK169" s="115"/>
      <c r="AAL169" s="115"/>
      <c r="AAM169" s="115"/>
      <c r="AAN169" s="115"/>
      <c r="AAO169" s="115"/>
      <c r="AAP169" s="115"/>
      <c r="AAQ169" s="115"/>
      <c r="AAR169" s="115"/>
      <c r="AAS169" s="115"/>
      <c r="AAT169" s="115"/>
      <c r="AAU169" s="115"/>
      <c r="AAV169" s="115"/>
      <c r="AAW169" s="115"/>
      <c r="AAX169" s="115"/>
      <c r="AAY169" s="115"/>
      <c r="AAZ169" s="115"/>
      <c r="ABA169" s="115"/>
      <c r="ABB169" s="115"/>
      <c r="ABC169" s="115"/>
      <c r="ABD169" s="115"/>
      <c r="ABE169" s="115"/>
      <c r="ABF169" s="115"/>
      <c r="ABG169" s="115"/>
      <c r="ABH169" s="115"/>
      <c r="ABI169" s="115"/>
      <c r="ABJ169" s="115"/>
      <c r="ABK169" s="115"/>
      <c r="ABL169" s="115"/>
      <c r="ABM169" s="115"/>
      <c r="ABN169" s="115"/>
      <c r="ABO169" s="115"/>
      <c r="ABP169" s="115"/>
      <c r="ABQ169" s="115"/>
      <c r="ABR169" s="115"/>
      <c r="ABS169" s="115"/>
      <c r="ABT169" s="115"/>
      <c r="ABU169" s="115"/>
      <c r="ABV169" s="115"/>
      <c r="ABW169" s="115"/>
      <c r="ABX169" s="115"/>
      <c r="ABY169" s="115"/>
      <c r="ABZ169" s="115"/>
      <c r="ACA169" s="115"/>
      <c r="ACB169" s="115"/>
      <c r="ACC169" s="115"/>
      <c r="ACD169" s="115"/>
      <c r="ACE169" s="115"/>
      <c r="ACF169" s="115"/>
      <c r="ACG169" s="115"/>
      <c r="ACH169" s="115"/>
      <c r="ACI169" s="115"/>
      <c r="ACJ169" s="115"/>
      <c r="ACK169" s="115"/>
      <c r="ACL169" s="115"/>
      <c r="ACM169" s="115"/>
      <c r="ACN169" s="115"/>
      <c r="ACO169" s="115"/>
      <c r="ACP169" s="115"/>
      <c r="ACQ169" s="115"/>
      <c r="ACR169" s="115"/>
      <c r="ACS169" s="115"/>
      <c r="ACT169" s="115"/>
      <c r="ACU169" s="115"/>
      <c r="ACV169" s="115"/>
      <c r="ACW169" s="115"/>
      <c r="ACX169" s="115"/>
      <c r="ACY169" s="115"/>
      <c r="ACZ169" s="115"/>
      <c r="ADA169" s="115"/>
      <c r="ADB169" s="115"/>
      <c r="ADC169" s="115"/>
      <c r="ADD169" s="115"/>
      <c r="ADE169" s="115"/>
      <c r="ADF169" s="115"/>
      <c r="ADG169" s="115"/>
      <c r="ADH169" s="115"/>
      <c r="ADI169" s="115"/>
      <c r="ADJ169" s="115"/>
      <c r="ADK169" s="115"/>
      <c r="ADL169" s="115"/>
      <c r="ADM169" s="115"/>
      <c r="ADN169" s="115"/>
      <c r="ADO169" s="115"/>
      <c r="ADP169" s="115"/>
      <c r="ADQ169" s="115"/>
      <c r="ADR169" s="115"/>
      <c r="ADS169" s="115"/>
      <c r="ADT169" s="115"/>
      <c r="ADU169" s="115"/>
      <c r="ADV169" s="115"/>
      <c r="ADW169" s="115"/>
      <c r="ADX169" s="115"/>
      <c r="ADY169" s="115"/>
      <c r="ADZ169" s="115"/>
      <c r="AEA169" s="115"/>
      <c r="AEB169" s="115"/>
      <c r="AEC169" s="115"/>
      <c r="AED169" s="115"/>
      <c r="AEE169" s="115"/>
      <c r="AEF169" s="115"/>
      <c r="AEG169" s="115"/>
      <c r="AEH169" s="115"/>
      <c r="AEI169" s="115"/>
      <c r="AEJ169" s="115"/>
      <c r="AEK169" s="115"/>
      <c r="AEL169" s="115"/>
      <c r="AEM169" s="115"/>
      <c r="AEN169" s="115"/>
      <c r="AEO169" s="115"/>
      <c r="AEP169" s="115"/>
      <c r="AEQ169" s="115"/>
      <c r="AER169" s="115"/>
      <c r="AES169" s="115"/>
      <c r="AET169" s="115"/>
      <c r="AEU169" s="115"/>
      <c r="AEV169" s="115"/>
      <c r="AEW169" s="115"/>
      <c r="AEX169" s="115"/>
      <c r="AEY169" s="115"/>
      <c r="AEZ169" s="115"/>
      <c r="AFA169" s="115"/>
      <c r="AFB169" s="115"/>
      <c r="AFC169" s="115"/>
      <c r="AFD169" s="115"/>
      <c r="AFE169" s="115"/>
      <c r="AFF169" s="115"/>
      <c r="AFG169" s="115"/>
      <c r="AFH169" s="115"/>
      <c r="AFI169" s="115"/>
      <c r="AFJ169" s="115"/>
      <c r="AFK169" s="115"/>
      <c r="AFL169" s="115"/>
      <c r="AFM169" s="115"/>
      <c r="AFN169" s="115"/>
      <c r="AFO169" s="115"/>
      <c r="AFP169" s="115"/>
      <c r="AFQ169" s="115"/>
      <c r="AFR169" s="115"/>
      <c r="AFS169" s="115"/>
      <c r="AFT169" s="115"/>
      <c r="AFU169" s="115"/>
      <c r="AFV169" s="115"/>
      <c r="AFW169" s="115"/>
      <c r="AFX169" s="115"/>
      <c r="AFY169" s="115"/>
      <c r="AFZ169" s="115"/>
      <c r="AGA169" s="115"/>
      <c r="AGB169" s="115"/>
      <c r="AGC169" s="115"/>
      <c r="AGD169" s="115"/>
      <c r="AGE169" s="115"/>
      <c r="AGF169" s="115"/>
      <c r="AGG169" s="115"/>
      <c r="AGH169" s="115"/>
      <c r="AGI169" s="115"/>
      <c r="AGJ169" s="115"/>
      <c r="AGK169" s="115"/>
      <c r="AGL169" s="115"/>
      <c r="AGM169" s="115"/>
      <c r="AGN169" s="115"/>
      <c r="AGO169" s="115"/>
      <c r="AGP169" s="115"/>
      <c r="AGQ169" s="115"/>
      <c r="AGR169" s="115"/>
      <c r="AGS169" s="115"/>
      <c r="AGT169" s="115"/>
      <c r="AGU169" s="115"/>
      <c r="AGV169" s="115"/>
      <c r="AGW169" s="115"/>
      <c r="AGX169" s="115"/>
      <c r="AGY169" s="115"/>
      <c r="AGZ169" s="115"/>
      <c r="AHA169" s="115"/>
      <c r="AHB169" s="115"/>
      <c r="AHC169" s="115"/>
      <c r="AHD169" s="115"/>
      <c r="AHE169" s="115"/>
      <c r="AHF169" s="115"/>
      <c r="AHG169" s="115"/>
      <c r="AHH169" s="115"/>
      <c r="AHI169" s="115"/>
      <c r="AHJ169" s="115"/>
      <c r="AHK169" s="115"/>
      <c r="AHL169" s="115"/>
      <c r="AHM169" s="115"/>
      <c r="AHN169" s="115"/>
      <c r="AHO169" s="115"/>
      <c r="AHP169" s="115"/>
      <c r="AHQ169" s="115"/>
      <c r="AHR169" s="115"/>
      <c r="AHS169" s="115"/>
      <c r="AHT169" s="115"/>
      <c r="AHU169" s="115"/>
      <c r="AHV169" s="115"/>
      <c r="AHW169" s="115"/>
      <c r="AHX169" s="115"/>
      <c r="AHY169" s="115"/>
      <c r="AHZ169" s="115"/>
      <c r="AIA169" s="115"/>
      <c r="AIB169" s="115"/>
      <c r="AIC169" s="115"/>
      <c r="AID169" s="115"/>
      <c r="AIE169" s="115"/>
      <c r="AIF169" s="115"/>
      <c r="AIG169" s="115"/>
      <c r="AIH169" s="115"/>
      <c r="AII169" s="115"/>
      <c r="AIJ169" s="115"/>
      <c r="AIK169" s="115"/>
      <c r="AIL169" s="115"/>
      <c r="AIM169" s="115"/>
      <c r="AIN169" s="115"/>
      <c r="AIO169" s="115"/>
      <c r="AIP169" s="115"/>
      <c r="AIQ169" s="115"/>
      <c r="AIR169" s="115"/>
      <c r="AIS169" s="115"/>
      <c r="AIT169" s="115"/>
      <c r="AIU169" s="115"/>
      <c r="AIV169" s="115"/>
      <c r="AIW169" s="115"/>
      <c r="AIX169" s="115"/>
      <c r="AIY169" s="115"/>
      <c r="AIZ169" s="115"/>
      <c r="AJA169" s="115"/>
      <c r="AJB169" s="115"/>
      <c r="AJC169" s="115"/>
      <c r="AJD169" s="115"/>
      <c r="AJE169" s="115"/>
      <c r="AJF169" s="115"/>
      <c r="AJG169" s="115"/>
      <c r="AJH169" s="115"/>
      <c r="AJI169" s="115"/>
      <c r="AJJ169" s="115"/>
      <c r="AJK169" s="115"/>
      <c r="AJL169" s="115"/>
      <c r="AJM169" s="115"/>
      <c r="AJN169" s="115"/>
      <c r="AJO169" s="115"/>
      <c r="AJP169" s="115"/>
      <c r="AJQ169" s="115"/>
      <c r="AJR169" s="115"/>
      <c r="AJS169" s="115"/>
      <c r="AJT169" s="115"/>
      <c r="AJU169" s="115"/>
      <c r="AJV169" s="115"/>
      <c r="AJW169" s="115"/>
      <c r="AJX169" s="115"/>
      <c r="AJY169" s="115"/>
      <c r="AJZ169" s="115"/>
      <c r="AKA169" s="115"/>
      <c r="AKB169" s="115"/>
      <c r="AKC169" s="115"/>
      <c r="AKD169" s="115"/>
      <c r="AKE169" s="115"/>
      <c r="AKF169" s="115"/>
      <c r="AKG169" s="115"/>
      <c r="AKH169" s="115"/>
      <c r="AKI169" s="115"/>
      <c r="AKJ169" s="115"/>
      <c r="AKK169" s="115"/>
      <c r="AKL169" s="115"/>
      <c r="AKM169" s="115"/>
      <c r="AKN169" s="115"/>
      <c r="AKO169" s="115"/>
      <c r="AKP169" s="115"/>
      <c r="AKQ169" s="115"/>
      <c r="AKR169" s="115"/>
      <c r="AKS169" s="115"/>
      <c r="AKT169" s="115"/>
      <c r="AKU169" s="115"/>
      <c r="AKV169" s="115"/>
      <c r="AKW169" s="115"/>
      <c r="AKX169" s="115"/>
      <c r="AKY169" s="115"/>
      <c r="AKZ169" s="115"/>
      <c r="ALA169" s="115"/>
      <c r="ALB169" s="115"/>
      <c r="ALC169" s="115"/>
      <c r="ALD169" s="115"/>
      <c r="ALE169" s="115"/>
      <c r="ALF169" s="115"/>
      <c r="ALG169" s="115"/>
      <c r="ALH169" s="115"/>
      <c r="ALI169" s="115"/>
      <c r="ALJ169" s="115"/>
      <c r="ALK169" s="115"/>
      <c r="ALL169" s="115"/>
      <c r="ALM169" s="115"/>
      <c r="ALN169" s="115"/>
      <c r="ALO169" s="115"/>
      <c r="ALP169" s="115"/>
      <c r="ALQ169" s="115"/>
      <c r="ALR169" s="115"/>
      <c r="ALS169" s="115"/>
      <c r="ALT169" s="115"/>
      <c r="ALU169" s="115"/>
      <c r="ALV169" s="115"/>
      <c r="ALW169" s="115"/>
      <c r="ALX169" s="115"/>
      <c r="ALY169" s="115"/>
      <c r="ALZ169" s="115"/>
      <c r="AMA169" s="115"/>
      <c r="AMB169" s="115"/>
      <c r="AMC169" s="115"/>
      <c r="AMD169" s="115"/>
      <c r="AME169" s="115"/>
      <c r="AMF169" s="115"/>
      <c r="AMG169" s="115"/>
      <c r="AMH169" s="115"/>
      <c r="AMI169" s="115"/>
      <c r="AMJ169" s="115"/>
      <c r="AMK169" s="115"/>
      <c r="AML169" s="115"/>
      <c r="AMM169" s="115"/>
      <c r="AMN169" s="115"/>
      <c r="AMO169" s="115"/>
      <c r="AMP169" s="115"/>
      <c r="AMQ169" s="115"/>
      <c r="AMR169" s="115"/>
      <c r="AMS169" s="115"/>
      <c r="AMT169" s="115"/>
      <c r="AMU169" s="115"/>
      <c r="AMV169" s="115"/>
      <c r="AMW169" s="115"/>
      <c r="AMX169" s="115"/>
      <c r="AMY169" s="115"/>
      <c r="AMZ169" s="115"/>
      <c r="ANA169" s="115"/>
      <c r="ANB169" s="115"/>
      <c r="ANC169" s="115"/>
      <c r="AND169" s="115"/>
      <c r="ANE169" s="115"/>
      <c r="ANF169" s="115"/>
      <c r="ANG169" s="115"/>
      <c r="ANH169" s="115"/>
      <c r="ANI169" s="115"/>
      <c r="ANJ169" s="115"/>
      <c r="ANK169" s="115"/>
      <c r="ANL169" s="115"/>
      <c r="ANM169" s="115"/>
      <c r="ANN169" s="115"/>
      <c r="ANO169" s="115"/>
      <c r="ANP169" s="115"/>
      <c r="ANQ169" s="115"/>
      <c r="ANR169" s="115"/>
      <c r="ANS169" s="115"/>
      <c r="ANT169" s="115"/>
      <c r="ANU169" s="115"/>
      <c r="ANV169" s="115"/>
      <c r="ANW169" s="115"/>
      <c r="ANX169" s="115"/>
      <c r="ANY169" s="115"/>
      <c r="ANZ169" s="115"/>
      <c r="AOA169" s="115"/>
      <c r="AOB169" s="115"/>
      <c r="AOC169" s="115"/>
      <c r="AOD169" s="115"/>
      <c r="AOE169" s="115"/>
      <c r="AOF169" s="115"/>
      <c r="AOG169" s="115"/>
      <c r="AOH169" s="115"/>
      <c r="AOI169" s="115"/>
      <c r="AOJ169" s="115"/>
      <c r="AOK169" s="115"/>
      <c r="AOL169" s="115"/>
      <c r="AOM169" s="115"/>
      <c r="AON169" s="115"/>
      <c r="AOO169" s="115"/>
      <c r="AOP169" s="115"/>
      <c r="AOQ169" s="115"/>
      <c r="AOR169" s="115"/>
      <c r="AOS169" s="115"/>
      <c r="AOT169" s="115"/>
      <c r="AOU169" s="115"/>
      <c r="AOV169" s="115"/>
      <c r="AOW169" s="115"/>
      <c r="AOX169" s="115"/>
      <c r="AOY169" s="115"/>
      <c r="AOZ169" s="115"/>
      <c r="APA169" s="115"/>
      <c r="APB169" s="115"/>
      <c r="APC169" s="115"/>
      <c r="APD169" s="115"/>
      <c r="APE169" s="115"/>
      <c r="APF169" s="115"/>
      <c r="APG169" s="115"/>
      <c r="APH169" s="115"/>
      <c r="API169" s="115"/>
      <c r="APJ169" s="115"/>
      <c r="APK169" s="115"/>
      <c r="APL169" s="115"/>
      <c r="APM169" s="115"/>
      <c r="APN169" s="115"/>
      <c r="APO169" s="115"/>
      <c r="APP169" s="115"/>
      <c r="APQ169" s="115"/>
      <c r="APR169" s="115"/>
      <c r="APS169" s="115"/>
      <c r="APT169" s="115"/>
      <c r="APU169" s="115"/>
      <c r="APV169" s="115"/>
      <c r="APW169" s="115"/>
      <c r="APX169" s="115"/>
      <c r="APY169" s="115"/>
      <c r="APZ169" s="115"/>
      <c r="AQA169" s="115"/>
      <c r="AQB169" s="115"/>
      <c r="AQC169" s="115"/>
      <c r="AQD169" s="115"/>
      <c r="AQE169" s="115"/>
      <c r="AQF169" s="115"/>
      <c r="AQG169" s="115"/>
      <c r="AQH169" s="115"/>
      <c r="AQI169" s="115"/>
      <c r="AQJ169" s="115"/>
      <c r="AQK169" s="115"/>
      <c r="AQL169" s="115"/>
      <c r="AQM169" s="115"/>
      <c r="AQN169" s="115"/>
      <c r="AQO169" s="115"/>
      <c r="AQP169" s="115"/>
      <c r="AQQ169" s="115"/>
      <c r="AQR169" s="115"/>
      <c r="AQS169" s="115"/>
      <c r="AQT169" s="115"/>
      <c r="AQU169" s="115"/>
      <c r="AQV169" s="115"/>
      <c r="AQW169" s="115"/>
      <c r="AQX169" s="115"/>
      <c r="AQY169" s="115"/>
      <c r="AQZ169" s="115"/>
      <c r="ARA169" s="115"/>
      <c r="ARB169" s="115"/>
      <c r="ARC169" s="115"/>
      <c r="ARD169" s="115"/>
      <c r="ARE169" s="115"/>
      <c r="ARF169" s="115"/>
      <c r="ARG169" s="115"/>
      <c r="ARH169" s="115"/>
      <c r="ARI169" s="115"/>
      <c r="ARJ169" s="115"/>
      <c r="ARK169" s="115"/>
      <c r="ARL169" s="115"/>
      <c r="ARM169" s="115"/>
      <c r="ARN169" s="115"/>
      <c r="ARO169" s="115"/>
      <c r="ARP169" s="115"/>
      <c r="ARQ169" s="115"/>
      <c r="ARR169" s="115"/>
      <c r="ARS169" s="115"/>
      <c r="ART169" s="115"/>
      <c r="ARU169" s="115"/>
      <c r="ARV169" s="115"/>
      <c r="ARW169" s="115"/>
      <c r="ARX169" s="115"/>
      <c r="ARY169" s="115"/>
      <c r="ARZ169" s="115"/>
      <c r="ASA169" s="115"/>
      <c r="ASB169" s="115"/>
      <c r="ASC169" s="115"/>
      <c r="ASD169" s="115"/>
      <c r="ASE169" s="115"/>
      <c r="ASF169" s="115"/>
      <c r="ASG169" s="115"/>
      <c r="ASH169" s="115"/>
      <c r="ASI169" s="115"/>
      <c r="ASJ169" s="115"/>
      <c r="ASK169" s="115"/>
      <c r="ASL169" s="115"/>
      <c r="ASM169" s="115"/>
      <c r="ASN169" s="115"/>
      <c r="ASO169" s="115"/>
      <c r="ASP169" s="115"/>
      <c r="ASQ169" s="115"/>
      <c r="ASR169" s="115"/>
      <c r="ASS169" s="115"/>
      <c r="AST169" s="115"/>
      <c r="ASU169" s="115"/>
      <c r="ASV169" s="115"/>
      <c r="ASW169" s="115"/>
      <c r="ASX169" s="115"/>
      <c r="ASY169" s="115"/>
      <c r="ASZ169" s="115"/>
      <c r="ATA169" s="115"/>
      <c r="ATB169" s="115"/>
      <c r="ATC169" s="115"/>
      <c r="ATD169" s="115"/>
      <c r="ATE169" s="115"/>
      <c r="ATF169" s="115"/>
      <c r="ATG169" s="115"/>
      <c r="ATH169" s="115"/>
      <c r="ATI169" s="115"/>
      <c r="ATJ169" s="115"/>
      <c r="ATK169" s="115"/>
      <c r="ATL169" s="115"/>
      <c r="ATM169" s="115"/>
      <c r="ATN169" s="115"/>
      <c r="ATO169" s="115"/>
      <c r="ATP169" s="115"/>
      <c r="ATQ169" s="115"/>
      <c r="ATR169" s="115"/>
      <c r="ATS169" s="115"/>
      <c r="ATT169" s="115"/>
      <c r="ATU169" s="115"/>
      <c r="ATV169" s="115"/>
      <c r="ATW169" s="115"/>
      <c r="ATX169" s="115"/>
      <c r="ATY169" s="115"/>
      <c r="ATZ169" s="115"/>
      <c r="AUA169" s="115"/>
      <c r="AUB169" s="115"/>
      <c r="AUC169" s="115"/>
      <c r="AUD169" s="115"/>
      <c r="AUE169" s="115"/>
      <c r="AUF169" s="115"/>
      <c r="AUG169" s="115"/>
      <c r="AUH169" s="115"/>
      <c r="AUI169" s="115"/>
      <c r="AUJ169" s="115"/>
      <c r="AUK169" s="115"/>
      <c r="AUL169" s="115"/>
      <c r="AUM169" s="115"/>
      <c r="AUN169" s="115"/>
      <c r="AUO169" s="115"/>
      <c r="AUP169" s="115"/>
      <c r="AUQ169" s="115"/>
      <c r="AUR169" s="115"/>
      <c r="AUS169" s="115"/>
      <c r="AUT169" s="115"/>
      <c r="AUU169" s="115"/>
      <c r="AUV169" s="115"/>
      <c r="AUW169" s="115"/>
      <c r="AUX169" s="115"/>
      <c r="AUY169" s="115"/>
      <c r="AUZ169" s="115"/>
      <c r="AVA169" s="115"/>
      <c r="AVB169" s="115"/>
      <c r="AVC169" s="115"/>
      <c r="AVD169" s="115"/>
      <c r="AVE169" s="115"/>
      <c r="AVF169" s="115"/>
      <c r="AVG169" s="115"/>
      <c r="AVH169" s="115"/>
      <c r="AVI169" s="115"/>
      <c r="AVJ169" s="115"/>
      <c r="AVK169" s="115"/>
      <c r="AVL169" s="115"/>
      <c r="AVM169" s="115"/>
      <c r="AVN169" s="115"/>
      <c r="AVO169" s="115"/>
      <c r="AVP169" s="115"/>
      <c r="AVQ169" s="115"/>
      <c r="AVR169" s="115"/>
      <c r="AVS169" s="115"/>
      <c r="AVT169" s="115"/>
      <c r="AVU169" s="115"/>
    </row>
    <row r="170" spans="1:1269" s="332" customFormat="1" ht="13.5" customHeight="1" x14ac:dyDescent="0.2">
      <c r="A170" s="115"/>
      <c r="B170" s="23" t="s">
        <v>164</v>
      </c>
      <c r="C170" s="135" t="s">
        <v>39</v>
      </c>
      <c r="D170" s="136">
        <v>1</v>
      </c>
      <c r="E170" s="69"/>
      <c r="F170" s="138">
        <f t="shared" si="38"/>
        <v>0</v>
      </c>
      <c r="G170" s="137">
        <f t="shared" si="39"/>
        <v>0</v>
      </c>
      <c r="H170" s="137">
        <f t="shared" si="40"/>
        <v>0</v>
      </c>
      <c r="I170" s="137">
        <f t="shared" si="41"/>
        <v>0</v>
      </c>
      <c r="J170" s="138" t="str">
        <f t="shared" si="42"/>
        <v>-</v>
      </c>
      <c r="K170" s="138" t="str">
        <f t="shared" si="43"/>
        <v>-</v>
      </c>
      <c r="L170" s="139" t="str">
        <f t="shared" si="44"/>
        <v>-</v>
      </c>
      <c r="M170" s="140"/>
      <c r="N170" s="84"/>
      <c r="O170" s="69"/>
      <c r="P170" s="69"/>
      <c r="Q170" s="69"/>
      <c r="R170" s="91"/>
      <c r="S170" s="141">
        <f>(I170*20)-(H170/5)</f>
        <v>0</v>
      </c>
      <c r="T170" s="140"/>
      <c r="U170" s="73">
        <f t="shared" si="48"/>
        <v>7.4285714285714288</v>
      </c>
      <c r="V170" s="73">
        <f t="shared" si="49"/>
        <v>52</v>
      </c>
      <c r="W170" s="74">
        <f t="shared" si="45"/>
        <v>3</v>
      </c>
      <c r="X170" s="102"/>
      <c r="Y170" s="84"/>
      <c r="Z170" s="69"/>
      <c r="AA170" s="69"/>
      <c r="AB170" s="69"/>
      <c r="AC170" s="142"/>
      <c r="AD170" s="84"/>
      <c r="AE170" s="69"/>
      <c r="AF170" s="69"/>
      <c r="AG170" s="69"/>
      <c r="AH170" s="143"/>
      <c r="AI170" s="84"/>
      <c r="AJ170" s="69"/>
      <c r="AK170" s="69"/>
      <c r="AL170" s="69"/>
      <c r="AM170" s="82"/>
      <c r="AN170" s="84"/>
      <c r="AO170" s="69"/>
      <c r="AP170" s="69"/>
      <c r="AQ170" s="69"/>
      <c r="AR170" s="82"/>
      <c r="AS170" s="84"/>
      <c r="AT170" s="69"/>
      <c r="AU170" s="69"/>
      <c r="AV170" s="69"/>
      <c r="AW170" s="82"/>
      <c r="AX170" s="84"/>
      <c r="AY170" s="69"/>
      <c r="AZ170" s="69"/>
      <c r="BA170" s="69"/>
      <c r="BB170" s="82"/>
      <c r="BC170" s="136"/>
      <c r="BD170" s="69"/>
      <c r="BE170" s="69"/>
      <c r="BF170" s="69"/>
      <c r="BG170" s="82"/>
      <c r="BH170" s="84"/>
      <c r="BI170" s="69"/>
      <c r="BJ170" s="69"/>
      <c r="BK170" s="69"/>
      <c r="BL170" s="132"/>
      <c r="BM170" s="84"/>
      <c r="BN170" s="69"/>
      <c r="BO170" s="69"/>
      <c r="BP170" s="69"/>
      <c r="BQ170" s="132"/>
      <c r="BR170" s="84"/>
      <c r="BS170" s="69"/>
      <c r="BT170" s="69"/>
      <c r="BU170" s="69"/>
      <c r="BV170" s="132"/>
      <c r="BW170" s="84"/>
      <c r="BX170" s="69"/>
      <c r="BY170" s="69"/>
      <c r="BZ170" s="69"/>
      <c r="CA170" s="132"/>
      <c r="CB170" s="84"/>
      <c r="CC170" s="69"/>
      <c r="CD170" s="69"/>
      <c r="CE170" s="69"/>
      <c r="CF170" s="132"/>
      <c r="CG170" s="84"/>
      <c r="CH170" s="69"/>
      <c r="CI170" s="69"/>
      <c r="CJ170" s="69"/>
      <c r="CK170" s="132"/>
      <c r="CL170" s="84"/>
      <c r="CM170" s="69"/>
      <c r="CN170" s="69"/>
      <c r="CO170" s="69"/>
      <c r="CP170" s="132"/>
      <c r="CQ170" s="84"/>
      <c r="CR170" s="69"/>
      <c r="CS170" s="69"/>
      <c r="CT170" s="137"/>
      <c r="CU170" s="334"/>
      <c r="CV170" s="334"/>
      <c r="CW170" s="334"/>
      <c r="CX170" s="334"/>
      <c r="CY170" s="334"/>
      <c r="CZ170" s="132"/>
      <c r="DA170" s="136"/>
      <c r="DB170" s="69"/>
      <c r="DC170" s="69"/>
      <c r="DD170" s="69"/>
      <c r="DE170" s="87"/>
      <c r="DF170" s="84"/>
      <c r="DG170" s="69"/>
      <c r="DH170" s="69"/>
      <c r="DI170" s="69"/>
      <c r="DJ170" s="87"/>
      <c r="DK170" s="84"/>
      <c r="DL170" s="137"/>
      <c r="DM170" s="137"/>
      <c r="DN170" s="137"/>
      <c r="DO170" s="87"/>
      <c r="DP170" s="84"/>
      <c r="DQ170" s="69"/>
      <c r="DR170" s="69"/>
      <c r="DS170" s="69"/>
      <c r="DT170" s="87"/>
      <c r="DU170" s="125"/>
      <c r="DV170" s="125"/>
      <c r="DW170" s="125"/>
      <c r="DX170" s="125"/>
      <c r="DY170" s="125"/>
      <c r="DZ170" s="125"/>
      <c r="EA170" s="125"/>
      <c r="EB170" s="125"/>
      <c r="EC170" s="125"/>
      <c r="ED170" s="125"/>
      <c r="EE170" s="125"/>
      <c r="EF170" s="125"/>
      <c r="EG170" s="125"/>
      <c r="EH170" s="125"/>
      <c r="EI170" s="133"/>
      <c r="EJ170" s="125"/>
      <c r="EK170" s="125"/>
      <c r="EL170" s="125"/>
      <c r="EM170" s="125"/>
      <c r="EN170" s="133"/>
      <c r="EO170" s="125"/>
      <c r="EP170" s="125"/>
      <c r="EQ170" s="125"/>
      <c r="ER170" s="125"/>
      <c r="ES170" s="133"/>
      <c r="ET170" s="125"/>
      <c r="EU170" s="125"/>
      <c r="EV170" s="125"/>
      <c r="EW170" s="125"/>
      <c r="EX170" s="115"/>
      <c r="EY170" s="115"/>
      <c r="EZ170" s="115"/>
      <c r="FA170" s="115"/>
      <c r="FB170" s="136">
        <v>1</v>
      </c>
      <c r="FC170" s="73">
        <v>7</v>
      </c>
      <c r="FD170" s="136">
        <v>2</v>
      </c>
      <c r="FE170" s="136">
        <v>52</v>
      </c>
      <c r="FF170" s="136">
        <v>0</v>
      </c>
      <c r="FG170" s="138" t="str">
        <f>IF(FF170=0,"-",FC170/FF170)</f>
        <v>-</v>
      </c>
      <c r="FH170" s="138">
        <f>IF(FC170=0,"-",FE170/FC170)</f>
        <v>7.4285714285714288</v>
      </c>
      <c r="FI170" s="139" t="str">
        <f>IF(FF170=0,"-",FE170/FF170)</f>
        <v>-</v>
      </c>
      <c r="FJ170" s="115"/>
      <c r="FK170" s="88">
        <v>3</v>
      </c>
      <c r="FL170" s="264"/>
      <c r="FM170" s="264"/>
      <c r="FN170" s="264"/>
      <c r="FO170" s="264"/>
      <c r="FP170" s="264"/>
      <c r="FQ170" s="264"/>
      <c r="FR170" s="264"/>
      <c r="FS170" s="264"/>
      <c r="FT170" s="264"/>
      <c r="FU170" s="44"/>
      <c r="FV170" s="44"/>
      <c r="FW170" s="44"/>
      <c r="FX170" s="44"/>
      <c r="FY170" s="44"/>
      <c r="FZ170" s="44"/>
      <c r="GA170" s="44"/>
      <c r="GB170" s="44"/>
      <c r="GC170" s="44"/>
      <c r="GD170" s="44"/>
      <c r="GE170" s="115"/>
      <c r="GF170" s="115"/>
      <c r="GG170" s="115"/>
      <c r="GH170" s="115"/>
      <c r="GI170" s="115"/>
      <c r="GJ170" s="115"/>
      <c r="GK170" s="115"/>
      <c r="GL170" s="115"/>
      <c r="GM170" s="115"/>
      <c r="GN170" s="115"/>
      <c r="GO170" s="115"/>
      <c r="GP170" s="115"/>
      <c r="GQ170" s="115"/>
      <c r="GR170" s="115"/>
      <c r="GS170" s="115"/>
      <c r="GT170" s="115"/>
      <c r="GU170" s="115"/>
      <c r="GV170" s="115"/>
      <c r="GW170" s="115"/>
      <c r="GX170" s="115"/>
      <c r="GY170" s="115"/>
      <c r="GZ170" s="115"/>
      <c r="HA170" s="115"/>
      <c r="HB170" s="115"/>
      <c r="HC170" s="115"/>
      <c r="HD170" s="115"/>
      <c r="HE170" s="115"/>
      <c r="HF170" s="115"/>
      <c r="HG170" s="115"/>
      <c r="HH170" s="115"/>
      <c r="HI170" s="115"/>
      <c r="HJ170" s="115"/>
      <c r="HK170" s="115"/>
      <c r="HL170" s="115"/>
      <c r="HM170" s="115"/>
      <c r="HN170" s="115"/>
      <c r="HO170" s="115"/>
      <c r="HP170" s="115"/>
      <c r="HQ170" s="115"/>
      <c r="HR170" s="115"/>
      <c r="HS170" s="115"/>
      <c r="HT170" s="115"/>
      <c r="HU170" s="115"/>
      <c r="HV170" s="115"/>
      <c r="HW170" s="115"/>
      <c r="HX170" s="115"/>
      <c r="HY170" s="115"/>
      <c r="HZ170" s="115"/>
      <c r="IA170" s="115"/>
      <c r="IB170" s="115"/>
      <c r="IC170" s="115"/>
      <c r="ID170" s="115"/>
      <c r="IE170" s="115"/>
      <c r="IF170" s="115"/>
      <c r="IG170" s="115"/>
      <c r="IH170" s="115"/>
      <c r="II170" s="115"/>
      <c r="IJ170" s="115"/>
      <c r="IK170" s="115"/>
      <c r="IL170" s="115"/>
      <c r="IM170" s="115"/>
      <c r="IN170" s="115"/>
      <c r="IO170" s="115"/>
      <c r="IP170" s="115"/>
      <c r="IQ170" s="115"/>
      <c r="IR170" s="115"/>
      <c r="IS170" s="115"/>
      <c r="IT170" s="115"/>
      <c r="IU170" s="115"/>
      <c r="IV170" s="115"/>
      <c r="IW170" s="115"/>
      <c r="IX170" s="115"/>
      <c r="IY170" s="115"/>
      <c r="IZ170" s="115"/>
      <c r="JA170" s="115"/>
      <c r="JB170" s="115"/>
      <c r="JC170" s="115"/>
      <c r="JD170" s="115"/>
      <c r="JE170" s="115"/>
      <c r="JF170" s="115"/>
      <c r="JG170" s="115"/>
      <c r="JH170" s="115"/>
      <c r="JI170" s="115"/>
      <c r="JJ170" s="115"/>
      <c r="JK170" s="115"/>
      <c r="JL170" s="115"/>
      <c r="JM170" s="115"/>
      <c r="JN170" s="115"/>
      <c r="JO170" s="115"/>
      <c r="JP170" s="115"/>
      <c r="JQ170" s="115"/>
      <c r="JR170" s="115"/>
      <c r="JS170" s="115"/>
      <c r="JT170" s="115"/>
      <c r="JU170" s="115"/>
      <c r="JV170" s="115"/>
      <c r="JW170" s="115"/>
      <c r="JX170" s="115"/>
      <c r="JY170" s="115"/>
      <c r="JZ170" s="115"/>
      <c r="KA170" s="115"/>
      <c r="KB170" s="115"/>
      <c r="KC170" s="115"/>
      <c r="KD170" s="115"/>
      <c r="KE170" s="115"/>
      <c r="KF170" s="115"/>
      <c r="KG170" s="115"/>
      <c r="KH170" s="115"/>
      <c r="KI170" s="115"/>
      <c r="KJ170" s="115"/>
      <c r="KK170" s="115"/>
      <c r="KL170" s="115"/>
      <c r="KM170" s="115"/>
      <c r="KN170" s="115"/>
      <c r="KO170" s="115"/>
      <c r="KP170" s="115"/>
      <c r="KQ170" s="115"/>
      <c r="KR170" s="115"/>
      <c r="KS170" s="115"/>
      <c r="KT170" s="115"/>
      <c r="KU170" s="115"/>
      <c r="KV170" s="115"/>
      <c r="KW170" s="115"/>
      <c r="KX170" s="115"/>
      <c r="KY170" s="115"/>
      <c r="KZ170" s="115"/>
      <c r="LA170" s="115"/>
      <c r="LB170" s="115"/>
      <c r="LC170" s="115"/>
      <c r="LD170" s="115"/>
      <c r="LE170" s="115"/>
      <c r="LF170" s="115"/>
      <c r="LG170" s="115"/>
      <c r="LH170" s="115"/>
      <c r="LI170" s="115"/>
      <c r="LJ170" s="115"/>
      <c r="LK170" s="115"/>
      <c r="LL170" s="115"/>
      <c r="LM170" s="115"/>
      <c r="LN170" s="115"/>
      <c r="LO170" s="115"/>
      <c r="LP170" s="115"/>
      <c r="LQ170" s="115"/>
      <c r="LR170" s="115"/>
      <c r="LS170" s="115"/>
      <c r="LT170" s="115"/>
      <c r="LU170" s="115"/>
      <c r="LV170" s="115"/>
      <c r="LW170" s="115"/>
      <c r="LX170" s="115"/>
      <c r="LY170" s="115"/>
      <c r="LZ170" s="115"/>
      <c r="MA170" s="115"/>
      <c r="MB170" s="115"/>
      <c r="MC170" s="115"/>
      <c r="MD170" s="115"/>
      <c r="ME170" s="115"/>
      <c r="MF170" s="115"/>
      <c r="MG170" s="115"/>
      <c r="MH170" s="115"/>
      <c r="MI170" s="115"/>
      <c r="MJ170" s="115"/>
      <c r="MK170" s="115"/>
      <c r="ML170" s="115"/>
      <c r="MM170" s="115"/>
      <c r="MN170" s="115"/>
      <c r="MO170" s="115"/>
      <c r="MP170" s="115"/>
      <c r="MQ170" s="115"/>
      <c r="MR170" s="115"/>
      <c r="MS170" s="115"/>
      <c r="MT170" s="115"/>
      <c r="MU170" s="115"/>
      <c r="MV170" s="115"/>
      <c r="MW170" s="115"/>
      <c r="MX170" s="115"/>
      <c r="MY170" s="115"/>
      <c r="MZ170" s="115"/>
      <c r="NA170" s="115"/>
      <c r="NB170" s="115"/>
      <c r="NC170" s="115"/>
      <c r="ND170" s="115"/>
      <c r="NE170" s="115"/>
      <c r="NF170" s="115"/>
      <c r="NG170" s="115"/>
      <c r="NH170" s="115"/>
      <c r="NI170" s="115"/>
      <c r="NJ170" s="115"/>
      <c r="NK170" s="115"/>
      <c r="NL170" s="115"/>
      <c r="NM170" s="115"/>
      <c r="NN170" s="115"/>
      <c r="NO170" s="115"/>
      <c r="NP170" s="115"/>
      <c r="NQ170" s="115"/>
      <c r="NR170" s="115"/>
      <c r="NS170" s="115"/>
      <c r="NT170" s="115"/>
      <c r="NU170" s="115"/>
      <c r="NV170" s="115"/>
      <c r="NW170" s="115"/>
      <c r="NX170" s="115"/>
      <c r="NY170" s="115"/>
      <c r="NZ170" s="115"/>
      <c r="OA170" s="115"/>
      <c r="OB170" s="115"/>
      <c r="OC170" s="115"/>
      <c r="OD170" s="115"/>
      <c r="OE170" s="115"/>
      <c r="OF170" s="115"/>
      <c r="OG170" s="115"/>
      <c r="OH170" s="115"/>
      <c r="OI170" s="115"/>
      <c r="OJ170" s="115"/>
      <c r="OK170" s="115"/>
      <c r="OL170" s="115"/>
      <c r="OM170" s="115"/>
      <c r="ON170" s="115"/>
      <c r="OO170" s="115"/>
      <c r="OP170" s="115"/>
      <c r="OQ170" s="115"/>
      <c r="OR170" s="115"/>
      <c r="OS170" s="115"/>
      <c r="OT170" s="115"/>
      <c r="OU170" s="115"/>
      <c r="OV170" s="115"/>
      <c r="OW170" s="115"/>
      <c r="OX170" s="115"/>
      <c r="OY170" s="115"/>
      <c r="OZ170" s="115"/>
      <c r="PA170" s="115"/>
      <c r="PB170" s="115"/>
      <c r="PC170" s="115"/>
      <c r="PD170" s="115"/>
      <c r="PE170" s="115"/>
      <c r="PF170" s="115"/>
      <c r="PG170" s="115"/>
      <c r="PH170" s="115"/>
      <c r="PI170" s="115"/>
      <c r="PJ170" s="115"/>
      <c r="PK170" s="115"/>
      <c r="PL170" s="115"/>
      <c r="PM170" s="115"/>
      <c r="PN170" s="115"/>
      <c r="PO170" s="115"/>
      <c r="PP170" s="115"/>
      <c r="PQ170" s="115"/>
      <c r="PR170" s="115"/>
      <c r="PS170" s="115"/>
      <c r="PT170" s="115"/>
      <c r="PU170" s="115"/>
      <c r="PV170" s="115"/>
      <c r="PW170" s="115"/>
      <c r="PX170" s="115"/>
      <c r="PY170" s="115"/>
      <c r="PZ170" s="115"/>
      <c r="QA170" s="115"/>
      <c r="QB170" s="115"/>
      <c r="QC170" s="115"/>
      <c r="QD170" s="115"/>
      <c r="QE170" s="115"/>
      <c r="QF170" s="115"/>
      <c r="QG170" s="115"/>
      <c r="QH170" s="115"/>
      <c r="QI170" s="115"/>
      <c r="QJ170" s="115"/>
      <c r="QK170" s="115"/>
      <c r="QL170" s="115"/>
      <c r="QM170" s="115"/>
      <c r="QN170" s="115"/>
      <c r="QO170" s="115"/>
      <c r="QP170" s="115"/>
      <c r="QQ170" s="115"/>
      <c r="QR170" s="115"/>
      <c r="QS170" s="115"/>
      <c r="QT170" s="115"/>
      <c r="QU170" s="115"/>
      <c r="QV170" s="115"/>
      <c r="QW170" s="115"/>
      <c r="QX170" s="115"/>
      <c r="QY170" s="115"/>
      <c r="QZ170" s="115"/>
      <c r="RA170" s="115"/>
      <c r="RB170" s="115"/>
      <c r="RC170" s="115"/>
      <c r="RD170" s="115"/>
      <c r="RE170" s="115"/>
      <c r="RF170" s="115"/>
      <c r="RG170" s="115"/>
      <c r="RH170" s="115"/>
      <c r="RI170" s="115"/>
      <c r="RJ170" s="115"/>
      <c r="RK170" s="115"/>
      <c r="RL170" s="115"/>
      <c r="RM170" s="115"/>
      <c r="RN170" s="115"/>
      <c r="RO170" s="115"/>
      <c r="RP170" s="115"/>
      <c r="RQ170" s="115"/>
      <c r="RR170" s="115"/>
      <c r="RS170" s="115"/>
      <c r="RT170" s="115"/>
      <c r="RU170" s="115"/>
      <c r="RV170" s="115"/>
      <c r="RW170" s="115"/>
      <c r="RX170" s="115"/>
      <c r="RY170" s="115"/>
      <c r="RZ170" s="115"/>
      <c r="SA170" s="115"/>
      <c r="SB170" s="115"/>
      <c r="SC170" s="115"/>
      <c r="SD170" s="115"/>
      <c r="SE170" s="115"/>
      <c r="SF170" s="115"/>
      <c r="SG170" s="115"/>
      <c r="SH170" s="115"/>
      <c r="SI170" s="115"/>
      <c r="SJ170" s="115"/>
      <c r="SK170" s="115"/>
      <c r="SL170" s="115"/>
      <c r="SM170" s="115"/>
      <c r="SN170" s="115"/>
      <c r="SO170" s="115"/>
      <c r="SP170" s="115"/>
      <c r="SQ170" s="115"/>
      <c r="SR170" s="115"/>
      <c r="SS170" s="115"/>
      <c r="ST170" s="115"/>
      <c r="SU170" s="115"/>
      <c r="SV170" s="115"/>
      <c r="SW170" s="115"/>
      <c r="SX170" s="115"/>
      <c r="SY170" s="115"/>
      <c r="SZ170" s="115"/>
      <c r="TA170" s="115"/>
      <c r="TB170" s="115"/>
      <c r="TC170" s="115"/>
      <c r="TD170" s="115"/>
      <c r="TE170" s="115"/>
      <c r="TF170" s="115"/>
      <c r="TG170" s="115"/>
      <c r="TH170" s="115"/>
      <c r="TI170" s="115"/>
      <c r="TJ170" s="115"/>
      <c r="TK170" s="115"/>
      <c r="TL170" s="115"/>
      <c r="TM170" s="115"/>
      <c r="TN170" s="115"/>
      <c r="TO170" s="115"/>
      <c r="TP170" s="115"/>
      <c r="TQ170" s="115"/>
      <c r="TR170" s="115"/>
      <c r="TS170" s="115"/>
      <c r="TT170" s="115"/>
      <c r="TU170" s="115"/>
      <c r="TV170" s="115"/>
      <c r="TW170" s="115"/>
      <c r="TX170" s="115"/>
      <c r="TY170" s="115"/>
      <c r="TZ170" s="115"/>
      <c r="UA170" s="115"/>
      <c r="UB170" s="115"/>
      <c r="UC170" s="115"/>
      <c r="UD170" s="115"/>
      <c r="UE170" s="115"/>
      <c r="UF170" s="115"/>
      <c r="UG170" s="115"/>
      <c r="UH170" s="115"/>
      <c r="UI170" s="115"/>
      <c r="UJ170" s="115"/>
      <c r="UK170" s="115"/>
      <c r="UL170" s="115"/>
      <c r="UM170" s="115"/>
      <c r="UN170" s="115"/>
      <c r="UO170" s="115"/>
      <c r="UP170" s="115"/>
      <c r="UQ170" s="115"/>
      <c r="UR170" s="115"/>
      <c r="US170" s="115"/>
      <c r="UT170" s="115"/>
      <c r="UU170" s="115"/>
      <c r="UV170" s="115"/>
      <c r="UW170" s="115"/>
      <c r="UX170" s="115"/>
      <c r="UY170" s="115"/>
      <c r="UZ170" s="115"/>
      <c r="VA170" s="115"/>
      <c r="VB170" s="115"/>
      <c r="VC170" s="115"/>
      <c r="VD170" s="115"/>
      <c r="VE170" s="115"/>
      <c r="VF170" s="115"/>
      <c r="VG170" s="115"/>
      <c r="VH170" s="115"/>
      <c r="VI170" s="115"/>
      <c r="VJ170" s="115"/>
      <c r="VK170" s="115"/>
      <c r="VL170" s="115"/>
      <c r="VM170" s="115"/>
      <c r="VN170" s="115"/>
      <c r="VO170" s="115"/>
      <c r="VP170" s="115"/>
      <c r="VQ170" s="115"/>
      <c r="VR170" s="115"/>
      <c r="VS170" s="115"/>
      <c r="VT170" s="115"/>
      <c r="VU170" s="115"/>
      <c r="VV170" s="115"/>
      <c r="VW170" s="115"/>
      <c r="VX170" s="115"/>
      <c r="VY170" s="115"/>
      <c r="VZ170" s="115"/>
      <c r="WA170" s="115"/>
      <c r="WB170" s="115"/>
      <c r="WC170" s="115"/>
      <c r="WD170" s="115"/>
      <c r="WE170" s="115"/>
      <c r="WF170" s="115"/>
      <c r="WG170" s="115"/>
      <c r="WH170" s="115"/>
      <c r="WI170" s="115"/>
      <c r="WJ170" s="115"/>
      <c r="WK170" s="115"/>
      <c r="WL170" s="115"/>
      <c r="WM170" s="115"/>
      <c r="WN170" s="115"/>
      <c r="WO170" s="115"/>
      <c r="WP170" s="115"/>
      <c r="WQ170" s="115"/>
      <c r="WR170" s="115"/>
      <c r="WS170" s="115"/>
      <c r="WT170" s="115"/>
      <c r="WU170" s="115"/>
      <c r="WV170" s="115"/>
      <c r="WW170" s="115"/>
      <c r="WX170" s="115"/>
      <c r="WY170" s="115"/>
      <c r="WZ170" s="115"/>
      <c r="XA170" s="115"/>
      <c r="XB170" s="115"/>
      <c r="XC170" s="115"/>
      <c r="XD170" s="115"/>
      <c r="XE170" s="115"/>
      <c r="XF170" s="115"/>
      <c r="XG170" s="115"/>
      <c r="XH170" s="115"/>
      <c r="XI170" s="115"/>
      <c r="XJ170" s="115"/>
      <c r="XK170" s="115"/>
      <c r="XL170" s="115"/>
      <c r="XM170" s="115"/>
      <c r="XN170" s="115"/>
      <c r="XO170" s="115"/>
      <c r="XP170" s="115"/>
      <c r="XQ170" s="115"/>
      <c r="XR170" s="115"/>
      <c r="XS170" s="115"/>
      <c r="XT170" s="115"/>
      <c r="XU170" s="115"/>
      <c r="XV170" s="115"/>
      <c r="XW170" s="115"/>
      <c r="XX170" s="115"/>
      <c r="XY170" s="115"/>
      <c r="XZ170" s="115"/>
      <c r="YA170" s="115"/>
      <c r="YB170" s="115"/>
      <c r="YC170" s="115"/>
      <c r="YD170" s="115"/>
      <c r="YE170" s="115"/>
      <c r="YF170" s="115"/>
      <c r="YG170" s="115"/>
      <c r="YH170" s="115"/>
      <c r="YI170" s="115"/>
      <c r="YJ170" s="115"/>
      <c r="YK170" s="115"/>
      <c r="YL170" s="115"/>
      <c r="YM170" s="115"/>
      <c r="YN170" s="115"/>
      <c r="YO170" s="115"/>
      <c r="YP170" s="115"/>
      <c r="YQ170" s="115"/>
      <c r="YR170" s="115"/>
      <c r="YS170" s="115"/>
      <c r="YT170" s="115"/>
      <c r="YU170" s="115"/>
      <c r="YV170" s="115"/>
      <c r="YW170" s="115"/>
      <c r="YX170" s="115"/>
      <c r="YY170" s="115"/>
      <c r="YZ170" s="115"/>
      <c r="ZA170" s="115"/>
      <c r="ZB170" s="115"/>
      <c r="ZC170" s="115"/>
      <c r="ZD170" s="115"/>
      <c r="ZE170" s="115"/>
      <c r="ZF170" s="115"/>
      <c r="ZG170" s="115"/>
      <c r="ZH170" s="115"/>
      <c r="ZI170" s="115"/>
      <c r="ZJ170" s="115"/>
      <c r="ZK170" s="115"/>
      <c r="ZL170" s="115"/>
      <c r="ZM170" s="115"/>
      <c r="ZN170" s="115"/>
      <c r="ZO170" s="115"/>
      <c r="ZP170" s="115"/>
      <c r="ZQ170" s="115"/>
      <c r="ZR170" s="115"/>
      <c r="ZS170" s="115"/>
      <c r="ZT170" s="115"/>
      <c r="ZU170" s="115"/>
      <c r="ZV170" s="115"/>
      <c r="ZW170" s="115"/>
      <c r="ZX170" s="115"/>
      <c r="ZY170" s="115"/>
      <c r="ZZ170" s="115"/>
      <c r="AAA170" s="115"/>
      <c r="AAB170" s="115"/>
      <c r="AAC170" s="115"/>
      <c r="AAD170" s="115"/>
      <c r="AAE170" s="115"/>
      <c r="AAF170" s="115"/>
      <c r="AAG170" s="115"/>
      <c r="AAH170" s="115"/>
      <c r="AAI170" s="115"/>
      <c r="AAJ170" s="115"/>
      <c r="AAK170" s="115"/>
      <c r="AAL170" s="115"/>
      <c r="AAM170" s="115"/>
      <c r="AAN170" s="115"/>
      <c r="AAO170" s="115"/>
      <c r="AAP170" s="115"/>
      <c r="AAQ170" s="115"/>
      <c r="AAR170" s="115"/>
      <c r="AAS170" s="115"/>
      <c r="AAT170" s="115"/>
      <c r="AAU170" s="115"/>
      <c r="AAV170" s="115"/>
      <c r="AAW170" s="115"/>
      <c r="AAX170" s="115"/>
      <c r="AAY170" s="115"/>
      <c r="AAZ170" s="115"/>
      <c r="ABA170" s="115"/>
      <c r="ABB170" s="115"/>
      <c r="ABC170" s="115"/>
      <c r="ABD170" s="115"/>
      <c r="ABE170" s="115"/>
      <c r="ABF170" s="115"/>
      <c r="ABG170" s="115"/>
      <c r="ABH170" s="115"/>
      <c r="ABI170" s="115"/>
      <c r="ABJ170" s="115"/>
      <c r="ABK170" s="115"/>
      <c r="ABL170" s="115"/>
      <c r="ABM170" s="115"/>
      <c r="ABN170" s="115"/>
      <c r="ABO170" s="115"/>
      <c r="ABP170" s="115"/>
      <c r="ABQ170" s="115"/>
      <c r="ABR170" s="115"/>
      <c r="ABS170" s="115"/>
      <c r="ABT170" s="115"/>
      <c r="ABU170" s="115"/>
      <c r="ABV170" s="115"/>
      <c r="ABW170" s="115"/>
      <c r="ABX170" s="115"/>
      <c r="ABY170" s="115"/>
      <c r="ABZ170" s="115"/>
      <c r="ACA170" s="115"/>
      <c r="ACB170" s="115"/>
      <c r="ACC170" s="115"/>
      <c r="ACD170" s="115"/>
      <c r="ACE170" s="115"/>
      <c r="ACF170" s="115"/>
      <c r="ACG170" s="115"/>
      <c r="ACH170" s="115"/>
      <c r="ACI170" s="115"/>
      <c r="ACJ170" s="115"/>
      <c r="ACK170" s="115"/>
      <c r="ACL170" s="115"/>
      <c r="ACM170" s="115"/>
      <c r="ACN170" s="115"/>
      <c r="ACO170" s="115"/>
      <c r="ACP170" s="115"/>
      <c r="ACQ170" s="115"/>
      <c r="ACR170" s="115"/>
      <c r="ACS170" s="115"/>
      <c r="ACT170" s="115"/>
      <c r="ACU170" s="115"/>
      <c r="ACV170" s="115"/>
      <c r="ACW170" s="115"/>
      <c r="ACX170" s="115"/>
      <c r="ACY170" s="115"/>
      <c r="ACZ170" s="115"/>
      <c r="ADA170" s="115"/>
      <c r="ADB170" s="115"/>
      <c r="ADC170" s="115"/>
      <c r="ADD170" s="115"/>
      <c r="ADE170" s="115"/>
      <c r="ADF170" s="115"/>
      <c r="ADG170" s="115"/>
      <c r="ADH170" s="115"/>
      <c r="ADI170" s="115"/>
      <c r="ADJ170" s="115"/>
      <c r="ADK170" s="115"/>
      <c r="ADL170" s="115"/>
      <c r="ADM170" s="115"/>
      <c r="ADN170" s="115"/>
      <c r="ADO170" s="115"/>
      <c r="ADP170" s="115"/>
      <c r="ADQ170" s="115"/>
      <c r="ADR170" s="115"/>
      <c r="ADS170" s="115"/>
      <c r="ADT170" s="115"/>
      <c r="ADU170" s="115"/>
      <c r="ADV170" s="115"/>
      <c r="ADW170" s="115"/>
      <c r="ADX170" s="115"/>
      <c r="ADY170" s="115"/>
      <c r="ADZ170" s="115"/>
      <c r="AEA170" s="115"/>
      <c r="AEB170" s="115"/>
      <c r="AEC170" s="115"/>
      <c r="AED170" s="115"/>
      <c r="AEE170" s="115"/>
      <c r="AEF170" s="115"/>
      <c r="AEG170" s="115"/>
      <c r="AEH170" s="115"/>
      <c r="AEI170" s="115"/>
      <c r="AEJ170" s="115"/>
      <c r="AEK170" s="115"/>
      <c r="AEL170" s="115"/>
      <c r="AEM170" s="115"/>
      <c r="AEN170" s="115"/>
      <c r="AEO170" s="115"/>
      <c r="AEP170" s="115"/>
      <c r="AEQ170" s="115"/>
      <c r="AER170" s="115"/>
      <c r="AES170" s="115"/>
      <c r="AET170" s="115"/>
      <c r="AEU170" s="115"/>
      <c r="AEV170" s="115"/>
      <c r="AEW170" s="115"/>
      <c r="AEX170" s="115"/>
      <c r="AEY170" s="115"/>
      <c r="AEZ170" s="115"/>
      <c r="AFA170" s="115"/>
      <c r="AFB170" s="115"/>
      <c r="AFC170" s="115"/>
      <c r="AFD170" s="115"/>
      <c r="AFE170" s="115"/>
      <c r="AFF170" s="115"/>
      <c r="AFG170" s="115"/>
      <c r="AFH170" s="115"/>
      <c r="AFI170" s="115"/>
      <c r="AFJ170" s="115"/>
      <c r="AFK170" s="115"/>
      <c r="AFL170" s="115"/>
      <c r="AFM170" s="115"/>
      <c r="AFN170" s="115"/>
      <c r="AFO170" s="115"/>
      <c r="AFP170" s="115"/>
      <c r="AFQ170" s="115"/>
      <c r="AFR170" s="115"/>
      <c r="AFS170" s="115"/>
      <c r="AFT170" s="115"/>
      <c r="AFU170" s="115"/>
      <c r="AFV170" s="115"/>
      <c r="AFW170" s="115"/>
      <c r="AFX170" s="115"/>
      <c r="AFY170" s="115"/>
      <c r="AFZ170" s="115"/>
      <c r="AGA170" s="115"/>
      <c r="AGB170" s="115"/>
      <c r="AGC170" s="115"/>
      <c r="AGD170" s="115"/>
      <c r="AGE170" s="115"/>
      <c r="AGF170" s="115"/>
      <c r="AGG170" s="115"/>
      <c r="AGH170" s="115"/>
      <c r="AGI170" s="115"/>
      <c r="AGJ170" s="115"/>
      <c r="AGK170" s="115"/>
      <c r="AGL170" s="115"/>
      <c r="AGM170" s="115"/>
      <c r="AGN170" s="115"/>
      <c r="AGO170" s="115"/>
      <c r="AGP170" s="115"/>
      <c r="AGQ170" s="115"/>
      <c r="AGR170" s="115"/>
      <c r="AGS170" s="115"/>
      <c r="AGT170" s="115"/>
      <c r="AGU170" s="115"/>
      <c r="AGV170" s="115"/>
      <c r="AGW170" s="115"/>
      <c r="AGX170" s="115"/>
      <c r="AGY170" s="115"/>
      <c r="AGZ170" s="115"/>
      <c r="AHA170" s="115"/>
      <c r="AHB170" s="115"/>
      <c r="AHC170" s="115"/>
      <c r="AHD170" s="115"/>
      <c r="AHE170" s="115"/>
      <c r="AHF170" s="115"/>
      <c r="AHG170" s="115"/>
      <c r="AHH170" s="115"/>
      <c r="AHI170" s="115"/>
      <c r="AHJ170" s="115"/>
      <c r="AHK170" s="115"/>
      <c r="AHL170" s="115"/>
      <c r="AHM170" s="115"/>
      <c r="AHN170" s="115"/>
      <c r="AHO170" s="115"/>
      <c r="AHP170" s="115"/>
      <c r="AHQ170" s="115"/>
      <c r="AHR170" s="115"/>
      <c r="AHS170" s="115"/>
      <c r="AHT170" s="115"/>
      <c r="AHU170" s="115"/>
      <c r="AHV170" s="115"/>
      <c r="AHW170" s="115"/>
      <c r="AHX170" s="115"/>
      <c r="AHY170" s="115"/>
      <c r="AHZ170" s="115"/>
      <c r="AIA170" s="115"/>
      <c r="AIB170" s="115"/>
      <c r="AIC170" s="115"/>
      <c r="AID170" s="115"/>
      <c r="AIE170" s="115"/>
      <c r="AIF170" s="115"/>
      <c r="AIG170" s="115"/>
      <c r="AIH170" s="115"/>
      <c r="AII170" s="115"/>
      <c r="AIJ170" s="115"/>
      <c r="AIK170" s="115"/>
      <c r="AIL170" s="115"/>
      <c r="AIM170" s="115"/>
      <c r="AIN170" s="115"/>
      <c r="AIO170" s="115"/>
      <c r="AIP170" s="115"/>
      <c r="AIQ170" s="115"/>
      <c r="AIR170" s="115"/>
      <c r="AIS170" s="115"/>
      <c r="AIT170" s="115"/>
      <c r="AIU170" s="115"/>
      <c r="AIV170" s="115"/>
      <c r="AIW170" s="115"/>
      <c r="AIX170" s="115"/>
      <c r="AIY170" s="115"/>
      <c r="AIZ170" s="115"/>
      <c r="AJA170" s="115"/>
      <c r="AJB170" s="115"/>
      <c r="AJC170" s="115"/>
      <c r="AJD170" s="115"/>
      <c r="AJE170" s="115"/>
      <c r="AJF170" s="115"/>
      <c r="AJG170" s="115"/>
      <c r="AJH170" s="115"/>
      <c r="AJI170" s="115"/>
      <c r="AJJ170" s="115"/>
      <c r="AJK170" s="115"/>
      <c r="AJL170" s="115"/>
      <c r="AJM170" s="115"/>
      <c r="AJN170" s="115"/>
      <c r="AJO170" s="115"/>
      <c r="AJP170" s="115"/>
      <c r="AJQ170" s="115"/>
      <c r="AJR170" s="115"/>
      <c r="AJS170" s="115"/>
      <c r="AJT170" s="115"/>
      <c r="AJU170" s="115"/>
      <c r="AJV170" s="115"/>
      <c r="AJW170" s="115"/>
      <c r="AJX170" s="115"/>
      <c r="AJY170" s="115"/>
      <c r="AJZ170" s="115"/>
      <c r="AKA170" s="115"/>
      <c r="AKB170" s="115"/>
      <c r="AKC170" s="115"/>
      <c r="AKD170" s="115"/>
      <c r="AKE170" s="115"/>
      <c r="AKF170" s="115"/>
      <c r="AKG170" s="115"/>
      <c r="AKH170" s="115"/>
      <c r="AKI170" s="115"/>
      <c r="AKJ170" s="115"/>
      <c r="AKK170" s="115"/>
      <c r="AKL170" s="115"/>
      <c r="AKM170" s="115"/>
      <c r="AKN170" s="115"/>
      <c r="AKO170" s="115"/>
      <c r="AKP170" s="115"/>
      <c r="AKQ170" s="115"/>
      <c r="AKR170" s="115"/>
      <c r="AKS170" s="115"/>
      <c r="AKT170" s="115"/>
      <c r="AKU170" s="115"/>
      <c r="AKV170" s="115"/>
      <c r="AKW170" s="115"/>
      <c r="AKX170" s="115"/>
      <c r="AKY170" s="115"/>
      <c r="AKZ170" s="115"/>
      <c r="ALA170" s="115"/>
      <c r="ALB170" s="115"/>
      <c r="ALC170" s="115"/>
      <c r="ALD170" s="115"/>
      <c r="ALE170" s="115"/>
      <c r="ALF170" s="115"/>
      <c r="ALG170" s="115"/>
      <c r="ALH170" s="115"/>
      <c r="ALI170" s="115"/>
      <c r="ALJ170" s="115"/>
      <c r="ALK170" s="115"/>
      <c r="ALL170" s="115"/>
      <c r="ALM170" s="115"/>
      <c r="ALN170" s="115"/>
      <c r="ALO170" s="115"/>
      <c r="ALP170" s="115"/>
      <c r="ALQ170" s="115"/>
      <c r="ALR170" s="115"/>
      <c r="ALS170" s="115"/>
      <c r="ALT170" s="115"/>
      <c r="ALU170" s="115"/>
      <c r="ALV170" s="115"/>
      <c r="ALW170" s="115"/>
      <c r="ALX170" s="115"/>
      <c r="ALY170" s="115"/>
      <c r="ALZ170" s="115"/>
      <c r="AMA170" s="115"/>
      <c r="AMB170" s="115"/>
      <c r="AMC170" s="115"/>
      <c r="AMD170" s="115"/>
      <c r="AME170" s="115"/>
      <c r="AMF170" s="115"/>
      <c r="AMG170" s="115"/>
      <c r="AMH170" s="115"/>
      <c r="AMI170" s="115"/>
      <c r="AMJ170" s="115"/>
      <c r="AMK170" s="115"/>
      <c r="AML170" s="115"/>
      <c r="AMM170" s="115"/>
      <c r="AMN170" s="115"/>
      <c r="AMO170" s="115"/>
      <c r="AMP170" s="115"/>
      <c r="AMQ170" s="115"/>
      <c r="AMR170" s="115"/>
      <c r="AMS170" s="115"/>
      <c r="AMT170" s="115"/>
      <c r="AMU170" s="115"/>
      <c r="AMV170" s="115"/>
      <c r="AMW170" s="115"/>
      <c r="AMX170" s="115"/>
      <c r="AMY170" s="115"/>
      <c r="AMZ170" s="115"/>
      <c r="ANA170" s="115"/>
      <c r="ANB170" s="115"/>
      <c r="ANC170" s="115"/>
      <c r="AND170" s="115"/>
      <c r="ANE170" s="115"/>
      <c r="ANF170" s="115"/>
      <c r="ANG170" s="115"/>
      <c r="ANH170" s="115"/>
      <c r="ANI170" s="115"/>
      <c r="ANJ170" s="115"/>
      <c r="ANK170" s="115"/>
      <c r="ANL170" s="115"/>
      <c r="ANM170" s="115"/>
      <c r="ANN170" s="115"/>
      <c r="ANO170" s="115"/>
      <c r="ANP170" s="115"/>
      <c r="ANQ170" s="115"/>
      <c r="ANR170" s="115"/>
      <c r="ANS170" s="115"/>
      <c r="ANT170" s="115"/>
      <c r="ANU170" s="115"/>
      <c r="ANV170" s="115"/>
      <c r="ANW170" s="115"/>
      <c r="ANX170" s="115"/>
      <c r="ANY170" s="115"/>
      <c r="ANZ170" s="115"/>
      <c r="AOA170" s="115"/>
      <c r="AOB170" s="115"/>
      <c r="AOC170" s="115"/>
      <c r="AOD170" s="115"/>
      <c r="AOE170" s="115"/>
      <c r="AOF170" s="115"/>
      <c r="AOG170" s="115"/>
      <c r="AOH170" s="115"/>
      <c r="AOI170" s="115"/>
      <c r="AOJ170" s="115"/>
      <c r="AOK170" s="115"/>
      <c r="AOL170" s="115"/>
      <c r="AOM170" s="115"/>
      <c r="AON170" s="115"/>
      <c r="AOO170" s="115"/>
      <c r="AOP170" s="115"/>
      <c r="AOQ170" s="115"/>
      <c r="AOR170" s="115"/>
      <c r="AOS170" s="115"/>
      <c r="AOT170" s="115"/>
      <c r="AOU170" s="115"/>
      <c r="AOV170" s="115"/>
      <c r="AOW170" s="115"/>
      <c r="AOX170" s="115"/>
      <c r="AOY170" s="115"/>
      <c r="AOZ170" s="115"/>
      <c r="APA170" s="115"/>
      <c r="APB170" s="115"/>
      <c r="APC170" s="115"/>
      <c r="APD170" s="115"/>
      <c r="APE170" s="115"/>
      <c r="APF170" s="115"/>
      <c r="APG170" s="115"/>
      <c r="APH170" s="115"/>
      <c r="API170" s="115"/>
      <c r="APJ170" s="115"/>
      <c r="APK170" s="115"/>
      <c r="APL170" s="115"/>
      <c r="APM170" s="115"/>
      <c r="APN170" s="115"/>
      <c r="APO170" s="115"/>
      <c r="APP170" s="115"/>
      <c r="APQ170" s="115"/>
      <c r="APR170" s="115"/>
      <c r="APS170" s="115"/>
      <c r="APT170" s="115"/>
      <c r="APU170" s="115"/>
      <c r="APV170" s="115"/>
      <c r="APW170" s="115"/>
      <c r="APX170" s="115"/>
      <c r="APY170" s="115"/>
      <c r="APZ170" s="115"/>
      <c r="AQA170" s="115"/>
      <c r="AQB170" s="115"/>
      <c r="AQC170" s="115"/>
      <c r="AQD170" s="115"/>
      <c r="AQE170" s="115"/>
      <c r="AQF170" s="115"/>
      <c r="AQG170" s="115"/>
      <c r="AQH170" s="115"/>
      <c r="AQI170" s="115"/>
      <c r="AQJ170" s="115"/>
      <c r="AQK170" s="115"/>
      <c r="AQL170" s="115"/>
      <c r="AQM170" s="115"/>
      <c r="AQN170" s="115"/>
      <c r="AQO170" s="115"/>
      <c r="AQP170" s="115"/>
      <c r="AQQ170" s="115"/>
      <c r="AQR170" s="115"/>
      <c r="AQS170" s="115"/>
      <c r="AQT170" s="115"/>
      <c r="AQU170" s="115"/>
      <c r="AQV170" s="115"/>
      <c r="AQW170" s="115"/>
      <c r="AQX170" s="115"/>
      <c r="AQY170" s="115"/>
      <c r="AQZ170" s="115"/>
      <c r="ARA170" s="115"/>
      <c r="ARB170" s="115"/>
      <c r="ARC170" s="115"/>
      <c r="ARD170" s="115"/>
      <c r="ARE170" s="115"/>
      <c r="ARF170" s="115"/>
      <c r="ARG170" s="115"/>
      <c r="ARH170" s="115"/>
      <c r="ARI170" s="115"/>
      <c r="ARJ170" s="115"/>
      <c r="ARK170" s="115"/>
      <c r="ARL170" s="115"/>
      <c r="ARM170" s="115"/>
      <c r="ARN170" s="115"/>
      <c r="ARO170" s="115"/>
      <c r="ARP170" s="115"/>
      <c r="ARQ170" s="115"/>
      <c r="ARR170" s="115"/>
      <c r="ARS170" s="115"/>
      <c r="ART170" s="115"/>
      <c r="ARU170" s="115"/>
      <c r="ARV170" s="115"/>
      <c r="ARW170" s="115"/>
      <c r="ARX170" s="115"/>
      <c r="ARY170" s="115"/>
      <c r="ARZ170" s="115"/>
      <c r="ASA170" s="115"/>
      <c r="ASB170" s="115"/>
      <c r="ASC170" s="115"/>
      <c r="ASD170" s="115"/>
      <c r="ASE170" s="115"/>
      <c r="ASF170" s="115"/>
      <c r="ASG170" s="115"/>
      <c r="ASH170" s="115"/>
      <c r="ASI170" s="115"/>
      <c r="ASJ170" s="115"/>
      <c r="ASK170" s="115"/>
      <c r="ASL170" s="115"/>
      <c r="ASM170" s="115"/>
      <c r="ASN170" s="115"/>
      <c r="ASO170" s="115"/>
      <c r="ASP170" s="115"/>
      <c r="ASQ170" s="115"/>
      <c r="ASR170" s="115"/>
      <c r="ASS170" s="115"/>
      <c r="AST170" s="115"/>
      <c r="ASU170" s="115"/>
      <c r="ASV170" s="115"/>
      <c r="ASW170" s="115"/>
      <c r="ASX170" s="115"/>
      <c r="ASY170" s="115"/>
      <c r="ASZ170" s="115"/>
      <c r="ATA170" s="115"/>
      <c r="ATB170" s="115"/>
      <c r="ATC170" s="115"/>
      <c r="ATD170" s="115"/>
      <c r="ATE170" s="115"/>
      <c r="ATF170" s="115"/>
      <c r="ATG170" s="115"/>
      <c r="ATH170" s="115"/>
      <c r="ATI170" s="115"/>
      <c r="ATJ170" s="115"/>
      <c r="ATK170" s="115"/>
      <c r="ATL170" s="115"/>
      <c r="ATM170" s="115"/>
      <c r="ATN170" s="115"/>
      <c r="ATO170" s="115"/>
      <c r="ATP170" s="115"/>
      <c r="ATQ170" s="115"/>
      <c r="ATR170" s="115"/>
      <c r="ATS170" s="115"/>
      <c r="ATT170" s="115"/>
      <c r="ATU170" s="115"/>
      <c r="ATV170" s="115"/>
      <c r="ATW170" s="115"/>
      <c r="ATX170" s="115"/>
      <c r="ATY170" s="115"/>
      <c r="ATZ170" s="115"/>
      <c r="AUA170" s="115"/>
      <c r="AUB170" s="115"/>
      <c r="AUC170" s="115"/>
      <c r="AUD170" s="115"/>
      <c r="AUE170" s="115"/>
      <c r="AUF170" s="115"/>
      <c r="AUG170" s="115"/>
      <c r="AUH170" s="115"/>
      <c r="AUI170" s="115"/>
      <c r="AUJ170" s="115"/>
      <c r="AUK170" s="115"/>
      <c r="AUL170" s="115"/>
      <c r="AUM170" s="115"/>
      <c r="AUN170" s="115"/>
      <c r="AUO170" s="115"/>
      <c r="AUP170" s="115"/>
      <c r="AUQ170" s="115"/>
      <c r="AUR170" s="115"/>
      <c r="AUS170" s="115"/>
      <c r="AUT170" s="115"/>
      <c r="AUU170" s="115"/>
      <c r="AUV170" s="115"/>
      <c r="AUW170" s="115"/>
      <c r="AUX170" s="115"/>
      <c r="AUY170" s="115"/>
      <c r="AUZ170" s="115"/>
      <c r="AVA170" s="115"/>
      <c r="AVB170" s="115"/>
      <c r="AVC170" s="115"/>
      <c r="AVD170" s="115"/>
      <c r="AVE170" s="115"/>
      <c r="AVF170" s="115"/>
      <c r="AVG170" s="115"/>
      <c r="AVH170" s="115"/>
      <c r="AVI170" s="115"/>
      <c r="AVJ170" s="115"/>
      <c r="AVK170" s="115"/>
      <c r="AVL170" s="115"/>
      <c r="AVM170" s="115"/>
      <c r="AVN170" s="115"/>
      <c r="AVO170" s="115"/>
      <c r="AVP170" s="115"/>
      <c r="AVQ170" s="115"/>
      <c r="AVR170" s="115"/>
      <c r="AVS170" s="115"/>
      <c r="AVT170" s="115"/>
      <c r="AVU170" s="115"/>
    </row>
    <row r="171" spans="1:1269" s="332" customFormat="1" ht="13.5" customHeight="1" x14ac:dyDescent="0.2">
      <c r="A171" s="115"/>
      <c r="B171" s="23" t="s">
        <v>42</v>
      </c>
      <c r="C171" s="135" t="s">
        <v>39</v>
      </c>
      <c r="D171" s="136">
        <v>18</v>
      </c>
      <c r="E171" s="69"/>
      <c r="F171" s="138">
        <f t="shared" si="38"/>
        <v>0</v>
      </c>
      <c r="G171" s="137">
        <f t="shared" si="39"/>
        <v>0</v>
      </c>
      <c r="H171" s="137">
        <f t="shared" si="40"/>
        <v>0</v>
      </c>
      <c r="I171" s="137">
        <f t="shared" si="41"/>
        <v>0</v>
      </c>
      <c r="J171" s="138" t="str">
        <f t="shared" si="42"/>
        <v>-</v>
      </c>
      <c r="K171" s="138" t="str">
        <f t="shared" si="43"/>
        <v>-</v>
      </c>
      <c r="L171" s="139" t="str">
        <f t="shared" si="44"/>
        <v>-</v>
      </c>
      <c r="M171" s="140"/>
      <c r="N171" s="84"/>
      <c r="O171" s="69"/>
      <c r="P171" s="69"/>
      <c r="Q171" s="69"/>
      <c r="R171" s="91"/>
      <c r="S171" s="141">
        <f>(I171*20)-(H171/5)</f>
        <v>0</v>
      </c>
      <c r="T171" s="140"/>
      <c r="U171" s="73">
        <f t="shared" si="48"/>
        <v>5.8415841584158414</v>
      </c>
      <c r="V171" s="73">
        <f t="shared" si="49"/>
        <v>19.032258064516128</v>
      </c>
      <c r="W171" s="74">
        <f t="shared" si="45"/>
        <v>3</v>
      </c>
      <c r="X171" s="102"/>
      <c r="Y171" s="84"/>
      <c r="Z171" s="69"/>
      <c r="AA171" s="69"/>
      <c r="AB171" s="69"/>
      <c r="AC171" s="142"/>
      <c r="AD171" s="84"/>
      <c r="AE171" s="69"/>
      <c r="AF171" s="69"/>
      <c r="AG171" s="69"/>
      <c r="AH171" s="143"/>
      <c r="AI171" s="84"/>
      <c r="AJ171" s="69"/>
      <c r="AK171" s="69"/>
      <c r="AL171" s="69"/>
      <c r="AM171" s="82"/>
      <c r="AN171" s="84"/>
      <c r="AO171" s="69"/>
      <c r="AP171" s="69"/>
      <c r="AQ171" s="69"/>
      <c r="AR171" s="82"/>
      <c r="AS171" s="84"/>
      <c r="AT171" s="69"/>
      <c r="AU171" s="69"/>
      <c r="AV171" s="69"/>
      <c r="AW171" s="82"/>
      <c r="AX171" s="73"/>
      <c r="AY171" s="69"/>
      <c r="AZ171" s="69"/>
      <c r="BA171" s="69"/>
      <c r="BB171" s="82"/>
      <c r="BC171" s="84"/>
      <c r="BD171" s="69"/>
      <c r="BE171" s="69"/>
      <c r="BF171" s="69"/>
      <c r="BG171" s="82"/>
      <c r="BH171" s="84"/>
      <c r="BI171" s="69"/>
      <c r="BJ171" s="69"/>
      <c r="BK171" s="69"/>
      <c r="BL171" s="132"/>
      <c r="BM171" s="84"/>
      <c r="BN171" s="69"/>
      <c r="BO171" s="69"/>
      <c r="BP171" s="69"/>
      <c r="BQ171" s="132"/>
      <c r="BR171" s="84"/>
      <c r="BS171" s="69"/>
      <c r="BT171" s="69"/>
      <c r="BU171" s="69"/>
      <c r="BV171" s="132"/>
      <c r="BW171" s="73"/>
      <c r="BX171" s="69"/>
      <c r="BY171" s="69"/>
      <c r="BZ171" s="69"/>
      <c r="CA171" s="132"/>
      <c r="CB171" s="84"/>
      <c r="CC171" s="69"/>
      <c r="CD171" s="69"/>
      <c r="CE171" s="69"/>
      <c r="CF171" s="132"/>
      <c r="CG171" s="84"/>
      <c r="CH171" s="69"/>
      <c r="CI171" s="69"/>
      <c r="CJ171" s="69"/>
      <c r="CK171" s="132"/>
      <c r="CL171" s="84"/>
      <c r="CM171" s="69"/>
      <c r="CN171" s="69"/>
      <c r="CO171" s="69"/>
      <c r="CP171" s="132"/>
      <c r="CQ171" s="84"/>
      <c r="CR171" s="69"/>
      <c r="CS171" s="69"/>
      <c r="CT171" s="137"/>
      <c r="CU171" s="334"/>
      <c r="CV171" s="334"/>
      <c r="CW171" s="334"/>
      <c r="CX171" s="334"/>
      <c r="CY171" s="334"/>
      <c r="CZ171" s="132"/>
      <c r="DA171" s="84"/>
      <c r="DB171" s="69"/>
      <c r="DC171" s="69"/>
      <c r="DD171" s="69"/>
      <c r="DE171" s="142"/>
      <c r="DF171" s="84"/>
      <c r="DG171" s="69"/>
      <c r="DH171" s="69"/>
      <c r="DI171" s="69"/>
      <c r="DJ171" s="142"/>
      <c r="DK171" s="84"/>
      <c r="DL171" s="69"/>
      <c r="DM171" s="69"/>
      <c r="DN171" s="69"/>
      <c r="DO171" s="142"/>
      <c r="DP171" s="84"/>
      <c r="DQ171" s="69"/>
      <c r="DR171" s="69"/>
      <c r="DS171" s="69"/>
      <c r="DT171" s="142"/>
      <c r="DU171" s="125"/>
      <c r="DV171" s="125"/>
      <c r="DW171" s="125"/>
      <c r="DX171" s="125"/>
      <c r="DY171" s="125"/>
      <c r="DZ171" s="125"/>
      <c r="EA171" s="125"/>
      <c r="EB171" s="125"/>
      <c r="EC171" s="125"/>
      <c r="ED171" s="125"/>
      <c r="EE171" s="125"/>
      <c r="EF171" s="125"/>
      <c r="EG171" s="125"/>
      <c r="EH171" s="125"/>
      <c r="EI171" s="133"/>
      <c r="EJ171" s="125"/>
      <c r="EK171" s="125"/>
      <c r="EL171" s="125"/>
      <c r="EM171" s="125"/>
      <c r="EN171" s="133"/>
      <c r="EO171" s="125"/>
      <c r="EP171" s="125"/>
      <c r="EQ171" s="125"/>
      <c r="ER171" s="125"/>
      <c r="ES171" s="133"/>
      <c r="ET171" s="125"/>
      <c r="EU171" s="125"/>
      <c r="EV171" s="125"/>
      <c r="EW171" s="125"/>
      <c r="EX171" s="115"/>
      <c r="EY171" s="115"/>
      <c r="EZ171" s="115"/>
      <c r="FA171" s="115"/>
      <c r="FB171" s="136">
        <v>66</v>
      </c>
      <c r="FC171" s="73">
        <v>101</v>
      </c>
      <c r="FD171" s="136">
        <v>8</v>
      </c>
      <c r="FE171" s="136">
        <v>590</v>
      </c>
      <c r="FF171" s="136">
        <v>31</v>
      </c>
      <c r="FG171" s="138">
        <f>IF(FF171=0,"-",FC171/FF171)</f>
        <v>3.2580645161290325</v>
      </c>
      <c r="FH171" s="138">
        <f>IF(FC171=0,"-",FE171/FC171)</f>
        <v>5.8415841584158414</v>
      </c>
      <c r="FI171" s="139">
        <f>IF(FF171=0,"-",FE171/FF171)</f>
        <v>19.032258064516128</v>
      </c>
      <c r="FJ171" s="40"/>
      <c r="FK171" s="88"/>
      <c r="FL171" s="264"/>
      <c r="FM171" s="264"/>
      <c r="FN171" s="264"/>
      <c r="FO171" s="264"/>
      <c r="FP171" s="264"/>
      <c r="FQ171" s="264"/>
      <c r="FR171" s="264"/>
      <c r="FS171" s="264"/>
      <c r="FT171" s="264"/>
      <c r="FU171" s="44"/>
      <c r="FV171" s="44"/>
      <c r="FW171" s="44"/>
      <c r="FX171" s="44"/>
      <c r="FY171" s="44"/>
      <c r="FZ171" s="44"/>
      <c r="GA171" s="44"/>
      <c r="GB171" s="44"/>
      <c r="GC171" s="44"/>
      <c r="GD171" s="44"/>
      <c r="GE171" s="115"/>
      <c r="GF171" s="115"/>
      <c r="GG171" s="115"/>
      <c r="GH171" s="115"/>
      <c r="GI171" s="115"/>
      <c r="GJ171" s="115"/>
      <c r="GK171" s="115"/>
      <c r="GL171" s="115"/>
      <c r="GM171" s="115"/>
      <c r="GN171" s="115"/>
      <c r="GO171" s="115"/>
      <c r="GP171" s="115"/>
      <c r="GQ171" s="115"/>
      <c r="GR171" s="115"/>
      <c r="GS171" s="115"/>
      <c r="GT171" s="115"/>
      <c r="GU171" s="115"/>
      <c r="GV171" s="115"/>
      <c r="GW171" s="115"/>
      <c r="GX171" s="115"/>
      <c r="GY171" s="115"/>
      <c r="GZ171" s="115"/>
      <c r="HA171" s="115"/>
      <c r="HB171" s="115"/>
      <c r="HC171" s="115"/>
      <c r="HD171" s="115"/>
      <c r="HE171" s="115"/>
      <c r="HF171" s="115"/>
      <c r="HG171" s="115"/>
      <c r="HH171" s="115"/>
      <c r="HI171" s="115"/>
      <c r="HJ171" s="115"/>
      <c r="HK171" s="115"/>
      <c r="HL171" s="115"/>
      <c r="HM171" s="115"/>
      <c r="HN171" s="115"/>
      <c r="HO171" s="115"/>
      <c r="HP171" s="115"/>
      <c r="HQ171" s="115"/>
      <c r="HR171" s="115"/>
      <c r="HS171" s="115"/>
      <c r="HT171" s="115"/>
      <c r="HU171" s="115"/>
      <c r="HV171" s="115"/>
      <c r="HW171" s="115"/>
      <c r="HX171" s="115"/>
      <c r="HY171" s="115"/>
      <c r="HZ171" s="115"/>
      <c r="IA171" s="115"/>
      <c r="IB171" s="115"/>
      <c r="IC171" s="115"/>
      <c r="ID171" s="115"/>
      <c r="IE171" s="115"/>
      <c r="IF171" s="115"/>
      <c r="IG171" s="115"/>
      <c r="IH171" s="115"/>
      <c r="II171" s="115"/>
      <c r="IJ171" s="115"/>
      <c r="IK171" s="115"/>
      <c r="IL171" s="115"/>
      <c r="IM171" s="115"/>
      <c r="IN171" s="115"/>
      <c r="IO171" s="115"/>
      <c r="IP171" s="115"/>
      <c r="IQ171" s="115"/>
      <c r="IR171" s="115"/>
      <c r="IS171" s="115"/>
      <c r="IT171" s="115"/>
      <c r="IU171" s="115"/>
      <c r="IV171" s="115"/>
      <c r="IW171" s="115"/>
      <c r="IX171" s="115"/>
      <c r="IY171" s="115"/>
      <c r="IZ171" s="115"/>
      <c r="JA171" s="115"/>
      <c r="JB171" s="115"/>
      <c r="JC171" s="115"/>
      <c r="JD171" s="115"/>
      <c r="JE171" s="115"/>
      <c r="JF171" s="115"/>
      <c r="JG171" s="115"/>
      <c r="JH171" s="115"/>
      <c r="JI171" s="115"/>
      <c r="JJ171" s="115"/>
      <c r="JK171" s="115"/>
      <c r="JL171" s="115"/>
      <c r="JM171" s="115"/>
      <c r="JN171" s="115"/>
      <c r="JO171" s="115"/>
      <c r="JP171" s="115"/>
      <c r="JQ171" s="115"/>
      <c r="JR171" s="115"/>
      <c r="JS171" s="115"/>
      <c r="JT171" s="115"/>
      <c r="JU171" s="115"/>
      <c r="JV171" s="115"/>
      <c r="JW171" s="115"/>
      <c r="JX171" s="115"/>
      <c r="JY171" s="115"/>
      <c r="JZ171" s="115"/>
      <c r="KA171" s="115"/>
      <c r="KB171" s="115"/>
      <c r="KC171" s="115"/>
      <c r="KD171" s="115"/>
      <c r="KE171" s="115"/>
      <c r="KF171" s="115"/>
      <c r="KG171" s="115"/>
      <c r="KH171" s="115"/>
      <c r="KI171" s="115"/>
      <c r="KJ171" s="115"/>
      <c r="KK171" s="115"/>
      <c r="KL171" s="115"/>
      <c r="KM171" s="115"/>
      <c r="KN171" s="115"/>
      <c r="KO171" s="115"/>
      <c r="KP171" s="115"/>
      <c r="KQ171" s="115"/>
      <c r="KR171" s="115"/>
      <c r="KS171" s="115"/>
      <c r="KT171" s="115"/>
      <c r="KU171" s="115"/>
      <c r="KV171" s="115"/>
      <c r="KW171" s="115"/>
      <c r="KX171" s="115"/>
      <c r="KY171" s="115"/>
      <c r="KZ171" s="115"/>
      <c r="LA171" s="115"/>
      <c r="LB171" s="115"/>
      <c r="LC171" s="115"/>
      <c r="LD171" s="115"/>
      <c r="LE171" s="115"/>
      <c r="LF171" s="115"/>
      <c r="LG171" s="115"/>
      <c r="LH171" s="115"/>
      <c r="LI171" s="115"/>
      <c r="LJ171" s="115"/>
      <c r="LK171" s="115"/>
      <c r="LL171" s="115"/>
      <c r="LM171" s="115"/>
      <c r="LN171" s="115"/>
      <c r="LO171" s="115"/>
      <c r="LP171" s="115"/>
      <c r="LQ171" s="115"/>
      <c r="LR171" s="115"/>
      <c r="LS171" s="115"/>
      <c r="LT171" s="115"/>
      <c r="LU171" s="115"/>
      <c r="LV171" s="115"/>
      <c r="LW171" s="115"/>
      <c r="LX171" s="115"/>
      <c r="LY171" s="115"/>
      <c r="LZ171" s="115"/>
      <c r="MA171" s="115"/>
      <c r="MB171" s="115"/>
      <c r="MC171" s="115"/>
      <c r="MD171" s="115"/>
      <c r="ME171" s="115"/>
      <c r="MF171" s="115"/>
      <c r="MG171" s="115"/>
      <c r="MH171" s="115"/>
      <c r="MI171" s="115"/>
      <c r="MJ171" s="115"/>
      <c r="MK171" s="115"/>
      <c r="ML171" s="115"/>
      <c r="MM171" s="115"/>
      <c r="MN171" s="115"/>
      <c r="MO171" s="115"/>
      <c r="MP171" s="115"/>
      <c r="MQ171" s="115"/>
      <c r="MR171" s="115"/>
      <c r="MS171" s="115"/>
      <c r="MT171" s="115"/>
      <c r="MU171" s="115"/>
      <c r="MV171" s="115"/>
      <c r="MW171" s="115"/>
      <c r="MX171" s="115"/>
      <c r="MY171" s="115"/>
      <c r="MZ171" s="115"/>
      <c r="NA171" s="115"/>
      <c r="NB171" s="115"/>
      <c r="NC171" s="115"/>
      <c r="ND171" s="115"/>
      <c r="NE171" s="115"/>
      <c r="NF171" s="115"/>
      <c r="NG171" s="115"/>
      <c r="NH171" s="115"/>
      <c r="NI171" s="115"/>
      <c r="NJ171" s="115"/>
      <c r="NK171" s="115"/>
      <c r="NL171" s="115"/>
      <c r="NM171" s="115"/>
      <c r="NN171" s="115"/>
      <c r="NO171" s="115"/>
      <c r="NP171" s="115"/>
      <c r="NQ171" s="115"/>
      <c r="NR171" s="115"/>
      <c r="NS171" s="115"/>
      <c r="NT171" s="115"/>
      <c r="NU171" s="115"/>
      <c r="NV171" s="115"/>
      <c r="NW171" s="115"/>
      <c r="NX171" s="115"/>
      <c r="NY171" s="115"/>
      <c r="NZ171" s="115"/>
      <c r="OA171" s="115"/>
      <c r="OB171" s="115"/>
      <c r="OC171" s="115"/>
      <c r="OD171" s="115"/>
      <c r="OE171" s="115"/>
      <c r="OF171" s="115"/>
      <c r="OG171" s="115"/>
      <c r="OH171" s="115"/>
      <c r="OI171" s="115"/>
      <c r="OJ171" s="115"/>
      <c r="OK171" s="115"/>
      <c r="OL171" s="115"/>
      <c r="OM171" s="115"/>
      <c r="ON171" s="115"/>
      <c r="OO171" s="115"/>
      <c r="OP171" s="115"/>
      <c r="OQ171" s="115"/>
      <c r="OR171" s="115"/>
      <c r="OS171" s="115"/>
      <c r="OT171" s="115"/>
      <c r="OU171" s="115"/>
      <c r="OV171" s="115"/>
      <c r="OW171" s="115"/>
      <c r="OX171" s="115"/>
      <c r="OY171" s="115"/>
      <c r="OZ171" s="115"/>
      <c r="PA171" s="115"/>
      <c r="PB171" s="115"/>
      <c r="PC171" s="115"/>
      <c r="PD171" s="115"/>
      <c r="PE171" s="115"/>
      <c r="PF171" s="115"/>
      <c r="PG171" s="115"/>
      <c r="PH171" s="115"/>
      <c r="PI171" s="115"/>
      <c r="PJ171" s="115"/>
      <c r="PK171" s="115"/>
      <c r="PL171" s="115"/>
      <c r="PM171" s="115"/>
      <c r="PN171" s="115"/>
      <c r="PO171" s="115"/>
      <c r="PP171" s="115"/>
      <c r="PQ171" s="115"/>
      <c r="PR171" s="115"/>
      <c r="PS171" s="115"/>
      <c r="PT171" s="115"/>
      <c r="PU171" s="115"/>
      <c r="PV171" s="115"/>
      <c r="PW171" s="115"/>
      <c r="PX171" s="115"/>
      <c r="PY171" s="115"/>
      <c r="PZ171" s="115"/>
      <c r="QA171" s="115"/>
      <c r="QB171" s="115"/>
      <c r="QC171" s="115"/>
      <c r="QD171" s="115"/>
      <c r="QE171" s="115"/>
      <c r="QF171" s="115"/>
      <c r="QG171" s="115"/>
      <c r="QH171" s="115"/>
      <c r="QI171" s="115"/>
      <c r="QJ171" s="115"/>
      <c r="QK171" s="115"/>
      <c r="QL171" s="115"/>
      <c r="QM171" s="115"/>
      <c r="QN171" s="115"/>
      <c r="QO171" s="115"/>
      <c r="QP171" s="115"/>
      <c r="QQ171" s="115"/>
      <c r="QR171" s="115"/>
      <c r="QS171" s="115"/>
      <c r="QT171" s="115"/>
      <c r="QU171" s="115"/>
      <c r="QV171" s="115"/>
      <c r="QW171" s="115"/>
      <c r="QX171" s="115"/>
      <c r="QY171" s="115"/>
      <c r="QZ171" s="115"/>
      <c r="RA171" s="115"/>
      <c r="RB171" s="115"/>
      <c r="RC171" s="115"/>
      <c r="RD171" s="115"/>
      <c r="RE171" s="115"/>
      <c r="RF171" s="115"/>
      <c r="RG171" s="115"/>
      <c r="RH171" s="115"/>
      <c r="RI171" s="115"/>
      <c r="RJ171" s="115"/>
      <c r="RK171" s="115"/>
      <c r="RL171" s="115"/>
      <c r="RM171" s="115"/>
      <c r="RN171" s="115"/>
      <c r="RO171" s="115"/>
      <c r="RP171" s="115"/>
      <c r="RQ171" s="115"/>
      <c r="RR171" s="115"/>
      <c r="RS171" s="115"/>
      <c r="RT171" s="115"/>
      <c r="RU171" s="115"/>
      <c r="RV171" s="115"/>
      <c r="RW171" s="115"/>
      <c r="RX171" s="115"/>
      <c r="RY171" s="115"/>
      <c r="RZ171" s="115"/>
      <c r="SA171" s="115"/>
      <c r="SB171" s="115"/>
      <c r="SC171" s="115"/>
      <c r="SD171" s="115"/>
      <c r="SE171" s="115"/>
      <c r="SF171" s="115"/>
      <c r="SG171" s="115"/>
      <c r="SH171" s="115"/>
      <c r="SI171" s="115"/>
      <c r="SJ171" s="115"/>
      <c r="SK171" s="115"/>
      <c r="SL171" s="115"/>
      <c r="SM171" s="115"/>
      <c r="SN171" s="115"/>
      <c r="SO171" s="115"/>
      <c r="SP171" s="115"/>
      <c r="SQ171" s="115"/>
      <c r="SR171" s="115"/>
      <c r="SS171" s="115"/>
      <c r="ST171" s="115"/>
      <c r="SU171" s="115"/>
      <c r="SV171" s="115"/>
      <c r="SW171" s="115"/>
      <c r="SX171" s="115"/>
      <c r="SY171" s="115"/>
      <c r="SZ171" s="115"/>
      <c r="TA171" s="115"/>
      <c r="TB171" s="115"/>
      <c r="TC171" s="115"/>
      <c r="TD171" s="115"/>
      <c r="TE171" s="115"/>
      <c r="TF171" s="115"/>
      <c r="TG171" s="115"/>
      <c r="TH171" s="115"/>
      <c r="TI171" s="115"/>
      <c r="TJ171" s="115"/>
      <c r="TK171" s="115"/>
      <c r="TL171" s="115"/>
      <c r="TM171" s="115"/>
      <c r="TN171" s="115"/>
      <c r="TO171" s="115"/>
      <c r="TP171" s="115"/>
      <c r="TQ171" s="115"/>
      <c r="TR171" s="115"/>
      <c r="TS171" s="115"/>
      <c r="TT171" s="115"/>
      <c r="TU171" s="115"/>
      <c r="TV171" s="115"/>
      <c r="TW171" s="115"/>
      <c r="TX171" s="115"/>
      <c r="TY171" s="115"/>
      <c r="TZ171" s="115"/>
      <c r="UA171" s="115"/>
      <c r="UB171" s="115"/>
      <c r="UC171" s="115"/>
      <c r="UD171" s="115"/>
      <c r="UE171" s="115"/>
      <c r="UF171" s="115"/>
      <c r="UG171" s="115"/>
      <c r="UH171" s="115"/>
      <c r="UI171" s="115"/>
      <c r="UJ171" s="115"/>
      <c r="UK171" s="115"/>
      <c r="UL171" s="115"/>
      <c r="UM171" s="115"/>
      <c r="UN171" s="115"/>
      <c r="UO171" s="115"/>
      <c r="UP171" s="115"/>
      <c r="UQ171" s="115"/>
      <c r="UR171" s="115"/>
      <c r="US171" s="115"/>
      <c r="UT171" s="115"/>
      <c r="UU171" s="115"/>
      <c r="UV171" s="115"/>
      <c r="UW171" s="115"/>
      <c r="UX171" s="115"/>
      <c r="UY171" s="115"/>
      <c r="UZ171" s="115"/>
      <c r="VA171" s="115"/>
      <c r="VB171" s="115"/>
      <c r="VC171" s="115"/>
      <c r="VD171" s="115"/>
      <c r="VE171" s="115"/>
      <c r="VF171" s="115"/>
      <c r="VG171" s="115"/>
      <c r="VH171" s="115"/>
      <c r="VI171" s="115"/>
      <c r="VJ171" s="115"/>
      <c r="VK171" s="115"/>
      <c r="VL171" s="115"/>
      <c r="VM171" s="115"/>
      <c r="VN171" s="115"/>
      <c r="VO171" s="115"/>
      <c r="VP171" s="115"/>
      <c r="VQ171" s="115"/>
      <c r="VR171" s="115"/>
      <c r="VS171" s="115"/>
      <c r="VT171" s="115"/>
      <c r="VU171" s="115"/>
      <c r="VV171" s="115"/>
      <c r="VW171" s="115"/>
      <c r="VX171" s="115"/>
      <c r="VY171" s="115"/>
      <c r="VZ171" s="115"/>
      <c r="WA171" s="115"/>
      <c r="WB171" s="115"/>
      <c r="WC171" s="115"/>
      <c r="WD171" s="115"/>
      <c r="WE171" s="115"/>
      <c r="WF171" s="115"/>
      <c r="WG171" s="115"/>
      <c r="WH171" s="115"/>
      <c r="WI171" s="115"/>
      <c r="WJ171" s="115"/>
      <c r="WK171" s="115"/>
      <c r="WL171" s="115"/>
      <c r="WM171" s="115"/>
      <c r="WN171" s="115"/>
      <c r="WO171" s="115"/>
      <c r="WP171" s="115"/>
      <c r="WQ171" s="115"/>
      <c r="WR171" s="115"/>
      <c r="WS171" s="115"/>
      <c r="WT171" s="115"/>
      <c r="WU171" s="115"/>
      <c r="WV171" s="115"/>
      <c r="WW171" s="115"/>
      <c r="WX171" s="115"/>
      <c r="WY171" s="115"/>
      <c r="WZ171" s="115"/>
      <c r="XA171" s="115"/>
      <c r="XB171" s="115"/>
      <c r="XC171" s="115"/>
      <c r="XD171" s="115"/>
      <c r="XE171" s="115"/>
      <c r="XF171" s="115"/>
      <c r="XG171" s="115"/>
      <c r="XH171" s="115"/>
      <c r="XI171" s="115"/>
      <c r="XJ171" s="115"/>
      <c r="XK171" s="115"/>
      <c r="XL171" s="115"/>
      <c r="XM171" s="115"/>
      <c r="XN171" s="115"/>
      <c r="XO171" s="115"/>
      <c r="XP171" s="115"/>
      <c r="XQ171" s="115"/>
      <c r="XR171" s="115"/>
      <c r="XS171" s="115"/>
      <c r="XT171" s="115"/>
      <c r="XU171" s="115"/>
      <c r="XV171" s="115"/>
      <c r="XW171" s="115"/>
      <c r="XX171" s="115"/>
      <c r="XY171" s="115"/>
      <c r="XZ171" s="115"/>
      <c r="YA171" s="115"/>
      <c r="YB171" s="115"/>
      <c r="YC171" s="115"/>
      <c r="YD171" s="115"/>
      <c r="YE171" s="115"/>
      <c r="YF171" s="115"/>
      <c r="YG171" s="115"/>
      <c r="YH171" s="115"/>
      <c r="YI171" s="115"/>
      <c r="YJ171" s="115"/>
      <c r="YK171" s="115"/>
      <c r="YL171" s="115"/>
      <c r="YM171" s="115"/>
      <c r="YN171" s="115"/>
      <c r="YO171" s="115"/>
      <c r="YP171" s="115"/>
      <c r="YQ171" s="115"/>
      <c r="YR171" s="115"/>
      <c r="YS171" s="115"/>
      <c r="YT171" s="115"/>
      <c r="YU171" s="115"/>
      <c r="YV171" s="115"/>
      <c r="YW171" s="115"/>
      <c r="YX171" s="115"/>
      <c r="YY171" s="115"/>
      <c r="YZ171" s="115"/>
      <c r="ZA171" s="115"/>
      <c r="ZB171" s="115"/>
      <c r="ZC171" s="115"/>
      <c r="ZD171" s="115"/>
      <c r="ZE171" s="115"/>
      <c r="ZF171" s="115"/>
      <c r="ZG171" s="115"/>
      <c r="ZH171" s="115"/>
      <c r="ZI171" s="115"/>
      <c r="ZJ171" s="115"/>
      <c r="ZK171" s="115"/>
      <c r="ZL171" s="115"/>
      <c r="ZM171" s="115"/>
      <c r="ZN171" s="115"/>
      <c r="ZO171" s="115"/>
      <c r="ZP171" s="115"/>
      <c r="ZQ171" s="115"/>
      <c r="ZR171" s="115"/>
      <c r="ZS171" s="115"/>
      <c r="ZT171" s="115"/>
      <c r="ZU171" s="115"/>
      <c r="ZV171" s="115"/>
      <c r="ZW171" s="115"/>
      <c r="ZX171" s="115"/>
      <c r="ZY171" s="115"/>
      <c r="ZZ171" s="115"/>
      <c r="AAA171" s="115"/>
      <c r="AAB171" s="115"/>
      <c r="AAC171" s="115"/>
      <c r="AAD171" s="115"/>
      <c r="AAE171" s="115"/>
      <c r="AAF171" s="115"/>
      <c r="AAG171" s="115"/>
      <c r="AAH171" s="115"/>
      <c r="AAI171" s="115"/>
      <c r="AAJ171" s="115"/>
      <c r="AAK171" s="115"/>
      <c r="AAL171" s="115"/>
      <c r="AAM171" s="115"/>
      <c r="AAN171" s="115"/>
      <c r="AAO171" s="115"/>
      <c r="AAP171" s="115"/>
      <c r="AAQ171" s="115"/>
      <c r="AAR171" s="115"/>
      <c r="AAS171" s="115"/>
      <c r="AAT171" s="115"/>
      <c r="AAU171" s="115"/>
      <c r="AAV171" s="115"/>
      <c r="AAW171" s="115"/>
      <c r="AAX171" s="115"/>
      <c r="AAY171" s="115"/>
      <c r="AAZ171" s="115"/>
      <c r="ABA171" s="115"/>
      <c r="ABB171" s="115"/>
      <c r="ABC171" s="115"/>
      <c r="ABD171" s="115"/>
      <c r="ABE171" s="115"/>
      <c r="ABF171" s="115"/>
      <c r="ABG171" s="115"/>
      <c r="ABH171" s="115"/>
      <c r="ABI171" s="115"/>
      <c r="ABJ171" s="115"/>
      <c r="ABK171" s="115"/>
      <c r="ABL171" s="115"/>
      <c r="ABM171" s="115"/>
      <c r="ABN171" s="115"/>
      <c r="ABO171" s="115"/>
      <c r="ABP171" s="115"/>
      <c r="ABQ171" s="115"/>
      <c r="ABR171" s="115"/>
      <c r="ABS171" s="115"/>
      <c r="ABT171" s="115"/>
      <c r="ABU171" s="115"/>
      <c r="ABV171" s="115"/>
      <c r="ABW171" s="115"/>
      <c r="ABX171" s="115"/>
      <c r="ABY171" s="115"/>
      <c r="ABZ171" s="115"/>
      <c r="ACA171" s="115"/>
      <c r="ACB171" s="115"/>
      <c r="ACC171" s="115"/>
      <c r="ACD171" s="115"/>
      <c r="ACE171" s="115"/>
      <c r="ACF171" s="115"/>
      <c r="ACG171" s="115"/>
      <c r="ACH171" s="115"/>
      <c r="ACI171" s="115"/>
      <c r="ACJ171" s="115"/>
      <c r="ACK171" s="115"/>
      <c r="ACL171" s="115"/>
      <c r="ACM171" s="115"/>
      <c r="ACN171" s="115"/>
      <c r="ACO171" s="115"/>
      <c r="ACP171" s="115"/>
      <c r="ACQ171" s="115"/>
      <c r="ACR171" s="115"/>
      <c r="ACS171" s="115"/>
      <c r="ACT171" s="115"/>
      <c r="ACU171" s="115"/>
      <c r="ACV171" s="115"/>
      <c r="ACW171" s="115"/>
      <c r="ACX171" s="115"/>
      <c r="ACY171" s="115"/>
      <c r="ACZ171" s="115"/>
      <c r="ADA171" s="115"/>
      <c r="ADB171" s="115"/>
      <c r="ADC171" s="115"/>
      <c r="ADD171" s="115"/>
      <c r="ADE171" s="115"/>
      <c r="ADF171" s="115"/>
      <c r="ADG171" s="115"/>
      <c r="ADH171" s="115"/>
      <c r="ADI171" s="115"/>
      <c r="ADJ171" s="115"/>
      <c r="ADK171" s="115"/>
      <c r="ADL171" s="115"/>
      <c r="ADM171" s="115"/>
      <c r="ADN171" s="115"/>
      <c r="ADO171" s="115"/>
      <c r="ADP171" s="115"/>
      <c r="ADQ171" s="115"/>
      <c r="ADR171" s="115"/>
      <c r="ADS171" s="115"/>
      <c r="ADT171" s="115"/>
      <c r="ADU171" s="115"/>
      <c r="ADV171" s="115"/>
      <c r="ADW171" s="115"/>
      <c r="ADX171" s="115"/>
      <c r="ADY171" s="115"/>
      <c r="ADZ171" s="115"/>
      <c r="AEA171" s="115"/>
      <c r="AEB171" s="115"/>
      <c r="AEC171" s="115"/>
      <c r="AED171" s="115"/>
      <c r="AEE171" s="115"/>
      <c r="AEF171" s="115"/>
      <c r="AEG171" s="115"/>
      <c r="AEH171" s="115"/>
      <c r="AEI171" s="115"/>
      <c r="AEJ171" s="115"/>
      <c r="AEK171" s="115"/>
      <c r="AEL171" s="115"/>
      <c r="AEM171" s="115"/>
      <c r="AEN171" s="115"/>
      <c r="AEO171" s="115"/>
      <c r="AEP171" s="115"/>
      <c r="AEQ171" s="115"/>
      <c r="AER171" s="115"/>
      <c r="AES171" s="115"/>
      <c r="AET171" s="115"/>
      <c r="AEU171" s="115"/>
      <c r="AEV171" s="115"/>
      <c r="AEW171" s="115"/>
      <c r="AEX171" s="115"/>
      <c r="AEY171" s="115"/>
      <c r="AEZ171" s="115"/>
      <c r="AFA171" s="115"/>
      <c r="AFB171" s="115"/>
      <c r="AFC171" s="115"/>
      <c r="AFD171" s="115"/>
      <c r="AFE171" s="115"/>
      <c r="AFF171" s="115"/>
      <c r="AFG171" s="115"/>
      <c r="AFH171" s="115"/>
      <c r="AFI171" s="115"/>
      <c r="AFJ171" s="115"/>
      <c r="AFK171" s="115"/>
      <c r="AFL171" s="115"/>
      <c r="AFM171" s="115"/>
      <c r="AFN171" s="115"/>
      <c r="AFO171" s="115"/>
      <c r="AFP171" s="115"/>
      <c r="AFQ171" s="115"/>
      <c r="AFR171" s="115"/>
      <c r="AFS171" s="115"/>
      <c r="AFT171" s="115"/>
      <c r="AFU171" s="115"/>
      <c r="AFV171" s="115"/>
      <c r="AFW171" s="115"/>
      <c r="AFX171" s="115"/>
      <c r="AFY171" s="115"/>
      <c r="AFZ171" s="115"/>
      <c r="AGA171" s="115"/>
      <c r="AGB171" s="115"/>
      <c r="AGC171" s="115"/>
      <c r="AGD171" s="115"/>
      <c r="AGE171" s="115"/>
      <c r="AGF171" s="115"/>
      <c r="AGG171" s="115"/>
      <c r="AGH171" s="115"/>
      <c r="AGI171" s="115"/>
      <c r="AGJ171" s="115"/>
      <c r="AGK171" s="115"/>
      <c r="AGL171" s="115"/>
      <c r="AGM171" s="115"/>
      <c r="AGN171" s="115"/>
      <c r="AGO171" s="115"/>
      <c r="AGP171" s="115"/>
      <c r="AGQ171" s="115"/>
      <c r="AGR171" s="115"/>
      <c r="AGS171" s="115"/>
      <c r="AGT171" s="115"/>
      <c r="AGU171" s="115"/>
      <c r="AGV171" s="115"/>
      <c r="AGW171" s="115"/>
      <c r="AGX171" s="115"/>
      <c r="AGY171" s="115"/>
      <c r="AGZ171" s="115"/>
      <c r="AHA171" s="115"/>
      <c r="AHB171" s="115"/>
      <c r="AHC171" s="115"/>
      <c r="AHD171" s="115"/>
      <c r="AHE171" s="115"/>
      <c r="AHF171" s="115"/>
      <c r="AHG171" s="115"/>
      <c r="AHH171" s="115"/>
      <c r="AHI171" s="115"/>
      <c r="AHJ171" s="115"/>
      <c r="AHK171" s="115"/>
      <c r="AHL171" s="115"/>
      <c r="AHM171" s="115"/>
      <c r="AHN171" s="115"/>
      <c r="AHO171" s="115"/>
      <c r="AHP171" s="115"/>
      <c r="AHQ171" s="115"/>
      <c r="AHR171" s="115"/>
      <c r="AHS171" s="115"/>
      <c r="AHT171" s="115"/>
      <c r="AHU171" s="115"/>
      <c r="AHV171" s="115"/>
      <c r="AHW171" s="115"/>
      <c r="AHX171" s="115"/>
      <c r="AHY171" s="115"/>
      <c r="AHZ171" s="115"/>
      <c r="AIA171" s="115"/>
      <c r="AIB171" s="115"/>
      <c r="AIC171" s="115"/>
      <c r="AID171" s="115"/>
      <c r="AIE171" s="115"/>
      <c r="AIF171" s="115"/>
      <c r="AIG171" s="115"/>
      <c r="AIH171" s="115"/>
      <c r="AII171" s="115"/>
      <c r="AIJ171" s="115"/>
      <c r="AIK171" s="115"/>
      <c r="AIL171" s="115"/>
      <c r="AIM171" s="115"/>
      <c r="AIN171" s="115"/>
      <c r="AIO171" s="115"/>
      <c r="AIP171" s="115"/>
      <c r="AIQ171" s="115"/>
      <c r="AIR171" s="115"/>
      <c r="AIS171" s="115"/>
      <c r="AIT171" s="115"/>
      <c r="AIU171" s="115"/>
      <c r="AIV171" s="115"/>
      <c r="AIW171" s="115"/>
      <c r="AIX171" s="115"/>
      <c r="AIY171" s="115"/>
      <c r="AIZ171" s="115"/>
      <c r="AJA171" s="115"/>
      <c r="AJB171" s="115"/>
      <c r="AJC171" s="115"/>
      <c r="AJD171" s="115"/>
      <c r="AJE171" s="115"/>
      <c r="AJF171" s="115"/>
      <c r="AJG171" s="115"/>
      <c r="AJH171" s="115"/>
      <c r="AJI171" s="115"/>
      <c r="AJJ171" s="115"/>
      <c r="AJK171" s="115"/>
      <c r="AJL171" s="115"/>
      <c r="AJM171" s="115"/>
      <c r="AJN171" s="115"/>
      <c r="AJO171" s="115"/>
      <c r="AJP171" s="115"/>
      <c r="AJQ171" s="115"/>
      <c r="AJR171" s="115"/>
      <c r="AJS171" s="115"/>
      <c r="AJT171" s="115"/>
      <c r="AJU171" s="115"/>
      <c r="AJV171" s="115"/>
      <c r="AJW171" s="115"/>
      <c r="AJX171" s="115"/>
      <c r="AJY171" s="115"/>
      <c r="AJZ171" s="115"/>
      <c r="AKA171" s="115"/>
      <c r="AKB171" s="115"/>
      <c r="AKC171" s="115"/>
      <c r="AKD171" s="115"/>
      <c r="AKE171" s="115"/>
      <c r="AKF171" s="115"/>
      <c r="AKG171" s="115"/>
      <c r="AKH171" s="115"/>
      <c r="AKI171" s="115"/>
      <c r="AKJ171" s="115"/>
      <c r="AKK171" s="115"/>
      <c r="AKL171" s="115"/>
      <c r="AKM171" s="115"/>
      <c r="AKN171" s="115"/>
      <c r="AKO171" s="115"/>
      <c r="AKP171" s="115"/>
      <c r="AKQ171" s="115"/>
      <c r="AKR171" s="115"/>
      <c r="AKS171" s="115"/>
      <c r="AKT171" s="115"/>
      <c r="AKU171" s="115"/>
      <c r="AKV171" s="115"/>
      <c r="AKW171" s="115"/>
      <c r="AKX171" s="115"/>
      <c r="AKY171" s="115"/>
      <c r="AKZ171" s="115"/>
      <c r="ALA171" s="115"/>
      <c r="ALB171" s="115"/>
      <c r="ALC171" s="115"/>
      <c r="ALD171" s="115"/>
      <c r="ALE171" s="115"/>
      <c r="ALF171" s="115"/>
      <c r="ALG171" s="115"/>
      <c r="ALH171" s="115"/>
      <c r="ALI171" s="115"/>
      <c r="ALJ171" s="115"/>
      <c r="ALK171" s="115"/>
      <c r="ALL171" s="115"/>
      <c r="ALM171" s="115"/>
      <c r="ALN171" s="115"/>
      <c r="ALO171" s="115"/>
      <c r="ALP171" s="115"/>
      <c r="ALQ171" s="115"/>
      <c r="ALR171" s="115"/>
      <c r="ALS171" s="115"/>
      <c r="ALT171" s="115"/>
      <c r="ALU171" s="115"/>
      <c r="ALV171" s="115"/>
      <c r="ALW171" s="115"/>
      <c r="ALX171" s="115"/>
      <c r="ALY171" s="115"/>
      <c r="ALZ171" s="115"/>
      <c r="AMA171" s="115"/>
      <c r="AMB171" s="115"/>
      <c r="AMC171" s="115"/>
      <c r="AMD171" s="115"/>
      <c r="AME171" s="115"/>
      <c r="AMF171" s="115"/>
      <c r="AMG171" s="115"/>
      <c r="AMH171" s="115"/>
      <c r="AMI171" s="115"/>
      <c r="AMJ171" s="115"/>
      <c r="AMK171" s="115"/>
      <c r="AML171" s="115"/>
      <c r="AMM171" s="115"/>
      <c r="AMN171" s="115"/>
      <c r="AMO171" s="115"/>
      <c r="AMP171" s="115"/>
      <c r="AMQ171" s="115"/>
      <c r="AMR171" s="115"/>
      <c r="AMS171" s="115"/>
      <c r="AMT171" s="115"/>
      <c r="AMU171" s="115"/>
      <c r="AMV171" s="115"/>
      <c r="AMW171" s="115"/>
      <c r="AMX171" s="115"/>
      <c r="AMY171" s="115"/>
      <c r="AMZ171" s="115"/>
      <c r="ANA171" s="115"/>
      <c r="ANB171" s="115"/>
      <c r="ANC171" s="115"/>
      <c r="AND171" s="115"/>
      <c r="ANE171" s="115"/>
      <c r="ANF171" s="115"/>
      <c r="ANG171" s="115"/>
      <c r="ANH171" s="115"/>
      <c r="ANI171" s="115"/>
      <c r="ANJ171" s="115"/>
      <c r="ANK171" s="115"/>
      <c r="ANL171" s="115"/>
      <c r="ANM171" s="115"/>
      <c r="ANN171" s="115"/>
      <c r="ANO171" s="115"/>
      <c r="ANP171" s="115"/>
      <c r="ANQ171" s="115"/>
      <c r="ANR171" s="115"/>
      <c r="ANS171" s="115"/>
      <c r="ANT171" s="115"/>
      <c r="ANU171" s="115"/>
      <c r="ANV171" s="115"/>
      <c r="ANW171" s="115"/>
      <c r="ANX171" s="115"/>
      <c r="ANY171" s="115"/>
      <c r="ANZ171" s="115"/>
      <c r="AOA171" s="115"/>
      <c r="AOB171" s="115"/>
      <c r="AOC171" s="115"/>
      <c r="AOD171" s="115"/>
      <c r="AOE171" s="115"/>
      <c r="AOF171" s="115"/>
      <c r="AOG171" s="115"/>
      <c r="AOH171" s="115"/>
      <c r="AOI171" s="115"/>
      <c r="AOJ171" s="115"/>
      <c r="AOK171" s="115"/>
      <c r="AOL171" s="115"/>
      <c r="AOM171" s="115"/>
      <c r="AON171" s="115"/>
      <c r="AOO171" s="115"/>
      <c r="AOP171" s="115"/>
      <c r="AOQ171" s="115"/>
      <c r="AOR171" s="115"/>
      <c r="AOS171" s="115"/>
      <c r="AOT171" s="115"/>
      <c r="AOU171" s="115"/>
      <c r="AOV171" s="115"/>
      <c r="AOW171" s="115"/>
      <c r="AOX171" s="115"/>
      <c r="AOY171" s="115"/>
      <c r="AOZ171" s="115"/>
      <c r="APA171" s="115"/>
      <c r="APB171" s="115"/>
      <c r="APC171" s="115"/>
      <c r="APD171" s="115"/>
      <c r="APE171" s="115"/>
      <c r="APF171" s="115"/>
      <c r="APG171" s="115"/>
      <c r="APH171" s="115"/>
      <c r="API171" s="115"/>
      <c r="APJ171" s="115"/>
      <c r="APK171" s="115"/>
      <c r="APL171" s="115"/>
      <c r="APM171" s="115"/>
      <c r="APN171" s="115"/>
      <c r="APO171" s="115"/>
      <c r="APP171" s="115"/>
      <c r="APQ171" s="115"/>
      <c r="APR171" s="115"/>
      <c r="APS171" s="115"/>
      <c r="APT171" s="115"/>
      <c r="APU171" s="115"/>
      <c r="APV171" s="115"/>
      <c r="APW171" s="115"/>
      <c r="APX171" s="115"/>
      <c r="APY171" s="115"/>
      <c r="APZ171" s="115"/>
      <c r="AQA171" s="115"/>
      <c r="AQB171" s="115"/>
      <c r="AQC171" s="115"/>
      <c r="AQD171" s="115"/>
      <c r="AQE171" s="115"/>
      <c r="AQF171" s="115"/>
      <c r="AQG171" s="115"/>
      <c r="AQH171" s="115"/>
      <c r="AQI171" s="115"/>
      <c r="AQJ171" s="115"/>
      <c r="AQK171" s="115"/>
      <c r="AQL171" s="115"/>
      <c r="AQM171" s="115"/>
      <c r="AQN171" s="115"/>
      <c r="AQO171" s="115"/>
      <c r="AQP171" s="115"/>
      <c r="AQQ171" s="115"/>
      <c r="AQR171" s="115"/>
      <c r="AQS171" s="115"/>
      <c r="AQT171" s="115"/>
      <c r="AQU171" s="115"/>
      <c r="AQV171" s="115"/>
      <c r="AQW171" s="115"/>
      <c r="AQX171" s="115"/>
      <c r="AQY171" s="115"/>
      <c r="AQZ171" s="115"/>
      <c r="ARA171" s="115"/>
      <c r="ARB171" s="115"/>
      <c r="ARC171" s="115"/>
      <c r="ARD171" s="115"/>
      <c r="ARE171" s="115"/>
      <c r="ARF171" s="115"/>
      <c r="ARG171" s="115"/>
      <c r="ARH171" s="115"/>
      <c r="ARI171" s="115"/>
      <c r="ARJ171" s="115"/>
      <c r="ARK171" s="115"/>
      <c r="ARL171" s="115"/>
      <c r="ARM171" s="115"/>
      <c r="ARN171" s="115"/>
      <c r="ARO171" s="115"/>
      <c r="ARP171" s="115"/>
      <c r="ARQ171" s="115"/>
      <c r="ARR171" s="115"/>
      <c r="ARS171" s="115"/>
      <c r="ART171" s="115"/>
      <c r="ARU171" s="115"/>
      <c r="ARV171" s="115"/>
      <c r="ARW171" s="115"/>
      <c r="ARX171" s="115"/>
      <c r="ARY171" s="115"/>
      <c r="ARZ171" s="115"/>
      <c r="ASA171" s="115"/>
      <c r="ASB171" s="115"/>
      <c r="ASC171" s="115"/>
      <c r="ASD171" s="115"/>
      <c r="ASE171" s="115"/>
      <c r="ASF171" s="115"/>
      <c r="ASG171" s="115"/>
      <c r="ASH171" s="115"/>
      <c r="ASI171" s="115"/>
      <c r="ASJ171" s="115"/>
      <c r="ASK171" s="115"/>
      <c r="ASL171" s="115"/>
      <c r="ASM171" s="115"/>
      <c r="ASN171" s="115"/>
      <c r="ASO171" s="115"/>
      <c r="ASP171" s="115"/>
      <c r="ASQ171" s="115"/>
      <c r="ASR171" s="115"/>
      <c r="ASS171" s="115"/>
      <c r="AST171" s="115"/>
      <c r="ASU171" s="115"/>
      <c r="ASV171" s="115"/>
      <c r="ASW171" s="115"/>
      <c r="ASX171" s="115"/>
      <c r="ASY171" s="115"/>
      <c r="ASZ171" s="115"/>
      <c r="ATA171" s="115"/>
      <c r="ATB171" s="115"/>
      <c r="ATC171" s="115"/>
      <c r="ATD171" s="115"/>
      <c r="ATE171" s="115"/>
      <c r="ATF171" s="115"/>
      <c r="ATG171" s="115"/>
      <c r="ATH171" s="115"/>
      <c r="ATI171" s="115"/>
      <c r="ATJ171" s="115"/>
      <c r="ATK171" s="115"/>
      <c r="ATL171" s="115"/>
      <c r="ATM171" s="115"/>
      <c r="ATN171" s="115"/>
      <c r="ATO171" s="115"/>
      <c r="ATP171" s="115"/>
      <c r="ATQ171" s="115"/>
      <c r="ATR171" s="115"/>
      <c r="ATS171" s="115"/>
      <c r="ATT171" s="115"/>
      <c r="ATU171" s="115"/>
      <c r="ATV171" s="115"/>
      <c r="ATW171" s="115"/>
      <c r="ATX171" s="115"/>
      <c r="ATY171" s="115"/>
      <c r="ATZ171" s="115"/>
      <c r="AUA171" s="115"/>
      <c r="AUB171" s="115"/>
      <c r="AUC171" s="115"/>
      <c r="AUD171" s="115"/>
      <c r="AUE171" s="115"/>
      <c r="AUF171" s="115"/>
      <c r="AUG171" s="115"/>
      <c r="AUH171" s="115"/>
      <c r="AUI171" s="115"/>
      <c r="AUJ171" s="115"/>
      <c r="AUK171" s="115"/>
      <c r="AUL171" s="115"/>
      <c r="AUM171" s="115"/>
      <c r="AUN171" s="115"/>
      <c r="AUO171" s="115"/>
      <c r="AUP171" s="115"/>
      <c r="AUQ171" s="115"/>
      <c r="AUR171" s="115"/>
      <c r="AUS171" s="115"/>
      <c r="AUT171" s="115"/>
      <c r="AUU171" s="115"/>
      <c r="AUV171" s="115"/>
      <c r="AUW171" s="115"/>
      <c r="AUX171" s="115"/>
      <c r="AUY171" s="115"/>
      <c r="AUZ171" s="115"/>
      <c r="AVA171" s="115"/>
      <c r="AVB171" s="115"/>
      <c r="AVC171" s="115"/>
      <c r="AVD171" s="115"/>
      <c r="AVE171" s="115"/>
      <c r="AVF171" s="115"/>
      <c r="AVG171" s="115"/>
      <c r="AVH171" s="115"/>
      <c r="AVI171" s="115"/>
      <c r="AVJ171" s="115"/>
      <c r="AVK171" s="115"/>
      <c r="AVL171" s="115"/>
      <c r="AVM171" s="115"/>
      <c r="AVN171" s="115"/>
      <c r="AVO171" s="115"/>
      <c r="AVP171" s="115"/>
      <c r="AVQ171" s="115"/>
      <c r="AVR171" s="115"/>
      <c r="AVS171" s="115"/>
      <c r="AVT171" s="115"/>
      <c r="AVU171" s="115"/>
    </row>
    <row r="172" spans="1:1269" s="332" customFormat="1" ht="13.5" customHeight="1" x14ac:dyDescent="0.2">
      <c r="A172" s="115"/>
      <c r="B172" s="23" t="s">
        <v>159</v>
      </c>
      <c r="C172" s="135" t="s">
        <v>45</v>
      </c>
      <c r="D172" s="136">
        <v>1</v>
      </c>
      <c r="E172" s="69"/>
      <c r="F172" s="138">
        <f t="shared" si="38"/>
        <v>0</v>
      </c>
      <c r="G172" s="137">
        <f t="shared" si="39"/>
        <v>0</v>
      </c>
      <c r="H172" s="137">
        <f t="shared" si="40"/>
        <v>0</v>
      </c>
      <c r="I172" s="137">
        <f t="shared" si="41"/>
        <v>0</v>
      </c>
      <c r="J172" s="138" t="str">
        <f t="shared" si="42"/>
        <v>-</v>
      </c>
      <c r="K172" s="138" t="str">
        <f t="shared" si="43"/>
        <v>-</v>
      </c>
      <c r="L172" s="139" t="str">
        <f t="shared" si="44"/>
        <v>-</v>
      </c>
      <c r="M172" s="140"/>
      <c r="N172" s="137"/>
      <c r="O172" s="69"/>
      <c r="P172" s="69"/>
      <c r="Q172" s="136"/>
      <c r="R172" s="91"/>
      <c r="S172" s="141">
        <f>(I172*20)-(H172/5)</f>
        <v>0</v>
      </c>
      <c r="T172" s="140"/>
      <c r="U172" s="73">
        <f t="shared" si="48"/>
        <v>6</v>
      </c>
      <c r="V172" s="73">
        <f t="shared" si="49"/>
        <v>18</v>
      </c>
      <c r="W172" s="74">
        <f t="shared" si="45"/>
        <v>2</v>
      </c>
      <c r="X172" s="102"/>
      <c r="Y172" s="84"/>
      <c r="Z172" s="69"/>
      <c r="AA172" s="69"/>
      <c r="AB172" s="69"/>
      <c r="AC172" s="142"/>
      <c r="AD172" s="84"/>
      <c r="AE172" s="69"/>
      <c r="AF172" s="69"/>
      <c r="AG172" s="69"/>
      <c r="AH172" s="161"/>
      <c r="AI172" s="84"/>
      <c r="AJ172" s="69"/>
      <c r="AK172" s="69"/>
      <c r="AL172" s="69"/>
      <c r="AM172" s="162"/>
      <c r="AN172" s="137"/>
      <c r="AO172" s="69"/>
      <c r="AP172" s="69"/>
      <c r="AQ172" s="69"/>
      <c r="AR172" s="162"/>
      <c r="AS172" s="137"/>
      <c r="AT172" s="136"/>
      <c r="AU172" s="69"/>
      <c r="AV172" s="69"/>
      <c r="AW172" s="162"/>
      <c r="AX172" s="138"/>
      <c r="AY172" s="136"/>
      <c r="AZ172" s="69"/>
      <c r="BA172" s="69"/>
      <c r="BB172" s="162"/>
      <c r="BC172" s="137"/>
      <c r="BD172" s="69"/>
      <c r="BE172" s="69"/>
      <c r="BF172" s="136"/>
      <c r="BG172" s="162"/>
      <c r="BH172" s="137"/>
      <c r="BI172" s="69"/>
      <c r="BJ172" s="69"/>
      <c r="BK172" s="69"/>
      <c r="BL172" s="163"/>
      <c r="BM172" s="84"/>
      <c r="BN172" s="69"/>
      <c r="BO172" s="69"/>
      <c r="BP172" s="69"/>
      <c r="BQ172" s="163"/>
      <c r="BR172" s="137"/>
      <c r="BS172" s="69"/>
      <c r="BT172" s="136"/>
      <c r="BU172" s="69"/>
      <c r="BV172" s="163"/>
      <c r="BW172" s="138"/>
      <c r="BX172" s="69"/>
      <c r="BY172" s="69"/>
      <c r="BZ172" s="69"/>
      <c r="CA172" s="163"/>
      <c r="CB172" s="137"/>
      <c r="CC172" s="69"/>
      <c r="CD172" s="69"/>
      <c r="CE172" s="69"/>
      <c r="CF172" s="163"/>
      <c r="CG172" s="73"/>
      <c r="CH172" s="136"/>
      <c r="CI172" s="69"/>
      <c r="CJ172" s="69"/>
      <c r="CK172" s="163"/>
      <c r="CL172" s="137"/>
      <c r="CM172" s="69"/>
      <c r="CN172" s="69"/>
      <c r="CO172" s="136"/>
      <c r="CP172" s="163"/>
      <c r="CQ172" s="137"/>
      <c r="CR172" s="69"/>
      <c r="CS172" s="69"/>
      <c r="CT172" s="137"/>
      <c r="CU172" s="137"/>
      <c r="CV172" s="137"/>
      <c r="CW172" s="137"/>
      <c r="CX172" s="137"/>
      <c r="CY172" s="137"/>
      <c r="CZ172" s="163"/>
      <c r="DA172" s="84"/>
      <c r="DB172" s="69"/>
      <c r="DC172" s="69"/>
      <c r="DD172" s="69"/>
      <c r="DE172" s="164"/>
      <c r="DF172" s="84"/>
      <c r="DG172" s="69"/>
      <c r="DH172" s="69"/>
      <c r="DI172" s="69"/>
      <c r="DJ172" s="164"/>
      <c r="DK172" s="84"/>
      <c r="DL172" s="69"/>
      <c r="DM172" s="69"/>
      <c r="DN172" s="69"/>
      <c r="DO172" s="164"/>
      <c r="DP172" s="84"/>
      <c r="DQ172" s="69"/>
      <c r="DR172" s="69"/>
      <c r="DS172" s="69"/>
      <c r="DT172" s="164"/>
      <c r="DU172" s="125"/>
      <c r="DV172" s="125"/>
      <c r="DW172" s="125"/>
      <c r="DX172" s="125"/>
      <c r="DY172" s="125"/>
      <c r="DZ172" s="125"/>
      <c r="EA172" s="125"/>
      <c r="EB172" s="125"/>
      <c r="EC172" s="125"/>
      <c r="ED172" s="125"/>
      <c r="EE172" s="125"/>
      <c r="EF172" s="125"/>
      <c r="EG172" s="125"/>
      <c r="EH172" s="125"/>
      <c r="EI172" s="133"/>
      <c r="EJ172" s="125"/>
      <c r="EK172" s="125"/>
      <c r="EL172" s="125"/>
      <c r="EM172" s="125"/>
      <c r="EN172" s="133"/>
      <c r="EO172" s="125"/>
      <c r="EP172" s="125"/>
      <c r="EQ172" s="125"/>
      <c r="ER172" s="125"/>
      <c r="ES172" s="133"/>
      <c r="ET172" s="125"/>
      <c r="EU172" s="125"/>
      <c r="EV172" s="125"/>
      <c r="EW172" s="125"/>
      <c r="EX172" s="115"/>
      <c r="EY172" s="115"/>
      <c r="EZ172" s="115"/>
      <c r="FA172" s="115"/>
      <c r="FB172" s="136">
        <v>1</v>
      </c>
      <c r="FC172" s="73">
        <v>3</v>
      </c>
      <c r="FD172" s="136">
        <v>0</v>
      </c>
      <c r="FE172" s="136">
        <v>18</v>
      </c>
      <c r="FF172" s="136">
        <v>0</v>
      </c>
      <c r="FG172" s="138" t="str">
        <f>IF(FF172=0,"-",FC172/FF172)</f>
        <v>-</v>
      </c>
      <c r="FH172" s="138">
        <f>IF(FC172=0,"-",FE172/FC172)</f>
        <v>6</v>
      </c>
      <c r="FI172" s="139" t="str">
        <f>IF(FF172=0,"-",FE172/FF172)</f>
        <v>-</v>
      </c>
      <c r="FJ172" s="40"/>
      <c r="FK172" s="88">
        <v>2</v>
      </c>
      <c r="FL172" s="264"/>
      <c r="FM172" s="264"/>
      <c r="FN172" s="264"/>
      <c r="FO172" s="264"/>
      <c r="FP172" s="264"/>
      <c r="FQ172" s="264"/>
      <c r="FR172" s="264"/>
      <c r="FS172" s="264"/>
      <c r="FT172" s="264"/>
      <c r="FU172" s="44"/>
      <c r="FV172" s="44"/>
      <c r="FW172" s="44"/>
      <c r="FX172" s="44"/>
      <c r="FY172" s="44"/>
      <c r="FZ172" s="44"/>
      <c r="GA172" s="44"/>
      <c r="GB172" s="44"/>
      <c r="GC172" s="44"/>
      <c r="GD172" s="44"/>
      <c r="GE172" s="115"/>
      <c r="GF172" s="115"/>
      <c r="GG172" s="115"/>
      <c r="GH172" s="115"/>
      <c r="GI172" s="115"/>
      <c r="GJ172" s="115"/>
      <c r="GK172" s="115"/>
      <c r="GL172" s="115"/>
      <c r="GM172" s="115"/>
      <c r="GN172" s="115"/>
      <c r="GO172" s="115"/>
      <c r="GP172" s="115"/>
      <c r="GQ172" s="115"/>
      <c r="GR172" s="115"/>
      <c r="GS172" s="115"/>
      <c r="GT172" s="115"/>
      <c r="GU172" s="115"/>
      <c r="GV172" s="115"/>
      <c r="GW172" s="115"/>
      <c r="GX172" s="115"/>
      <c r="GY172" s="115"/>
      <c r="GZ172" s="115"/>
      <c r="HA172" s="115"/>
      <c r="HB172" s="115"/>
      <c r="HC172" s="115"/>
      <c r="HD172" s="115"/>
      <c r="HE172" s="115"/>
      <c r="HF172" s="115"/>
      <c r="HG172" s="115"/>
      <c r="HH172" s="115"/>
      <c r="HI172" s="115"/>
      <c r="HJ172" s="115"/>
      <c r="HK172" s="115"/>
      <c r="HL172" s="115"/>
      <c r="HM172" s="115"/>
      <c r="HN172" s="115"/>
      <c r="HO172" s="115"/>
      <c r="HP172" s="115"/>
      <c r="HQ172" s="115"/>
      <c r="HR172" s="115"/>
      <c r="HS172" s="115"/>
      <c r="HT172" s="115"/>
      <c r="HU172" s="115"/>
      <c r="HV172" s="115"/>
      <c r="HW172" s="115"/>
      <c r="HX172" s="115"/>
      <c r="HY172" s="115"/>
      <c r="HZ172" s="115"/>
      <c r="IA172" s="115"/>
      <c r="IB172" s="115"/>
      <c r="IC172" s="115"/>
      <c r="ID172" s="115"/>
      <c r="IE172" s="115"/>
      <c r="IF172" s="115"/>
      <c r="IG172" s="115"/>
      <c r="IH172" s="115"/>
      <c r="II172" s="115"/>
      <c r="IJ172" s="115"/>
      <c r="IK172" s="115"/>
      <c r="IL172" s="115"/>
      <c r="IM172" s="115"/>
      <c r="IN172" s="115"/>
      <c r="IO172" s="115"/>
      <c r="IP172" s="115"/>
      <c r="IQ172" s="115"/>
      <c r="IR172" s="115"/>
      <c r="IS172" s="115"/>
      <c r="IT172" s="115"/>
      <c r="IU172" s="115"/>
      <c r="IV172" s="115"/>
      <c r="IW172" s="115"/>
      <c r="IX172" s="115"/>
      <c r="IY172" s="115"/>
      <c r="IZ172" s="115"/>
      <c r="JA172" s="115"/>
      <c r="JB172" s="115"/>
      <c r="JC172" s="115"/>
      <c r="JD172" s="115"/>
      <c r="JE172" s="115"/>
      <c r="JF172" s="115"/>
      <c r="JG172" s="115"/>
      <c r="JH172" s="115"/>
      <c r="JI172" s="115"/>
      <c r="JJ172" s="115"/>
      <c r="JK172" s="115"/>
      <c r="JL172" s="115"/>
      <c r="JM172" s="115"/>
      <c r="JN172" s="115"/>
      <c r="JO172" s="115"/>
      <c r="JP172" s="115"/>
      <c r="JQ172" s="115"/>
      <c r="JR172" s="115"/>
      <c r="JS172" s="115"/>
      <c r="JT172" s="115"/>
      <c r="JU172" s="115"/>
      <c r="JV172" s="115"/>
      <c r="JW172" s="115"/>
      <c r="JX172" s="115"/>
      <c r="JY172" s="115"/>
      <c r="JZ172" s="115"/>
      <c r="KA172" s="115"/>
      <c r="KB172" s="115"/>
      <c r="KC172" s="115"/>
      <c r="KD172" s="115"/>
      <c r="KE172" s="115"/>
      <c r="KF172" s="115"/>
      <c r="KG172" s="115"/>
      <c r="KH172" s="115"/>
      <c r="KI172" s="115"/>
      <c r="KJ172" s="115"/>
      <c r="KK172" s="115"/>
      <c r="KL172" s="115"/>
      <c r="KM172" s="115"/>
      <c r="KN172" s="115"/>
      <c r="KO172" s="115"/>
      <c r="KP172" s="115"/>
      <c r="KQ172" s="115"/>
      <c r="KR172" s="115"/>
      <c r="KS172" s="115"/>
      <c r="KT172" s="115"/>
      <c r="KU172" s="115"/>
      <c r="KV172" s="115"/>
      <c r="KW172" s="115"/>
      <c r="KX172" s="115"/>
      <c r="KY172" s="115"/>
      <c r="KZ172" s="115"/>
      <c r="LA172" s="115"/>
      <c r="LB172" s="115"/>
      <c r="LC172" s="115"/>
      <c r="LD172" s="115"/>
      <c r="LE172" s="115"/>
      <c r="LF172" s="115"/>
      <c r="LG172" s="115"/>
      <c r="LH172" s="115"/>
      <c r="LI172" s="115"/>
      <c r="LJ172" s="115"/>
      <c r="LK172" s="115"/>
      <c r="LL172" s="115"/>
      <c r="LM172" s="115"/>
      <c r="LN172" s="115"/>
      <c r="LO172" s="115"/>
      <c r="LP172" s="115"/>
      <c r="LQ172" s="115"/>
      <c r="LR172" s="115"/>
      <c r="LS172" s="115"/>
      <c r="LT172" s="115"/>
      <c r="LU172" s="115"/>
      <c r="LV172" s="115"/>
      <c r="LW172" s="115"/>
      <c r="LX172" s="115"/>
      <c r="LY172" s="115"/>
      <c r="LZ172" s="115"/>
      <c r="MA172" s="115"/>
      <c r="MB172" s="115"/>
      <c r="MC172" s="115"/>
      <c r="MD172" s="115"/>
      <c r="ME172" s="115"/>
      <c r="MF172" s="115"/>
      <c r="MG172" s="115"/>
      <c r="MH172" s="115"/>
      <c r="MI172" s="115"/>
      <c r="MJ172" s="115"/>
      <c r="MK172" s="115"/>
      <c r="ML172" s="115"/>
      <c r="MM172" s="115"/>
      <c r="MN172" s="115"/>
      <c r="MO172" s="115"/>
      <c r="MP172" s="115"/>
      <c r="MQ172" s="115"/>
      <c r="MR172" s="115"/>
      <c r="MS172" s="115"/>
      <c r="MT172" s="115"/>
      <c r="MU172" s="115"/>
      <c r="MV172" s="115"/>
      <c r="MW172" s="115"/>
      <c r="MX172" s="115"/>
      <c r="MY172" s="115"/>
      <c r="MZ172" s="115"/>
      <c r="NA172" s="115"/>
      <c r="NB172" s="115"/>
      <c r="NC172" s="115"/>
      <c r="ND172" s="115"/>
      <c r="NE172" s="115"/>
      <c r="NF172" s="115"/>
      <c r="NG172" s="115"/>
      <c r="NH172" s="115"/>
      <c r="NI172" s="115"/>
      <c r="NJ172" s="115"/>
      <c r="NK172" s="115"/>
      <c r="NL172" s="115"/>
      <c r="NM172" s="115"/>
      <c r="NN172" s="115"/>
      <c r="NO172" s="115"/>
      <c r="NP172" s="115"/>
      <c r="NQ172" s="115"/>
      <c r="NR172" s="115"/>
      <c r="NS172" s="115"/>
      <c r="NT172" s="115"/>
      <c r="NU172" s="115"/>
      <c r="NV172" s="115"/>
      <c r="NW172" s="115"/>
      <c r="NX172" s="115"/>
      <c r="NY172" s="115"/>
      <c r="NZ172" s="115"/>
      <c r="OA172" s="115"/>
      <c r="OB172" s="115"/>
      <c r="OC172" s="115"/>
      <c r="OD172" s="115"/>
      <c r="OE172" s="115"/>
      <c r="OF172" s="115"/>
      <c r="OG172" s="115"/>
      <c r="OH172" s="115"/>
      <c r="OI172" s="115"/>
      <c r="OJ172" s="115"/>
      <c r="OK172" s="115"/>
      <c r="OL172" s="115"/>
      <c r="OM172" s="115"/>
      <c r="ON172" s="115"/>
      <c r="OO172" s="115"/>
      <c r="OP172" s="115"/>
      <c r="OQ172" s="115"/>
      <c r="OR172" s="115"/>
      <c r="OS172" s="115"/>
      <c r="OT172" s="115"/>
      <c r="OU172" s="115"/>
      <c r="OV172" s="115"/>
      <c r="OW172" s="115"/>
      <c r="OX172" s="115"/>
      <c r="OY172" s="115"/>
      <c r="OZ172" s="115"/>
      <c r="PA172" s="115"/>
      <c r="PB172" s="115"/>
      <c r="PC172" s="115"/>
      <c r="PD172" s="115"/>
      <c r="PE172" s="115"/>
      <c r="PF172" s="115"/>
      <c r="PG172" s="115"/>
      <c r="PH172" s="115"/>
      <c r="PI172" s="115"/>
      <c r="PJ172" s="115"/>
      <c r="PK172" s="115"/>
      <c r="PL172" s="115"/>
      <c r="PM172" s="115"/>
      <c r="PN172" s="115"/>
      <c r="PO172" s="115"/>
      <c r="PP172" s="115"/>
      <c r="PQ172" s="115"/>
      <c r="PR172" s="115"/>
      <c r="PS172" s="115"/>
      <c r="PT172" s="115"/>
      <c r="PU172" s="115"/>
      <c r="PV172" s="115"/>
      <c r="PW172" s="115"/>
      <c r="PX172" s="115"/>
      <c r="PY172" s="115"/>
      <c r="PZ172" s="115"/>
      <c r="QA172" s="115"/>
      <c r="QB172" s="115"/>
      <c r="QC172" s="115"/>
      <c r="QD172" s="115"/>
      <c r="QE172" s="115"/>
      <c r="QF172" s="115"/>
      <c r="QG172" s="115"/>
      <c r="QH172" s="115"/>
      <c r="QI172" s="115"/>
      <c r="QJ172" s="115"/>
      <c r="QK172" s="115"/>
      <c r="QL172" s="115"/>
      <c r="QM172" s="115"/>
      <c r="QN172" s="115"/>
      <c r="QO172" s="115"/>
      <c r="QP172" s="115"/>
      <c r="QQ172" s="115"/>
      <c r="QR172" s="115"/>
      <c r="QS172" s="115"/>
      <c r="QT172" s="115"/>
      <c r="QU172" s="115"/>
      <c r="QV172" s="115"/>
      <c r="QW172" s="115"/>
      <c r="QX172" s="115"/>
      <c r="QY172" s="115"/>
      <c r="QZ172" s="115"/>
      <c r="RA172" s="115"/>
      <c r="RB172" s="115"/>
      <c r="RC172" s="115"/>
      <c r="RD172" s="115"/>
      <c r="RE172" s="115"/>
      <c r="RF172" s="115"/>
      <c r="RG172" s="115"/>
      <c r="RH172" s="115"/>
      <c r="RI172" s="115"/>
      <c r="RJ172" s="115"/>
      <c r="RK172" s="115"/>
      <c r="RL172" s="115"/>
      <c r="RM172" s="115"/>
      <c r="RN172" s="115"/>
      <c r="RO172" s="115"/>
      <c r="RP172" s="115"/>
      <c r="RQ172" s="115"/>
      <c r="RR172" s="115"/>
      <c r="RS172" s="115"/>
      <c r="RT172" s="115"/>
      <c r="RU172" s="115"/>
      <c r="RV172" s="115"/>
      <c r="RW172" s="115"/>
      <c r="RX172" s="115"/>
      <c r="RY172" s="115"/>
      <c r="RZ172" s="115"/>
      <c r="SA172" s="115"/>
      <c r="SB172" s="115"/>
      <c r="SC172" s="115"/>
      <c r="SD172" s="115"/>
      <c r="SE172" s="115"/>
      <c r="SF172" s="115"/>
      <c r="SG172" s="115"/>
      <c r="SH172" s="115"/>
      <c r="SI172" s="115"/>
      <c r="SJ172" s="115"/>
      <c r="SK172" s="115"/>
      <c r="SL172" s="115"/>
      <c r="SM172" s="115"/>
      <c r="SN172" s="115"/>
      <c r="SO172" s="115"/>
      <c r="SP172" s="115"/>
      <c r="SQ172" s="115"/>
      <c r="SR172" s="115"/>
      <c r="SS172" s="115"/>
      <c r="ST172" s="115"/>
      <c r="SU172" s="115"/>
      <c r="SV172" s="115"/>
      <c r="SW172" s="115"/>
      <c r="SX172" s="115"/>
      <c r="SY172" s="115"/>
      <c r="SZ172" s="115"/>
      <c r="TA172" s="115"/>
      <c r="TB172" s="115"/>
      <c r="TC172" s="115"/>
      <c r="TD172" s="115"/>
      <c r="TE172" s="115"/>
      <c r="TF172" s="115"/>
      <c r="TG172" s="115"/>
      <c r="TH172" s="115"/>
      <c r="TI172" s="115"/>
      <c r="TJ172" s="115"/>
      <c r="TK172" s="115"/>
      <c r="TL172" s="115"/>
      <c r="TM172" s="115"/>
      <c r="TN172" s="115"/>
      <c r="TO172" s="115"/>
      <c r="TP172" s="115"/>
      <c r="TQ172" s="115"/>
      <c r="TR172" s="115"/>
      <c r="TS172" s="115"/>
      <c r="TT172" s="115"/>
      <c r="TU172" s="115"/>
      <c r="TV172" s="115"/>
      <c r="TW172" s="115"/>
      <c r="TX172" s="115"/>
      <c r="TY172" s="115"/>
      <c r="TZ172" s="115"/>
      <c r="UA172" s="115"/>
      <c r="UB172" s="115"/>
      <c r="UC172" s="115"/>
      <c r="UD172" s="115"/>
      <c r="UE172" s="115"/>
      <c r="UF172" s="115"/>
      <c r="UG172" s="115"/>
      <c r="UH172" s="115"/>
      <c r="UI172" s="115"/>
      <c r="UJ172" s="115"/>
      <c r="UK172" s="115"/>
      <c r="UL172" s="115"/>
      <c r="UM172" s="115"/>
      <c r="UN172" s="115"/>
      <c r="UO172" s="115"/>
      <c r="UP172" s="115"/>
      <c r="UQ172" s="115"/>
      <c r="UR172" s="115"/>
      <c r="US172" s="115"/>
      <c r="UT172" s="115"/>
      <c r="UU172" s="115"/>
      <c r="UV172" s="115"/>
      <c r="UW172" s="115"/>
      <c r="UX172" s="115"/>
      <c r="UY172" s="115"/>
      <c r="UZ172" s="115"/>
      <c r="VA172" s="115"/>
      <c r="VB172" s="115"/>
      <c r="VC172" s="115"/>
      <c r="VD172" s="115"/>
      <c r="VE172" s="115"/>
      <c r="VF172" s="115"/>
      <c r="VG172" s="115"/>
      <c r="VH172" s="115"/>
      <c r="VI172" s="115"/>
      <c r="VJ172" s="115"/>
      <c r="VK172" s="115"/>
      <c r="VL172" s="115"/>
      <c r="VM172" s="115"/>
      <c r="VN172" s="115"/>
      <c r="VO172" s="115"/>
      <c r="VP172" s="115"/>
      <c r="VQ172" s="115"/>
      <c r="VR172" s="115"/>
      <c r="VS172" s="115"/>
      <c r="VT172" s="115"/>
      <c r="VU172" s="115"/>
      <c r="VV172" s="115"/>
      <c r="VW172" s="115"/>
      <c r="VX172" s="115"/>
      <c r="VY172" s="115"/>
      <c r="VZ172" s="115"/>
      <c r="WA172" s="115"/>
      <c r="WB172" s="115"/>
      <c r="WC172" s="115"/>
      <c r="WD172" s="115"/>
      <c r="WE172" s="115"/>
      <c r="WF172" s="115"/>
      <c r="WG172" s="115"/>
      <c r="WH172" s="115"/>
      <c r="WI172" s="115"/>
      <c r="WJ172" s="115"/>
      <c r="WK172" s="115"/>
      <c r="WL172" s="115"/>
      <c r="WM172" s="115"/>
      <c r="WN172" s="115"/>
      <c r="WO172" s="115"/>
      <c r="WP172" s="115"/>
      <c r="WQ172" s="115"/>
      <c r="WR172" s="115"/>
      <c r="WS172" s="115"/>
      <c r="WT172" s="115"/>
      <c r="WU172" s="115"/>
      <c r="WV172" s="115"/>
      <c r="WW172" s="115"/>
      <c r="WX172" s="115"/>
      <c r="WY172" s="115"/>
      <c r="WZ172" s="115"/>
      <c r="XA172" s="115"/>
      <c r="XB172" s="115"/>
      <c r="XC172" s="115"/>
      <c r="XD172" s="115"/>
      <c r="XE172" s="115"/>
      <c r="XF172" s="115"/>
      <c r="XG172" s="115"/>
      <c r="XH172" s="115"/>
      <c r="XI172" s="115"/>
      <c r="XJ172" s="115"/>
      <c r="XK172" s="115"/>
      <c r="XL172" s="115"/>
      <c r="XM172" s="115"/>
      <c r="XN172" s="115"/>
      <c r="XO172" s="115"/>
      <c r="XP172" s="115"/>
      <c r="XQ172" s="115"/>
      <c r="XR172" s="115"/>
      <c r="XS172" s="115"/>
      <c r="XT172" s="115"/>
      <c r="XU172" s="115"/>
      <c r="XV172" s="115"/>
      <c r="XW172" s="115"/>
      <c r="XX172" s="115"/>
      <c r="XY172" s="115"/>
      <c r="XZ172" s="115"/>
      <c r="YA172" s="115"/>
      <c r="YB172" s="115"/>
      <c r="YC172" s="115"/>
      <c r="YD172" s="115"/>
      <c r="YE172" s="115"/>
      <c r="YF172" s="115"/>
      <c r="YG172" s="115"/>
      <c r="YH172" s="115"/>
      <c r="YI172" s="115"/>
      <c r="YJ172" s="115"/>
      <c r="YK172" s="115"/>
      <c r="YL172" s="115"/>
      <c r="YM172" s="115"/>
      <c r="YN172" s="115"/>
      <c r="YO172" s="115"/>
      <c r="YP172" s="115"/>
      <c r="YQ172" s="115"/>
      <c r="YR172" s="115"/>
      <c r="YS172" s="115"/>
      <c r="YT172" s="115"/>
      <c r="YU172" s="115"/>
      <c r="YV172" s="115"/>
      <c r="YW172" s="115"/>
      <c r="YX172" s="115"/>
      <c r="YY172" s="115"/>
      <c r="YZ172" s="115"/>
      <c r="ZA172" s="115"/>
      <c r="ZB172" s="115"/>
      <c r="ZC172" s="115"/>
      <c r="ZD172" s="115"/>
      <c r="ZE172" s="115"/>
      <c r="ZF172" s="115"/>
      <c r="ZG172" s="115"/>
      <c r="ZH172" s="115"/>
      <c r="ZI172" s="115"/>
      <c r="ZJ172" s="115"/>
      <c r="ZK172" s="115"/>
      <c r="ZL172" s="115"/>
      <c r="ZM172" s="115"/>
      <c r="ZN172" s="115"/>
      <c r="ZO172" s="115"/>
      <c r="ZP172" s="115"/>
      <c r="ZQ172" s="115"/>
      <c r="ZR172" s="115"/>
      <c r="ZS172" s="115"/>
      <c r="ZT172" s="115"/>
      <c r="ZU172" s="115"/>
      <c r="ZV172" s="115"/>
      <c r="ZW172" s="115"/>
      <c r="ZX172" s="115"/>
      <c r="ZY172" s="115"/>
      <c r="ZZ172" s="115"/>
      <c r="AAA172" s="115"/>
      <c r="AAB172" s="115"/>
      <c r="AAC172" s="115"/>
      <c r="AAD172" s="115"/>
      <c r="AAE172" s="115"/>
      <c r="AAF172" s="115"/>
      <c r="AAG172" s="115"/>
      <c r="AAH172" s="115"/>
      <c r="AAI172" s="115"/>
      <c r="AAJ172" s="115"/>
      <c r="AAK172" s="115"/>
      <c r="AAL172" s="115"/>
      <c r="AAM172" s="115"/>
      <c r="AAN172" s="115"/>
      <c r="AAO172" s="115"/>
      <c r="AAP172" s="115"/>
      <c r="AAQ172" s="115"/>
      <c r="AAR172" s="115"/>
      <c r="AAS172" s="115"/>
      <c r="AAT172" s="115"/>
      <c r="AAU172" s="115"/>
      <c r="AAV172" s="115"/>
      <c r="AAW172" s="115"/>
      <c r="AAX172" s="115"/>
      <c r="AAY172" s="115"/>
      <c r="AAZ172" s="115"/>
      <c r="ABA172" s="115"/>
      <c r="ABB172" s="115"/>
      <c r="ABC172" s="115"/>
      <c r="ABD172" s="115"/>
      <c r="ABE172" s="115"/>
      <c r="ABF172" s="115"/>
      <c r="ABG172" s="115"/>
      <c r="ABH172" s="115"/>
      <c r="ABI172" s="115"/>
      <c r="ABJ172" s="115"/>
      <c r="ABK172" s="115"/>
      <c r="ABL172" s="115"/>
      <c r="ABM172" s="115"/>
      <c r="ABN172" s="115"/>
      <c r="ABO172" s="115"/>
      <c r="ABP172" s="115"/>
      <c r="ABQ172" s="115"/>
      <c r="ABR172" s="115"/>
      <c r="ABS172" s="115"/>
      <c r="ABT172" s="115"/>
      <c r="ABU172" s="115"/>
      <c r="ABV172" s="115"/>
      <c r="ABW172" s="115"/>
      <c r="ABX172" s="115"/>
      <c r="ABY172" s="115"/>
      <c r="ABZ172" s="115"/>
      <c r="ACA172" s="115"/>
      <c r="ACB172" s="115"/>
      <c r="ACC172" s="115"/>
      <c r="ACD172" s="115"/>
      <c r="ACE172" s="115"/>
      <c r="ACF172" s="115"/>
      <c r="ACG172" s="115"/>
      <c r="ACH172" s="115"/>
      <c r="ACI172" s="115"/>
      <c r="ACJ172" s="115"/>
      <c r="ACK172" s="115"/>
      <c r="ACL172" s="115"/>
      <c r="ACM172" s="115"/>
      <c r="ACN172" s="115"/>
      <c r="ACO172" s="115"/>
      <c r="ACP172" s="115"/>
      <c r="ACQ172" s="115"/>
      <c r="ACR172" s="115"/>
      <c r="ACS172" s="115"/>
      <c r="ACT172" s="115"/>
      <c r="ACU172" s="115"/>
      <c r="ACV172" s="115"/>
      <c r="ACW172" s="115"/>
      <c r="ACX172" s="115"/>
      <c r="ACY172" s="115"/>
      <c r="ACZ172" s="115"/>
      <c r="ADA172" s="115"/>
      <c r="ADB172" s="115"/>
      <c r="ADC172" s="115"/>
      <c r="ADD172" s="115"/>
      <c r="ADE172" s="115"/>
      <c r="ADF172" s="115"/>
      <c r="ADG172" s="115"/>
      <c r="ADH172" s="115"/>
      <c r="ADI172" s="115"/>
      <c r="ADJ172" s="115"/>
      <c r="ADK172" s="115"/>
      <c r="ADL172" s="115"/>
      <c r="ADM172" s="115"/>
      <c r="ADN172" s="115"/>
      <c r="ADO172" s="115"/>
      <c r="ADP172" s="115"/>
      <c r="ADQ172" s="115"/>
      <c r="ADR172" s="115"/>
      <c r="ADS172" s="115"/>
      <c r="ADT172" s="115"/>
      <c r="ADU172" s="115"/>
      <c r="ADV172" s="115"/>
      <c r="ADW172" s="115"/>
      <c r="ADX172" s="115"/>
      <c r="ADY172" s="115"/>
      <c r="ADZ172" s="115"/>
      <c r="AEA172" s="115"/>
      <c r="AEB172" s="115"/>
      <c r="AEC172" s="115"/>
      <c r="AED172" s="115"/>
      <c r="AEE172" s="115"/>
      <c r="AEF172" s="115"/>
      <c r="AEG172" s="115"/>
      <c r="AEH172" s="115"/>
      <c r="AEI172" s="115"/>
      <c r="AEJ172" s="115"/>
      <c r="AEK172" s="115"/>
      <c r="AEL172" s="115"/>
      <c r="AEM172" s="115"/>
      <c r="AEN172" s="115"/>
      <c r="AEO172" s="115"/>
      <c r="AEP172" s="115"/>
      <c r="AEQ172" s="115"/>
      <c r="AER172" s="115"/>
      <c r="AES172" s="115"/>
      <c r="AET172" s="115"/>
      <c r="AEU172" s="115"/>
      <c r="AEV172" s="115"/>
      <c r="AEW172" s="115"/>
      <c r="AEX172" s="115"/>
      <c r="AEY172" s="115"/>
      <c r="AEZ172" s="115"/>
      <c r="AFA172" s="115"/>
      <c r="AFB172" s="115"/>
      <c r="AFC172" s="115"/>
      <c r="AFD172" s="115"/>
      <c r="AFE172" s="115"/>
      <c r="AFF172" s="115"/>
      <c r="AFG172" s="115"/>
      <c r="AFH172" s="115"/>
      <c r="AFI172" s="115"/>
      <c r="AFJ172" s="115"/>
      <c r="AFK172" s="115"/>
      <c r="AFL172" s="115"/>
      <c r="AFM172" s="115"/>
      <c r="AFN172" s="115"/>
      <c r="AFO172" s="115"/>
      <c r="AFP172" s="115"/>
      <c r="AFQ172" s="115"/>
      <c r="AFR172" s="115"/>
      <c r="AFS172" s="115"/>
      <c r="AFT172" s="115"/>
      <c r="AFU172" s="115"/>
      <c r="AFV172" s="115"/>
      <c r="AFW172" s="115"/>
      <c r="AFX172" s="115"/>
      <c r="AFY172" s="115"/>
      <c r="AFZ172" s="115"/>
      <c r="AGA172" s="115"/>
      <c r="AGB172" s="115"/>
      <c r="AGC172" s="115"/>
      <c r="AGD172" s="115"/>
      <c r="AGE172" s="115"/>
      <c r="AGF172" s="115"/>
      <c r="AGG172" s="115"/>
      <c r="AGH172" s="115"/>
      <c r="AGI172" s="115"/>
      <c r="AGJ172" s="115"/>
      <c r="AGK172" s="115"/>
      <c r="AGL172" s="115"/>
      <c r="AGM172" s="115"/>
      <c r="AGN172" s="115"/>
      <c r="AGO172" s="115"/>
      <c r="AGP172" s="115"/>
      <c r="AGQ172" s="115"/>
      <c r="AGR172" s="115"/>
      <c r="AGS172" s="115"/>
      <c r="AGT172" s="115"/>
      <c r="AGU172" s="115"/>
      <c r="AGV172" s="115"/>
      <c r="AGW172" s="115"/>
      <c r="AGX172" s="115"/>
      <c r="AGY172" s="115"/>
      <c r="AGZ172" s="115"/>
      <c r="AHA172" s="115"/>
      <c r="AHB172" s="115"/>
      <c r="AHC172" s="115"/>
      <c r="AHD172" s="115"/>
      <c r="AHE172" s="115"/>
      <c r="AHF172" s="115"/>
      <c r="AHG172" s="115"/>
      <c r="AHH172" s="115"/>
      <c r="AHI172" s="115"/>
      <c r="AHJ172" s="115"/>
      <c r="AHK172" s="115"/>
      <c r="AHL172" s="115"/>
      <c r="AHM172" s="115"/>
      <c r="AHN172" s="115"/>
      <c r="AHO172" s="115"/>
      <c r="AHP172" s="115"/>
      <c r="AHQ172" s="115"/>
      <c r="AHR172" s="115"/>
      <c r="AHS172" s="115"/>
      <c r="AHT172" s="115"/>
      <c r="AHU172" s="115"/>
      <c r="AHV172" s="115"/>
      <c r="AHW172" s="115"/>
      <c r="AHX172" s="115"/>
      <c r="AHY172" s="115"/>
      <c r="AHZ172" s="115"/>
      <c r="AIA172" s="115"/>
      <c r="AIB172" s="115"/>
      <c r="AIC172" s="115"/>
      <c r="AID172" s="115"/>
      <c r="AIE172" s="115"/>
      <c r="AIF172" s="115"/>
      <c r="AIG172" s="115"/>
      <c r="AIH172" s="115"/>
      <c r="AII172" s="115"/>
      <c r="AIJ172" s="115"/>
      <c r="AIK172" s="115"/>
      <c r="AIL172" s="115"/>
      <c r="AIM172" s="115"/>
      <c r="AIN172" s="115"/>
      <c r="AIO172" s="115"/>
      <c r="AIP172" s="115"/>
      <c r="AIQ172" s="115"/>
      <c r="AIR172" s="115"/>
      <c r="AIS172" s="115"/>
      <c r="AIT172" s="115"/>
      <c r="AIU172" s="115"/>
      <c r="AIV172" s="115"/>
      <c r="AIW172" s="115"/>
      <c r="AIX172" s="115"/>
      <c r="AIY172" s="115"/>
      <c r="AIZ172" s="115"/>
      <c r="AJA172" s="115"/>
      <c r="AJB172" s="115"/>
      <c r="AJC172" s="115"/>
      <c r="AJD172" s="115"/>
      <c r="AJE172" s="115"/>
      <c r="AJF172" s="115"/>
      <c r="AJG172" s="115"/>
      <c r="AJH172" s="115"/>
      <c r="AJI172" s="115"/>
      <c r="AJJ172" s="115"/>
      <c r="AJK172" s="115"/>
      <c r="AJL172" s="115"/>
      <c r="AJM172" s="115"/>
      <c r="AJN172" s="115"/>
      <c r="AJO172" s="115"/>
      <c r="AJP172" s="115"/>
      <c r="AJQ172" s="115"/>
      <c r="AJR172" s="115"/>
      <c r="AJS172" s="115"/>
      <c r="AJT172" s="115"/>
      <c r="AJU172" s="115"/>
      <c r="AJV172" s="115"/>
      <c r="AJW172" s="115"/>
      <c r="AJX172" s="115"/>
      <c r="AJY172" s="115"/>
      <c r="AJZ172" s="115"/>
      <c r="AKA172" s="115"/>
      <c r="AKB172" s="115"/>
      <c r="AKC172" s="115"/>
      <c r="AKD172" s="115"/>
      <c r="AKE172" s="115"/>
      <c r="AKF172" s="115"/>
      <c r="AKG172" s="115"/>
      <c r="AKH172" s="115"/>
      <c r="AKI172" s="115"/>
      <c r="AKJ172" s="115"/>
      <c r="AKK172" s="115"/>
      <c r="AKL172" s="115"/>
      <c r="AKM172" s="115"/>
      <c r="AKN172" s="115"/>
      <c r="AKO172" s="115"/>
      <c r="AKP172" s="115"/>
      <c r="AKQ172" s="115"/>
      <c r="AKR172" s="115"/>
      <c r="AKS172" s="115"/>
      <c r="AKT172" s="115"/>
      <c r="AKU172" s="115"/>
      <c r="AKV172" s="115"/>
      <c r="AKW172" s="115"/>
      <c r="AKX172" s="115"/>
      <c r="AKY172" s="115"/>
      <c r="AKZ172" s="115"/>
      <c r="ALA172" s="115"/>
      <c r="ALB172" s="115"/>
      <c r="ALC172" s="115"/>
      <c r="ALD172" s="115"/>
      <c r="ALE172" s="115"/>
      <c r="ALF172" s="115"/>
      <c r="ALG172" s="115"/>
      <c r="ALH172" s="115"/>
      <c r="ALI172" s="115"/>
      <c r="ALJ172" s="115"/>
      <c r="ALK172" s="115"/>
      <c r="ALL172" s="115"/>
      <c r="ALM172" s="115"/>
      <c r="ALN172" s="115"/>
      <c r="ALO172" s="115"/>
      <c r="ALP172" s="115"/>
      <c r="ALQ172" s="115"/>
      <c r="ALR172" s="115"/>
      <c r="ALS172" s="115"/>
      <c r="ALT172" s="115"/>
      <c r="ALU172" s="115"/>
      <c r="ALV172" s="115"/>
      <c r="ALW172" s="115"/>
      <c r="ALX172" s="115"/>
      <c r="ALY172" s="115"/>
      <c r="ALZ172" s="115"/>
      <c r="AMA172" s="115"/>
      <c r="AMB172" s="115"/>
      <c r="AMC172" s="115"/>
      <c r="AMD172" s="115"/>
      <c r="AME172" s="115"/>
      <c r="AMF172" s="115"/>
      <c r="AMG172" s="115"/>
      <c r="AMH172" s="115"/>
      <c r="AMI172" s="115"/>
      <c r="AMJ172" s="115"/>
      <c r="AMK172" s="115"/>
      <c r="AML172" s="115"/>
      <c r="AMM172" s="115"/>
      <c r="AMN172" s="115"/>
      <c r="AMO172" s="115"/>
      <c r="AMP172" s="115"/>
      <c r="AMQ172" s="115"/>
      <c r="AMR172" s="115"/>
      <c r="AMS172" s="115"/>
      <c r="AMT172" s="115"/>
      <c r="AMU172" s="115"/>
      <c r="AMV172" s="115"/>
      <c r="AMW172" s="115"/>
      <c r="AMX172" s="115"/>
      <c r="AMY172" s="115"/>
      <c r="AMZ172" s="115"/>
      <c r="ANA172" s="115"/>
      <c r="ANB172" s="115"/>
      <c r="ANC172" s="115"/>
      <c r="AND172" s="115"/>
      <c r="ANE172" s="115"/>
      <c r="ANF172" s="115"/>
      <c r="ANG172" s="115"/>
      <c r="ANH172" s="115"/>
      <c r="ANI172" s="115"/>
      <c r="ANJ172" s="115"/>
      <c r="ANK172" s="115"/>
      <c r="ANL172" s="115"/>
      <c r="ANM172" s="115"/>
      <c r="ANN172" s="115"/>
      <c r="ANO172" s="115"/>
      <c r="ANP172" s="115"/>
      <c r="ANQ172" s="115"/>
      <c r="ANR172" s="115"/>
      <c r="ANS172" s="115"/>
      <c r="ANT172" s="115"/>
      <c r="ANU172" s="115"/>
      <c r="ANV172" s="115"/>
      <c r="ANW172" s="115"/>
      <c r="ANX172" s="115"/>
      <c r="ANY172" s="115"/>
      <c r="ANZ172" s="115"/>
      <c r="AOA172" s="115"/>
      <c r="AOB172" s="115"/>
      <c r="AOC172" s="115"/>
      <c r="AOD172" s="115"/>
      <c r="AOE172" s="115"/>
      <c r="AOF172" s="115"/>
      <c r="AOG172" s="115"/>
      <c r="AOH172" s="115"/>
      <c r="AOI172" s="115"/>
      <c r="AOJ172" s="115"/>
      <c r="AOK172" s="115"/>
      <c r="AOL172" s="115"/>
      <c r="AOM172" s="115"/>
      <c r="AON172" s="115"/>
      <c r="AOO172" s="115"/>
      <c r="AOP172" s="115"/>
      <c r="AOQ172" s="115"/>
      <c r="AOR172" s="115"/>
      <c r="AOS172" s="115"/>
      <c r="AOT172" s="115"/>
      <c r="AOU172" s="115"/>
      <c r="AOV172" s="115"/>
      <c r="AOW172" s="115"/>
      <c r="AOX172" s="115"/>
      <c r="AOY172" s="115"/>
      <c r="AOZ172" s="115"/>
      <c r="APA172" s="115"/>
      <c r="APB172" s="115"/>
      <c r="APC172" s="115"/>
      <c r="APD172" s="115"/>
      <c r="APE172" s="115"/>
      <c r="APF172" s="115"/>
      <c r="APG172" s="115"/>
      <c r="APH172" s="115"/>
      <c r="API172" s="115"/>
      <c r="APJ172" s="115"/>
      <c r="APK172" s="115"/>
      <c r="APL172" s="115"/>
      <c r="APM172" s="115"/>
      <c r="APN172" s="115"/>
      <c r="APO172" s="115"/>
      <c r="APP172" s="115"/>
      <c r="APQ172" s="115"/>
      <c r="APR172" s="115"/>
      <c r="APS172" s="115"/>
      <c r="APT172" s="115"/>
      <c r="APU172" s="115"/>
      <c r="APV172" s="115"/>
      <c r="APW172" s="115"/>
      <c r="APX172" s="115"/>
      <c r="APY172" s="115"/>
      <c r="APZ172" s="115"/>
      <c r="AQA172" s="115"/>
      <c r="AQB172" s="115"/>
      <c r="AQC172" s="115"/>
      <c r="AQD172" s="115"/>
      <c r="AQE172" s="115"/>
      <c r="AQF172" s="115"/>
      <c r="AQG172" s="115"/>
      <c r="AQH172" s="115"/>
      <c r="AQI172" s="115"/>
      <c r="AQJ172" s="115"/>
      <c r="AQK172" s="115"/>
      <c r="AQL172" s="115"/>
      <c r="AQM172" s="115"/>
      <c r="AQN172" s="115"/>
      <c r="AQO172" s="115"/>
      <c r="AQP172" s="115"/>
      <c r="AQQ172" s="115"/>
      <c r="AQR172" s="115"/>
      <c r="AQS172" s="115"/>
      <c r="AQT172" s="115"/>
      <c r="AQU172" s="115"/>
      <c r="AQV172" s="115"/>
      <c r="AQW172" s="115"/>
      <c r="AQX172" s="115"/>
      <c r="AQY172" s="115"/>
      <c r="AQZ172" s="115"/>
      <c r="ARA172" s="115"/>
      <c r="ARB172" s="115"/>
      <c r="ARC172" s="115"/>
      <c r="ARD172" s="115"/>
      <c r="ARE172" s="115"/>
      <c r="ARF172" s="115"/>
      <c r="ARG172" s="115"/>
      <c r="ARH172" s="115"/>
      <c r="ARI172" s="115"/>
      <c r="ARJ172" s="115"/>
      <c r="ARK172" s="115"/>
      <c r="ARL172" s="115"/>
      <c r="ARM172" s="115"/>
      <c r="ARN172" s="115"/>
      <c r="ARO172" s="115"/>
      <c r="ARP172" s="115"/>
      <c r="ARQ172" s="115"/>
      <c r="ARR172" s="115"/>
      <c r="ARS172" s="115"/>
      <c r="ART172" s="115"/>
      <c r="ARU172" s="115"/>
      <c r="ARV172" s="115"/>
      <c r="ARW172" s="115"/>
      <c r="ARX172" s="115"/>
      <c r="ARY172" s="115"/>
      <c r="ARZ172" s="115"/>
      <c r="ASA172" s="115"/>
      <c r="ASB172" s="115"/>
      <c r="ASC172" s="115"/>
      <c r="ASD172" s="115"/>
      <c r="ASE172" s="115"/>
      <c r="ASF172" s="115"/>
      <c r="ASG172" s="115"/>
      <c r="ASH172" s="115"/>
      <c r="ASI172" s="115"/>
      <c r="ASJ172" s="115"/>
      <c r="ASK172" s="115"/>
      <c r="ASL172" s="115"/>
      <c r="ASM172" s="115"/>
      <c r="ASN172" s="115"/>
      <c r="ASO172" s="115"/>
      <c r="ASP172" s="115"/>
      <c r="ASQ172" s="115"/>
      <c r="ASR172" s="115"/>
      <c r="ASS172" s="115"/>
      <c r="AST172" s="115"/>
      <c r="ASU172" s="115"/>
      <c r="ASV172" s="115"/>
      <c r="ASW172" s="115"/>
      <c r="ASX172" s="115"/>
      <c r="ASY172" s="115"/>
      <c r="ASZ172" s="115"/>
      <c r="ATA172" s="115"/>
      <c r="ATB172" s="115"/>
      <c r="ATC172" s="115"/>
      <c r="ATD172" s="115"/>
      <c r="ATE172" s="115"/>
      <c r="ATF172" s="115"/>
      <c r="ATG172" s="115"/>
      <c r="ATH172" s="115"/>
      <c r="ATI172" s="115"/>
      <c r="ATJ172" s="115"/>
      <c r="ATK172" s="115"/>
      <c r="ATL172" s="115"/>
      <c r="ATM172" s="115"/>
      <c r="ATN172" s="115"/>
      <c r="ATO172" s="115"/>
      <c r="ATP172" s="115"/>
      <c r="ATQ172" s="115"/>
      <c r="ATR172" s="115"/>
      <c r="ATS172" s="115"/>
      <c r="ATT172" s="115"/>
      <c r="ATU172" s="115"/>
      <c r="ATV172" s="115"/>
      <c r="ATW172" s="115"/>
      <c r="ATX172" s="115"/>
      <c r="ATY172" s="115"/>
      <c r="ATZ172" s="115"/>
      <c r="AUA172" s="115"/>
      <c r="AUB172" s="115"/>
      <c r="AUC172" s="115"/>
      <c r="AUD172" s="115"/>
      <c r="AUE172" s="115"/>
      <c r="AUF172" s="115"/>
      <c r="AUG172" s="115"/>
      <c r="AUH172" s="115"/>
      <c r="AUI172" s="115"/>
      <c r="AUJ172" s="115"/>
      <c r="AUK172" s="115"/>
      <c r="AUL172" s="115"/>
      <c r="AUM172" s="115"/>
      <c r="AUN172" s="115"/>
      <c r="AUO172" s="115"/>
      <c r="AUP172" s="115"/>
      <c r="AUQ172" s="115"/>
      <c r="AUR172" s="115"/>
      <c r="AUS172" s="115"/>
      <c r="AUT172" s="115"/>
      <c r="AUU172" s="115"/>
      <c r="AUV172" s="115"/>
      <c r="AUW172" s="115"/>
      <c r="AUX172" s="115"/>
      <c r="AUY172" s="115"/>
      <c r="AUZ172" s="115"/>
      <c r="AVA172" s="115"/>
      <c r="AVB172" s="115"/>
      <c r="AVC172" s="115"/>
      <c r="AVD172" s="115"/>
      <c r="AVE172" s="115"/>
      <c r="AVF172" s="115"/>
      <c r="AVG172" s="115"/>
      <c r="AVH172" s="115"/>
      <c r="AVI172" s="115"/>
      <c r="AVJ172" s="115"/>
      <c r="AVK172" s="115"/>
      <c r="AVL172" s="115"/>
      <c r="AVM172" s="115"/>
      <c r="AVN172" s="115"/>
      <c r="AVO172" s="115"/>
      <c r="AVP172" s="115"/>
      <c r="AVQ172" s="115"/>
      <c r="AVR172" s="115"/>
      <c r="AVS172" s="115"/>
      <c r="AVT172" s="115"/>
      <c r="AVU172" s="115"/>
    </row>
  </sheetData>
  <sortState xmlns:xlrd2="http://schemas.microsoft.com/office/spreadsheetml/2017/richdata2" ref="B23:AVU32">
    <sortCondition ref="K23:K32"/>
    <sortCondition descending="1" ref="H23:H32"/>
  </sortState>
  <mergeCells count="26">
    <mergeCell ref="U144:W144"/>
    <mergeCell ref="FB144:FI144"/>
    <mergeCell ref="FB3:FI3"/>
    <mergeCell ref="B48:U48"/>
    <mergeCell ref="B49:U49"/>
    <mergeCell ref="B50:U50"/>
    <mergeCell ref="B51:U51"/>
    <mergeCell ref="B61:U61"/>
    <mergeCell ref="B45:V45"/>
    <mergeCell ref="B46:V46"/>
    <mergeCell ref="B58:U58"/>
    <mergeCell ref="B60:U60"/>
    <mergeCell ref="B35:M35"/>
    <mergeCell ref="B36:M36"/>
    <mergeCell ref="B37:M37"/>
    <mergeCell ref="B42:V42"/>
    <mergeCell ref="FB15:FI15"/>
    <mergeCell ref="W14:W15"/>
    <mergeCell ref="W2:W3"/>
    <mergeCell ref="U143:W143"/>
    <mergeCell ref="B52:U52"/>
    <mergeCell ref="B54:U54"/>
    <mergeCell ref="B55:U55"/>
    <mergeCell ref="B56:U56"/>
    <mergeCell ref="B62:U62"/>
    <mergeCell ref="B57:U57"/>
  </mergeCells>
  <phoneticPr fontId="9" type="noConversion"/>
  <conditionalFormatting sqref="L169:L172 L160">
    <cfRule type="expression" dxfId="24" priority="24" stopIfTrue="1">
      <formula>F160&lt;30</formula>
    </cfRule>
  </conditionalFormatting>
  <conditionalFormatting sqref="S169:S172 S160">
    <cfRule type="expression" dxfId="23" priority="25" stopIfTrue="1">
      <formula>D160&lt;5</formula>
    </cfRule>
  </conditionalFormatting>
  <conditionalFormatting sqref="FI161 FI146:FI159">
    <cfRule type="expression" dxfId="22" priority="26" stopIfTrue="1">
      <formula>OR(FC146&lt;30,FB146&lt;5)</formula>
    </cfRule>
  </conditionalFormatting>
  <conditionalFormatting sqref="L146:L159 L161:L168 L25 L32 FI17:FI25 L17:L20 L22:L23 L27:L30 FI27:FI32 L5:L12 FI5:FI12">
    <cfRule type="expression" dxfId="21" priority="31" stopIfTrue="1">
      <formula>OR(F5&lt;30,D5&lt;5)</formula>
    </cfRule>
  </conditionalFormatting>
  <conditionalFormatting sqref="L24">
    <cfRule type="expression" dxfId="20" priority="19" stopIfTrue="1">
      <formula>OR(F24&lt;30,D24&lt;5)</formula>
    </cfRule>
  </conditionalFormatting>
  <conditionalFormatting sqref="W146:W172 W32 W17:W20 W22:W25 W27:W30 W5:W12">
    <cfRule type="expression" dxfId="19" priority="32" stopIfTrue="1">
      <formula>OR(#REF!+F5&lt;30,#REF!+D5&lt;5)</formula>
    </cfRule>
  </conditionalFormatting>
  <conditionalFormatting sqref="V32 V17:V20 V22:V25 V27:V30 V5:V12">
    <cfRule type="expression" dxfId="18" priority="37" stopIfTrue="1">
      <formula>OR(#REF!+F5&lt;30,#REF!+D5&lt;5)</formula>
    </cfRule>
  </conditionalFormatting>
  <conditionalFormatting sqref="U32 U17:U20 U22:U25 U27:U30 U5:U12">
    <cfRule type="expression" dxfId="17" priority="41" stopIfTrue="1">
      <formula>OR(#REF!+F5&lt;30,#REF!+D5&lt;5)</formula>
    </cfRule>
  </conditionalFormatting>
  <conditionalFormatting sqref="L26 FI26">
    <cfRule type="expression" dxfId="16" priority="9" stopIfTrue="1">
      <formula>OR(F26&lt;30,D26&lt;5)</formula>
    </cfRule>
  </conditionalFormatting>
  <conditionalFormatting sqref="W26">
    <cfRule type="expression" dxfId="15" priority="10" stopIfTrue="1">
      <formula>OR(#REF!+F26&lt;30,#REF!+D26&lt;5)</formula>
    </cfRule>
  </conditionalFormatting>
  <conditionalFormatting sqref="V26">
    <cfRule type="expression" dxfId="14" priority="11" stopIfTrue="1">
      <formula>OR(#REF!+F26&lt;30,#REF!+D26&lt;5)</formula>
    </cfRule>
  </conditionalFormatting>
  <conditionalFormatting sqref="U26">
    <cfRule type="expression" dxfId="13" priority="12" stopIfTrue="1">
      <formula>OR(#REF!+F26&lt;30,#REF!+D26&lt;5)</formula>
    </cfRule>
  </conditionalFormatting>
  <conditionalFormatting sqref="L21">
    <cfRule type="expression" dxfId="12" priority="5" stopIfTrue="1">
      <formula>OR(F21&lt;30,D21&lt;5)</formula>
    </cfRule>
  </conditionalFormatting>
  <conditionalFormatting sqref="W21">
    <cfRule type="expression" dxfId="11" priority="6" stopIfTrue="1">
      <formula>OR(#REF!+F21&lt;30,#REF!+D21&lt;5)</formula>
    </cfRule>
  </conditionalFormatting>
  <conditionalFormatting sqref="V21">
    <cfRule type="expression" dxfId="10" priority="7" stopIfTrue="1">
      <formula>OR(#REF!+F21&lt;30,#REF!+D21&lt;5)</formula>
    </cfRule>
  </conditionalFormatting>
  <conditionalFormatting sqref="U21">
    <cfRule type="expression" dxfId="9" priority="8" stopIfTrue="1">
      <formula>OR(#REF!+F21&lt;30,#REF!+D21&lt;5)</formula>
    </cfRule>
  </conditionalFormatting>
  <conditionalFormatting sqref="L31">
    <cfRule type="expression" dxfId="8" priority="1" stopIfTrue="1">
      <formula>OR(F31&lt;30,D31&lt;5)</formula>
    </cfRule>
  </conditionalFormatting>
  <conditionalFormatting sqref="W31">
    <cfRule type="expression" dxfId="7" priority="2" stopIfTrue="1">
      <formula>OR(#REF!+F31&lt;30,#REF!+D31&lt;5)</formula>
    </cfRule>
  </conditionalFormatting>
  <conditionalFormatting sqref="V31">
    <cfRule type="expression" dxfId="6" priority="3" stopIfTrue="1">
      <formula>OR(#REF!+F31&lt;30,#REF!+D31&lt;5)</formula>
    </cfRule>
  </conditionalFormatting>
  <conditionalFormatting sqref="U31">
    <cfRule type="expression" dxfId="5" priority="4" stopIfTrue="1">
      <formula>OR(#REF!+F31&lt;30,#REF!+D31&lt;5)</formula>
    </cfRule>
  </conditionalFormatting>
  <pageMargins left="0.75" right="0.75" top="1" bottom="1" header="0.5" footer="0.5"/>
  <pageSetup paperSize="9" orientation="portrait" horizontalDpi="4294967293" r:id="rId1"/>
  <headerFooter alignWithMargins="0"/>
  <ignoredErrors>
    <ignoredError sqref="F44:CT61 X1:CT2 F63:CT96 F110:CT126 CN35:CT38 CN40:CT43 F173:CT65537 FU34:HM61 FB1:FI2 EG38:EG43 CZ173:EZ65537 FC4:FI4 F35:CM43 FM1:FT2 DU1:EC2 A110:A128 FB110:HM126 DQ1:DT4 ED1:EZ4 EH34:EZ43 EG34:EG36 DP1:DP2 CZ40:DA43 CZ35:CZ38 DA34:DA38 FJ1:FL4 FB175:HM65537 CZ110:EZ126 FL34 DB34:EF43 FU1:HM4 DL1:DO4 DP4 A63:A96 CZ63:EZ96 B64:B96 V3:V4 CZ1:DK2 U4 U1:W1 F1:R4 T1:T4 S1 FB63:HM96 FL37:FT61 A34:A61 FB34:FK61 CZ44:EZ61 B44:B47 X4:CT4 X3:AH3 AJ3:AM3 AO3:AR3 AT3:AW3 AY3:BB3 BD3:BG3 BI3:BL3 BN3:BQ3 BS3:BV3 BX3:CA3 CC3:CF3 CH3:CK3 CM3:CP3 CR3:CT3 CZ4:DK4 CZ3 DB3:DE3 DG3:DJ3 F34:X34 AC34:CM34 B34:D34 A1:D4 B35:D43 A173:D65537 B110:D126 C63:D96 C44:D61 FB173:HM174 B53:B60" evalError="1" numberStoredAsText="1" formula="1"/>
    <ignoredError sqref="F127:CT150 A129:A160 CZ127:HM150 F97:CT109 CN39:CT39 CN33:CT34 FB97:HM109 F151:CT160 CZ151:HM160 F162:CT172 DU3:EC4 CZ33:CZ34 CZ39:DA39 EG37 FM33:FT36 B63 FL35:FL36 DA33:FL33 CZ162:HM172 FM3:FT4 F33:R33 FU33:HM33 FA63:FA126 FA34:FA61 FA4:FB4 FA1:FA3 FB3:FI3 CZ97:EZ109 FA173:FA65537 A33:D33 A162:D172 A97:D109 B127:D160 T33:CM33" evalError="1" formula="1"/>
    <ignoredError sqref="F161:CT161 F62:CT62 CZ62:HM62 S2:S4 W2:W4 CZ161:HM161 B61:B62 A62 V2 U2:U3 DU13:FA16 B13:C16 F13:R16 CU1:CY2 CU33:CY65537 CU4:CY4 CU3 CW3:CY3 X13:DT16 FJ13:FK16 FC13:FI16 FB13:FB16 S13:V16 W13:W16 FL13:HM16 A13:A16 D13:D16 C62:D62 A161:D161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CZ85"/>
  <sheetViews>
    <sheetView showRowColHeaders="0" zoomScaleNormal="100" workbookViewId="0">
      <pane xSplit="9" ySplit="4" topLeftCell="J5" activePane="bottomRight" state="frozen"/>
      <selection pane="topRight" activeCell="J1" sqref="J1"/>
      <selection pane="bottomLeft" activeCell="A4" sqref="A4"/>
      <selection pane="bottomRight" activeCell="A87" sqref="A87"/>
    </sheetView>
  </sheetViews>
  <sheetFormatPr defaultRowHeight="12.75" x14ac:dyDescent="0.2"/>
  <cols>
    <col min="1" max="1" width="1.85546875" style="3" customWidth="1"/>
    <col min="2" max="2" width="23.5703125" style="3" customWidth="1"/>
    <col min="3" max="3" width="7.5703125" style="3" bestFit="1" customWidth="1"/>
    <col min="4" max="6" width="3" style="3" customWidth="1"/>
    <col min="7" max="7" width="1" style="3" customWidth="1"/>
    <col min="8" max="8" width="6.42578125" style="3" customWidth="1"/>
    <col min="9" max="9" width="1" style="3" customWidth="1"/>
    <col min="10" max="12" width="3.140625" style="3" customWidth="1"/>
    <col min="13" max="13" width="0.42578125" style="3" customWidth="1"/>
    <col min="14" max="16" width="3.140625" style="3" customWidth="1"/>
    <col min="17" max="17" width="0.42578125" style="3" customWidth="1"/>
    <col min="18" max="20" width="3.140625" style="3" customWidth="1"/>
    <col min="21" max="21" width="0.42578125" style="3" customWidth="1"/>
    <col min="22" max="24" width="3.140625" style="3" customWidth="1"/>
    <col min="25" max="25" width="0.42578125" style="3" customWidth="1"/>
    <col min="26" max="28" width="3.140625" style="3" customWidth="1"/>
    <col min="29" max="29" width="0.42578125" style="3" customWidth="1"/>
    <col min="30" max="32" width="3.140625" style="3" customWidth="1"/>
    <col min="33" max="33" width="0.42578125" style="3" customWidth="1"/>
    <col min="34" max="36" width="3.140625" style="3" customWidth="1"/>
    <col min="37" max="37" width="0.42578125" style="3" customWidth="1"/>
    <col min="38" max="40" width="3.140625" style="3" customWidth="1"/>
    <col min="41" max="41" width="0.42578125" style="3" customWidth="1"/>
    <col min="42" max="44" width="3.140625" style="3" customWidth="1"/>
    <col min="45" max="45" width="0.42578125" style="3" customWidth="1"/>
    <col min="46" max="48" width="3.140625" style="3" customWidth="1"/>
    <col min="49" max="49" width="0.42578125" style="3" customWidth="1"/>
    <col min="50" max="52" width="3.140625" style="3" customWidth="1"/>
    <col min="53" max="53" width="0.42578125" style="3" customWidth="1"/>
    <col min="54" max="56" width="3.140625" style="3" customWidth="1"/>
    <col min="57" max="57" width="0.42578125" style="3" customWidth="1"/>
    <col min="58" max="60" width="3.140625" style="3" customWidth="1"/>
    <col min="61" max="61" width="0.42578125" style="3" customWidth="1"/>
    <col min="62" max="64" width="3.140625" style="3" customWidth="1"/>
    <col min="65" max="65" width="0.42578125" style="3" customWidth="1"/>
    <col min="66" max="68" width="3.140625" style="3" customWidth="1"/>
    <col min="69" max="69" width="0.42578125" style="3" customWidth="1"/>
    <col min="70" max="72" width="3.140625" style="3" customWidth="1"/>
    <col min="73" max="73" width="0.42578125" style="3" customWidth="1"/>
    <col min="74" max="76" width="3.140625" style="3" customWidth="1"/>
    <col min="77" max="77" width="0.42578125" style="3" customWidth="1"/>
    <col min="78" max="80" width="3.140625" style="3" customWidth="1"/>
    <col min="81" max="81" width="0.42578125" style="3" customWidth="1"/>
    <col min="82" max="84" width="3.140625" style="3" customWidth="1"/>
    <col min="85" max="85" width="0.42578125" style="3" customWidth="1"/>
    <col min="86" max="88" width="3.140625" style="3" customWidth="1"/>
    <col min="89" max="89" width="0.42578125" style="3" customWidth="1"/>
    <col min="90" max="92" width="3.140625" style="3" customWidth="1"/>
    <col min="93" max="93" width="0.42578125" style="3" customWidth="1"/>
    <col min="94" max="96" width="3.140625" style="3" customWidth="1"/>
    <col min="97" max="97" width="1.7109375" style="3" customWidth="1"/>
    <col min="98" max="98" width="1" style="3" customWidth="1"/>
    <col min="99" max="99" width="1.7109375" style="3" customWidth="1"/>
    <col min="100" max="16384" width="9.140625" style="3"/>
  </cols>
  <sheetData>
    <row r="2" spans="1:104" ht="13.5" customHeight="1" x14ac:dyDescent="0.2">
      <c r="A2" s="44"/>
      <c r="B2" s="44"/>
      <c r="C2" s="44"/>
      <c r="D2" s="44"/>
      <c r="E2" s="44"/>
      <c r="F2" s="44"/>
      <c r="G2" s="44"/>
      <c r="H2" s="54" t="s">
        <v>22</v>
      </c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M2" s="44"/>
      <c r="BQ2" s="44"/>
      <c r="BR2" s="146"/>
      <c r="BS2" s="146"/>
      <c r="BT2" s="146"/>
      <c r="BU2" s="146"/>
      <c r="BV2" s="146"/>
      <c r="BW2" s="146"/>
      <c r="BX2" s="146"/>
      <c r="BY2" s="44"/>
      <c r="CC2" s="44"/>
      <c r="CG2" s="44"/>
      <c r="CK2" s="44"/>
      <c r="CO2" s="44"/>
      <c r="CS2" s="165"/>
      <c r="CT2" s="165"/>
      <c r="CU2" s="165"/>
      <c r="CV2" s="165"/>
      <c r="CW2" s="165"/>
      <c r="CX2" s="165"/>
      <c r="CY2" s="165"/>
    </row>
    <row r="3" spans="1:104" ht="13.5" customHeight="1" x14ac:dyDescent="0.2">
      <c r="A3" s="44"/>
      <c r="B3" s="102"/>
      <c r="C3" s="102"/>
      <c r="D3" s="102"/>
      <c r="E3" s="102"/>
      <c r="F3" s="102"/>
      <c r="G3" s="102"/>
      <c r="H3" s="302" t="s">
        <v>33</v>
      </c>
      <c r="I3" s="102"/>
      <c r="J3" s="117" t="str">
        <f>Fixtures!C3</f>
        <v>Highgate</v>
      </c>
      <c r="K3" s="175"/>
      <c r="L3" s="176"/>
      <c r="M3" s="102"/>
      <c r="N3" s="177" t="str">
        <f>Fixtures!C4</f>
        <v>Harrow St. Mary's</v>
      </c>
      <c r="O3" s="178"/>
      <c r="P3" s="179"/>
      <c r="Q3" s="102"/>
      <c r="R3" s="117" t="str">
        <f>Fixtures!C5</f>
        <v>Bessborough</v>
      </c>
      <c r="S3" s="175"/>
      <c r="T3" s="176"/>
      <c r="U3" s="102"/>
      <c r="V3" s="177" t="str">
        <f>Fixtures!C6</f>
        <v>Northwood</v>
      </c>
      <c r="W3" s="178"/>
      <c r="X3" s="179"/>
      <c r="Y3" s="102"/>
      <c r="Z3" s="177" t="str">
        <f>Fixtures!C7</f>
        <v>Kew</v>
      </c>
      <c r="AA3" s="178"/>
      <c r="AB3" s="179"/>
      <c r="AC3" s="102"/>
      <c r="AD3" s="177" t="str">
        <f>Fixtures!C8</f>
        <v>Wembley</v>
      </c>
      <c r="AE3" s="178"/>
      <c r="AF3" s="179"/>
      <c r="AG3" s="102"/>
      <c r="AH3" s="177" t="str">
        <f>Fixtures!C9</f>
        <v>Ealing Three Bridges</v>
      </c>
      <c r="AI3" s="178"/>
      <c r="AJ3" s="179"/>
      <c r="AK3" s="102" t="s">
        <v>24</v>
      </c>
      <c r="AL3" s="177" t="str">
        <f>Fixtures!C10</f>
        <v>Barnes</v>
      </c>
      <c r="AM3" s="178"/>
      <c r="AN3" s="179"/>
      <c r="AO3" s="102"/>
      <c r="AP3" s="177" t="str">
        <f>Fixtures!C11</f>
        <v>Shepherds Bush</v>
      </c>
      <c r="AQ3" s="178"/>
      <c r="AR3" s="179"/>
      <c r="AS3" s="102"/>
      <c r="AT3" s="177" t="str">
        <f>Fixtures!C12</f>
        <v>Shepperton</v>
      </c>
      <c r="AU3" s="178"/>
      <c r="AV3" s="179"/>
      <c r="AW3" s="102" t="s">
        <v>24</v>
      </c>
      <c r="AX3" s="177" t="str">
        <f>Fixtures!C13</f>
        <v>Royal Household</v>
      </c>
      <c r="AY3" s="178"/>
      <c r="AZ3" s="179"/>
      <c r="BA3" s="102"/>
      <c r="BB3" s="177" t="str">
        <f>Fixtures!C14</f>
        <v>British Airways</v>
      </c>
      <c r="BC3" s="178"/>
      <c r="BD3" s="179"/>
      <c r="BE3" s="102"/>
      <c r="BF3" s="177" t="str">
        <f>Fixtures!C15</f>
        <v>Crouch End</v>
      </c>
      <c r="BG3" s="178"/>
      <c r="BH3" s="179"/>
      <c r="BI3" s="102"/>
      <c r="BJ3" s="117" t="str">
        <f>Fixtures!C16</f>
        <v>Teddington</v>
      </c>
      <c r="BK3" s="175"/>
      <c r="BL3" s="176"/>
      <c r="BM3" s="102"/>
      <c r="BN3" s="177" t="str">
        <f>Fixtures!C17</f>
        <v>Old Actonians</v>
      </c>
      <c r="BO3" s="178"/>
      <c r="BP3" s="179"/>
      <c r="BQ3" s="102"/>
      <c r="BR3" s="177" t="str">
        <f>Fixtures!C18</f>
        <v>Hampstead</v>
      </c>
      <c r="BS3" s="178"/>
      <c r="BT3" s="179"/>
      <c r="BU3" s="102"/>
      <c r="BV3" s="177" t="str">
        <f>Fixtures!C19</f>
        <v>Edmonton</v>
      </c>
      <c r="BW3" s="178"/>
      <c r="BX3" s="179"/>
      <c r="BY3" s="102" t="s">
        <v>24</v>
      </c>
      <c r="BZ3" s="177" t="str">
        <f>Fixtures!C20</f>
        <v>Post Modernists  (ISIS Trophy)</v>
      </c>
      <c r="CA3" s="178"/>
      <c r="CB3" s="179"/>
      <c r="CC3" s="102" t="s">
        <v>24</v>
      </c>
      <c r="CD3" s="177" t="str">
        <f>Fixtures!C21</f>
        <v>Nevill Holt (ISIS Trophy)</v>
      </c>
      <c r="CE3" s="178"/>
      <c r="CF3" s="179"/>
      <c r="CG3" s="102" t="s">
        <v>24</v>
      </c>
      <c r="CH3" s="177" t="str">
        <f>Fixtures!C22</f>
        <v>Wembley</v>
      </c>
      <c r="CI3" s="178"/>
      <c r="CJ3" s="179"/>
      <c r="CK3" s="87" t="s">
        <v>24</v>
      </c>
      <c r="CL3" s="105" t="s">
        <v>24</v>
      </c>
      <c r="CM3" s="278"/>
      <c r="CN3" s="278"/>
      <c r="CO3" s="87" t="s">
        <v>24</v>
      </c>
      <c r="CP3" s="180"/>
      <c r="CQ3" s="181"/>
      <c r="CR3" s="181"/>
      <c r="CS3" s="182"/>
      <c r="CT3" s="103"/>
      <c r="CU3" s="103"/>
      <c r="CV3" s="103"/>
      <c r="CW3" s="103"/>
      <c r="CX3" s="103"/>
      <c r="CY3" s="165"/>
    </row>
    <row r="4" spans="1:104" ht="13.5" customHeight="1" x14ac:dyDescent="0.2">
      <c r="A4" s="44"/>
      <c r="B4" s="57" t="s">
        <v>100</v>
      </c>
      <c r="C4" s="175"/>
      <c r="D4" s="166" t="s">
        <v>101</v>
      </c>
      <c r="E4" s="166" t="s">
        <v>102</v>
      </c>
      <c r="F4" s="166" t="s">
        <v>103</v>
      </c>
      <c r="G4" s="103"/>
      <c r="H4" s="62" t="s">
        <v>117</v>
      </c>
      <c r="I4" s="102"/>
      <c r="J4" s="166" t="s">
        <v>101</v>
      </c>
      <c r="K4" s="166" t="s">
        <v>102</v>
      </c>
      <c r="L4" s="166" t="s">
        <v>103</v>
      </c>
      <c r="M4" s="102"/>
      <c r="N4" s="166" t="s">
        <v>101</v>
      </c>
      <c r="O4" s="166" t="s">
        <v>102</v>
      </c>
      <c r="P4" s="166" t="s">
        <v>103</v>
      </c>
      <c r="Q4" s="102"/>
      <c r="R4" s="166" t="s">
        <v>101</v>
      </c>
      <c r="S4" s="166" t="s">
        <v>102</v>
      </c>
      <c r="T4" s="166" t="s">
        <v>103</v>
      </c>
      <c r="U4" s="102"/>
      <c r="V4" s="166" t="s">
        <v>101</v>
      </c>
      <c r="W4" s="166" t="s">
        <v>102</v>
      </c>
      <c r="X4" s="166" t="s">
        <v>103</v>
      </c>
      <c r="Y4" s="102"/>
      <c r="Z4" s="166" t="s">
        <v>101</v>
      </c>
      <c r="AA4" s="166" t="s">
        <v>102</v>
      </c>
      <c r="AB4" s="166" t="s">
        <v>103</v>
      </c>
      <c r="AC4" s="102"/>
      <c r="AD4" s="166" t="s">
        <v>101</v>
      </c>
      <c r="AE4" s="166" t="s">
        <v>102</v>
      </c>
      <c r="AF4" s="166" t="s">
        <v>103</v>
      </c>
      <c r="AG4" s="102"/>
      <c r="AH4" s="166" t="s">
        <v>101</v>
      </c>
      <c r="AI4" s="166" t="s">
        <v>102</v>
      </c>
      <c r="AJ4" s="166" t="s">
        <v>103</v>
      </c>
      <c r="AK4" s="102"/>
      <c r="AL4" s="166" t="s">
        <v>101</v>
      </c>
      <c r="AM4" s="166" t="s">
        <v>102</v>
      </c>
      <c r="AN4" s="166" t="s">
        <v>103</v>
      </c>
      <c r="AO4" s="102"/>
      <c r="AP4" s="166" t="s">
        <v>101</v>
      </c>
      <c r="AQ4" s="166" t="s">
        <v>102</v>
      </c>
      <c r="AR4" s="166" t="s">
        <v>103</v>
      </c>
      <c r="AS4" s="102"/>
      <c r="AT4" s="166" t="s">
        <v>101</v>
      </c>
      <c r="AU4" s="166" t="s">
        <v>102</v>
      </c>
      <c r="AV4" s="166" t="s">
        <v>103</v>
      </c>
      <c r="AW4" s="102"/>
      <c r="AX4" s="166" t="s">
        <v>101</v>
      </c>
      <c r="AY4" s="166" t="s">
        <v>102</v>
      </c>
      <c r="AZ4" s="166" t="s">
        <v>103</v>
      </c>
      <c r="BA4" s="102"/>
      <c r="BB4" s="166" t="s">
        <v>101</v>
      </c>
      <c r="BC4" s="166" t="s">
        <v>102</v>
      </c>
      <c r="BD4" s="166" t="s">
        <v>103</v>
      </c>
      <c r="BE4" s="102"/>
      <c r="BF4" s="166" t="s">
        <v>101</v>
      </c>
      <c r="BG4" s="166" t="s">
        <v>102</v>
      </c>
      <c r="BH4" s="166" t="s">
        <v>103</v>
      </c>
      <c r="BI4" s="102"/>
      <c r="BJ4" s="166" t="s">
        <v>101</v>
      </c>
      <c r="BK4" s="166" t="s">
        <v>102</v>
      </c>
      <c r="BL4" s="166" t="s">
        <v>103</v>
      </c>
      <c r="BM4" s="102"/>
      <c r="BN4" s="166" t="s">
        <v>101</v>
      </c>
      <c r="BO4" s="166" t="s">
        <v>102</v>
      </c>
      <c r="BP4" s="166" t="s">
        <v>103</v>
      </c>
      <c r="BQ4" s="102"/>
      <c r="BR4" s="166" t="s">
        <v>101</v>
      </c>
      <c r="BS4" s="166" t="s">
        <v>102</v>
      </c>
      <c r="BT4" s="166" t="s">
        <v>103</v>
      </c>
      <c r="BU4" s="102"/>
      <c r="BV4" s="166" t="s">
        <v>101</v>
      </c>
      <c r="BW4" s="166" t="s">
        <v>102</v>
      </c>
      <c r="BX4" s="166" t="s">
        <v>103</v>
      </c>
      <c r="BY4" s="102"/>
      <c r="BZ4" s="166" t="s">
        <v>101</v>
      </c>
      <c r="CA4" s="166" t="s">
        <v>102</v>
      </c>
      <c r="CB4" s="166" t="s">
        <v>103</v>
      </c>
      <c r="CC4" s="102"/>
      <c r="CD4" s="166" t="s">
        <v>101</v>
      </c>
      <c r="CE4" s="166" t="s">
        <v>102</v>
      </c>
      <c r="CF4" s="166" t="s">
        <v>103</v>
      </c>
      <c r="CG4" s="102"/>
      <c r="CH4" s="166" t="s">
        <v>101</v>
      </c>
      <c r="CI4" s="166" t="s">
        <v>102</v>
      </c>
      <c r="CJ4" s="166" t="s">
        <v>103</v>
      </c>
      <c r="CK4" s="87"/>
      <c r="CL4" s="279"/>
      <c r="CM4" s="279"/>
      <c r="CN4" s="279"/>
      <c r="CO4" s="87"/>
      <c r="CP4" s="183"/>
      <c r="CQ4" s="183"/>
      <c r="CR4" s="183"/>
      <c r="CS4" s="182"/>
      <c r="CT4" s="103"/>
      <c r="CU4" s="103"/>
      <c r="CV4" s="103"/>
      <c r="CW4" s="103"/>
      <c r="CX4" s="103"/>
      <c r="CY4" s="165"/>
    </row>
    <row r="5" spans="1:104" ht="13.5" customHeight="1" x14ac:dyDescent="0.2">
      <c r="A5" s="44"/>
      <c r="B5" s="23" t="s">
        <v>104</v>
      </c>
      <c r="C5" s="147" t="s">
        <v>261</v>
      </c>
      <c r="D5" s="136">
        <f t="shared" ref="D5:D20" si="0">IF(SUM(J5,N5,R5,V5,Z5,AD5,AH5,AL5,AP5,AT5,AX5,BB5,BF5,BJ5,BN5,BR5,BV5,BZ5,CD5,CH5,CL5,CP5)&lt;1,"",SUM(J5,N5,R5,V5,Z5,AD5,AH5,AL5,AP5,AT5,AX5,BB5,BF5,BJ5,BN5,BR5,BV5,BZ5,CD5,CH5,CL5,CP5))</f>
        <v>3</v>
      </c>
      <c r="E5" s="136">
        <f t="shared" ref="E5:E20" si="1">IF(SUM(K5,O5,S5,W5,AA5,AE5,AI5,AM5,AQ5,AU5,AY5,BC5,BG5,BK5,BO5,BS5,BW5,CA5,CE5,CI5,CM5,CQ5)&lt;1,"",SUM(K5,O5,S5,W5,AA5,AE5,AI5,AM5,AQ5,AU5,AY5,BC5,BG5,BK5,BO5,BS5,BW5,CA5,CE5,CI5,CM5,CQ5))</f>
        <v>6</v>
      </c>
      <c r="F5" s="73">
        <f t="shared" ref="F5:F22" si="2">IF(SUM(L5,P5,T5,X5,AB5,AF5,AJ5,AN5,AR5,AV5,AZ5,BD5,BH5,BL5,BP5,BT5,BX5,CB5,CF5,CJ5,CN5,CR5)&lt;0.5,"",SUM(L5,P5,T5,X5,AB5,AF5,AJ5,AN5,AR5,AV5,AZ5,BD5,BH5,BL5,BP5,BT5,BX5,CB5,CF5,CJ5,CN5,CR5))</f>
        <v>0.5</v>
      </c>
      <c r="H5" s="167">
        <f t="shared" ref="H5:H22" si="3">IF(D5="",0,D5*8)+IF(E5="",0,E5*12)+IF(F5="",0,F5*8)</f>
        <v>100</v>
      </c>
      <c r="I5" s="91"/>
      <c r="J5" s="136">
        <v>1</v>
      </c>
      <c r="K5" s="136">
        <v>1</v>
      </c>
      <c r="L5" s="136"/>
      <c r="M5" s="168"/>
      <c r="N5" s="136"/>
      <c r="O5" s="136"/>
      <c r="P5" s="136"/>
      <c r="Q5" s="168"/>
      <c r="R5" s="136"/>
      <c r="S5" s="136"/>
      <c r="T5" s="136"/>
      <c r="U5" s="168"/>
      <c r="V5" s="136"/>
      <c r="W5" s="136">
        <v>1</v>
      </c>
      <c r="X5" s="136"/>
      <c r="Y5" s="168"/>
      <c r="Z5" s="136"/>
      <c r="AA5" s="136">
        <v>1</v>
      </c>
      <c r="AB5" s="136"/>
      <c r="AC5" s="168"/>
      <c r="AD5" s="136"/>
      <c r="AE5" s="136"/>
      <c r="AF5" s="136"/>
      <c r="AG5" s="136"/>
      <c r="AH5" s="136">
        <v>1</v>
      </c>
      <c r="AI5" s="136"/>
      <c r="AJ5" s="136"/>
      <c r="AK5" s="168"/>
      <c r="AL5" s="136"/>
      <c r="AM5" s="136"/>
      <c r="AN5" s="136"/>
      <c r="AO5" s="168"/>
      <c r="AP5" s="136"/>
      <c r="AQ5" s="136"/>
      <c r="AR5" s="136"/>
      <c r="AS5" s="168"/>
      <c r="AT5" s="136"/>
      <c r="AU5" s="136"/>
      <c r="AV5" s="136"/>
      <c r="AW5" s="168"/>
      <c r="AX5" s="136"/>
      <c r="AY5" s="136"/>
      <c r="AZ5" s="136"/>
      <c r="BA5" s="168"/>
      <c r="BB5" s="136"/>
      <c r="BC5" s="136"/>
      <c r="BD5" s="136"/>
      <c r="BE5" s="168"/>
      <c r="BF5" s="136"/>
      <c r="BG5" s="136"/>
      <c r="BH5" s="136"/>
      <c r="BI5" s="168"/>
      <c r="BJ5" s="136"/>
      <c r="BK5" s="136">
        <v>1</v>
      </c>
      <c r="BL5" s="136"/>
      <c r="BM5" s="168"/>
      <c r="BN5" s="136"/>
      <c r="BO5" s="136"/>
      <c r="BP5" s="136"/>
      <c r="BQ5" s="168"/>
      <c r="BR5" s="136"/>
      <c r="BS5" s="136">
        <v>1</v>
      </c>
      <c r="BT5" s="392">
        <v>0.5</v>
      </c>
      <c r="BU5" s="168"/>
      <c r="BV5" s="136"/>
      <c r="BW5" s="136"/>
      <c r="BX5" s="136"/>
      <c r="BY5" s="168"/>
      <c r="BZ5" s="136"/>
      <c r="CA5" s="136">
        <v>1</v>
      </c>
      <c r="CB5" s="136"/>
      <c r="CC5" s="168"/>
      <c r="CD5" s="136">
        <v>1</v>
      </c>
      <c r="CE5" s="136"/>
      <c r="CF5" s="136"/>
      <c r="CG5" s="91"/>
      <c r="CH5" s="136"/>
      <c r="CI5" s="136"/>
      <c r="CJ5" s="136"/>
      <c r="CK5" s="87"/>
      <c r="CL5" s="85"/>
      <c r="CM5" s="85"/>
      <c r="CN5" s="85"/>
      <c r="CO5" s="87"/>
      <c r="CP5" s="146"/>
      <c r="CQ5" s="146"/>
      <c r="CR5" s="146"/>
      <c r="CS5" s="169"/>
      <c r="CT5" s="169"/>
      <c r="CU5" s="169"/>
      <c r="CV5" s="169"/>
      <c r="CW5" s="103"/>
      <c r="CX5" s="103"/>
      <c r="CY5" s="103"/>
      <c r="CZ5" s="103"/>
    </row>
    <row r="6" spans="1:104" ht="13.5" customHeight="1" x14ac:dyDescent="0.2">
      <c r="A6" s="44"/>
      <c r="B6" s="23" t="s">
        <v>44</v>
      </c>
      <c r="C6" s="147" t="s">
        <v>261</v>
      </c>
      <c r="D6" s="136">
        <f t="shared" si="0"/>
        <v>9</v>
      </c>
      <c r="E6" s="136" t="str">
        <f t="shared" si="1"/>
        <v/>
      </c>
      <c r="F6" s="136" t="str">
        <f t="shared" si="2"/>
        <v/>
      </c>
      <c r="H6" s="167">
        <f t="shared" si="3"/>
        <v>72</v>
      </c>
      <c r="I6" s="91"/>
      <c r="J6" s="136"/>
      <c r="K6" s="136"/>
      <c r="L6" s="73"/>
      <c r="M6" s="168"/>
      <c r="N6" s="136">
        <v>2</v>
      </c>
      <c r="O6" s="136"/>
      <c r="P6" s="136"/>
      <c r="Q6" s="168"/>
      <c r="R6" s="136">
        <v>2</v>
      </c>
      <c r="S6" s="136"/>
      <c r="T6" s="136"/>
      <c r="U6" s="168"/>
      <c r="V6" s="136"/>
      <c r="W6" s="136"/>
      <c r="X6" s="136"/>
      <c r="Y6" s="168"/>
      <c r="Z6" s="136"/>
      <c r="AA6" s="136"/>
      <c r="AB6" s="136"/>
      <c r="AC6" s="168"/>
      <c r="AD6" s="136"/>
      <c r="AE6" s="136"/>
      <c r="AF6" s="136"/>
      <c r="AG6" s="136"/>
      <c r="AH6" s="136"/>
      <c r="AI6" s="136"/>
      <c r="AJ6" s="136"/>
      <c r="AK6" s="168"/>
      <c r="AL6" s="136"/>
      <c r="AM6" s="136"/>
      <c r="AN6" s="136"/>
      <c r="AO6" s="168"/>
      <c r="AP6" s="136"/>
      <c r="AQ6" s="136"/>
      <c r="AR6" s="136"/>
      <c r="AS6" s="168"/>
      <c r="AT6" s="136"/>
      <c r="AU6" s="136"/>
      <c r="AV6" s="136"/>
      <c r="AW6" s="168"/>
      <c r="AX6" s="136"/>
      <c r="AY6" s="136"/>
      <c r="AZ6" s="136"/>
      <c r="BA6" s="168"/>
      <c r="BB6" s="136"/>
      <c r="BC6" s="136"/>
      <c r="BD6" s="136"/>
      <c r="BE6" s="168"/>
      <c r="BF6" s="136"/>
      <c r="BG6" s="136"/>
      <c r="BH6" s="136"/>
      <c r="BI6" s="168"/>
      <c r="BJ6" s="136"/>
      <c r="BK6" s="136"/>
      <c r="BL6" s="136"/>
      <c r="BM6" s="168"/>
      <c r="BN6" s="136">
        <v>4</v>
      </c>
      <c r="BO6" s="136"/>
      <c r="BP6" s="136"/>
      <c r="BQ6" s="168"/>
      <c r="BR6" s="136"/>
      <c r="BS6" s="136"/>
      <c r="BT6" s="136"/>
      <c r="BU6" s="168"/>
      <c r="BV6" s="136"/>
      <c r="BW6" s="136"/>
      <c r="BX6" s="136"/>
      <c r="BY6" s="168"/>
      <c r="BZ6" s="136"/>
      <c r="CA6" s="136"/>
      <c r="CB6" s="136"/>
      <c r="CC6" s="168"/>
      <c r="CD6" s="136">
        <v>1</v>
      </c>
      <c r="CE6" s="136"/>
      <c r="CF6" s="136"/>
      <c r="CG6" s="91"/>
      <c r="CH6" s="136"/>
      <c r="CI6" s="136"/>
      <c r="CJ6" s="136"/>
      <c r="CK6" s="87"/>
      <c r="CL6" s="85"/>
      <c r="CM6" s="85"/>
      <c r="CN6" s="85"/>
      <c r="CO6" s="87"/>
      <c r="CP6" s="146"/>
      <c r="CQ6" s="146"/>
      <c r="CR6" s="146"/>
      <c r="CS6" s="169"/>
      <c r="CT6" s="169"/>
      <c r="CU6" s="169"/>
      <c r="CV6" s="169"/>
      <c r="CW6" s="103"/>
      <c r="CX6" s="103"/>
      <c r="CY6" s="103"/>
      <c r="CZ6" s="103"/>
    </row>
    <row r="7" spans="1:104" ht="13.5" customHeight="1" x14ac:dyDescent="0.2">
      <c r="A7" s="44"/>
      <c r="B7" s="23" t="s">
        <v>227</v>
      </c>
      <c r="C7" s="147" t="s">
        <v>257</v>
      </c>
      <c r="D7" s="136">
        <f t="shared" si="0"/>
        <v>5</v>
      </c>
      <c r="E7" s="136" t="str">
        <f t="shared" si="1"/>
        <v/>
      </c>
      <c r="F7" s="73">
        <f t="shared" si="2"/>
        <v>1.5</v>
      </c>
      <c r="H7" s="167">
        <f t="shared" si="3"/>
        <v>52</v>
      </c>
      <c r="I7" s="91"/>
      <c r="J7" s="136"/>
      <c r="K7" s="136"/>
      <c r="L7" s="136">
        <v>1</v>
      </c>
      <c r="M7" s="168"/>
      <c r="N7" s="136">
        <v>1</v>
      </c>
      <c r="O7" s="136"/>
      <c r="P7" s="136"/>
      <c r="Q7" s="168"/>
      <c r="R7" s="136"/>
      <c r="S7" s="136"/>
      <c r="T7" s="136"/>
      <c r="U7" s="168"/>
      <c r="V7" s="136"/>
      <c r="W7" s="136"/>
      <c r="X7" s="136"/>
      <c r="Y7" s="168"/>
      <c r="Z7" s="136"/>
      <c r="AA7" s="136"/>
      <c r="AB7" s="136"/>
      <c r="AC7" s="168"/>
      <c r="AD7" s="136"/>
      <c r="AE7" s="136"/>
      <c r="AF7" s="136"/>
      <c r="AG7" s="136"/>
      <c r="AH7" s="136"/>
      <c r="AI7" s="136"/>
      <c r="AJ7" s="136"/>
      <c r="AK7" s="168"/>
      <c r="AL7" s="136"/>
      <c r="AM7" s="136"/>
      <c r="AN7" s="136"/>
      <c r="AO7" s="168"/>
      <c r="AP7" s="136"/>
      <c r="AQ7" s="136"/>
      <c r="AR7" s="136"/>
      <c r="AS7" s="168"/>
      <c r="AT7" s="136">
        <v>1</v>
      </c>
      <c r="AU7" s="136"/>
      <c r="AV7" s="136"/>
      <c r="AW7" s="168"/>
      <c r="AX7" s="136"/>
      <c r="AY7" s="136"/>
      <c r="AZ7" s="136"/>
      <c r="BA7" s="168"/>
      <c r="BB7" s="136"/>
      <c r="BC7" s="136"/>
      <c r="BD7" s="136"/>
      <c r="BE7" s="168"/>
      <c r="BF7" s="136"/>
      <c r="BG7" s="136"/>
      <c r="BH7" s="136"/>
      <c r="BI7" s="168"/>
      <c r="BJ7" s="136"/>
      <c r="BK7" s="136"/>
      <c r="BL7" s="136"/>
      <c r="BM7" s="168"/>
      <c r="BN7" s="136">
        <v>1</v>
      </c>
      <c r="BO7" s="136"/>
      <c r="BP7" s="136"/>
      <c r="BQ7" s="168"/>
      <c r="BR7" s="136"/>
      <c r="BS7" s="136"/>
      <c r="BT7" s="392">
        <v>0.5</v>
      </c>
      <c r="BU7" s="168"/>
      <c r="BV7" s="136">
        <v>1</v>
      </c>
      <c r="BW7" s="136"/>
      <c r="BX7" s="136"/>
      <c r="BY7" s="168"/>
      <c r="BZ7" s="136">
        <v>1</v>
      </c>
      <c r="CA7" s="136"/>
      <c r="CB7" s="136"/>
      <c r="CC7" s="168"/>
      <c r="CD7" s="136"/>
      <c r="CE7" s="136"/>
      <c r="CF7" s="136"/>
      <c r="CG7" s="91"/>
      <c r="CH7" s="136"/>
      <c r="CI7" s="136"/>
      <c r="CJ7" s="136"/>
      <c r="CK7" s="87"/>
      <c r="CL7" s="85"/>
      <c r="CM7" s="85"/>
      <c r="CN7" s="85"/>
      <c r="CO7" s="87"/>
      <c r="CP7" s="146"/>
      <c r="CQ7" s="146"/>
      <c r="CR7" s="146"/>
      <c r="CS7" s="169"/>
      <c r="CT7" s="169"/>
      <c r="CU7" s="169"/>
      <c r="CV7" s="169"/>
      <c r="CW7" s="103"/>
      <c r="CX7" s="103"/>
      <c r="CY7" s="103"/>
      <c r="CZ7" s="103"/>
    </row>
    <row r="8" spans="1:104" ht="13.5" customHeight="1" x14ac:dyDescent="0.2">
      <c r="A8" s="44"/>
      <c r="B8" s="23" t="s">
        <v>187</v>
      </c>
      <c r="C8" s="147" t="s">
        <v>261</v>
      </c>
      <c r="D8" s="136">
        <f t="shared" si="0"/>
        <v>3</v>
      </c>
      <c r="E8" s="136" t="str">
        <f t="shared" si="1"/>
        <v/>
      </c>
      <c r="F8" s="136">
        <f t="shared" si="2"/>
        <v>2</v>
      </c>
      <c r="H8" s="167">
        <f t="shared" si="3"/>
        <v>40</v>
      </c>
      <c r="I8" s="91"/>
      <c r="J8" s="136"/>
      <c r="K8" s="136"/>
      <c r="L8" s="136"/>
      <c r="M8" s="168"/>
      <c r="N8" s="136"/>
      <c r="O8" s="136"/>
      <c r="P8" s="136"/>
      <c r="Q8" s="168"/>
      <c r="R8" s="136"/>
      <c r="S8" s="136"/>
      <c r="T8" s="136"/>
      <c r="U8" s="168"/>
      <c r="V8" s="136"/>
      <c r="W8" s="136"/>
      <c r="X8" s="136"/>
      <c r="Y8" s="168"/>
      <c r="Z8" s="136"/>
      <c r="AA8" s="136"/>
      <c r="AB8" s="136"/>
      <c r="AC8" s="168"/>
      <c r="AD8" s="136"/>
      <c r="AE8" s="136"/>
      <c r="AF8" s="136"/>
      <c r="AG8" s="136"/>
      <c r="AH8" s="136">
        <v>1</v>
      </c>
      <c r="AI8" s="136"/>
      <c r="AJ8" s="136"/>
      <c r="AK8" s="168"/>
      <c r="AL8" s="136"/>
      <c r="AM8" s="136"/>
      <c r="AN8" s="136"/>
      <c r="AO8" s="168"/>
      <c r="AP8" s="136"/>
      <c r="AQ8" s="136"/>
      <c r="AR8" s="136"/>
      <c r="AS8" s="168"/>
      <c r="AT8" s="136">
        <v>2</v>
      </c>
      <c r="AU8" s="136"/>
      <c r="AV8" s="136"/>
      <c r="AW8" s="168"/>
      <c r="AX8" s="136"/>
      <c r="AY8" s="136"/>
      <c r="AZ8" s="136">
        <v>1</v>
      </c>
      <c r="BA8" s="168"/>
      <c r="BB8" s="136"/>
      <c r="BC8" s="136"/>
      <c r="BD8" s="136"/>
      <c r="BE8" s="168"/>
      <c r="BF8" s="136"/>
      <c r="BG8" s="136"/>
      <c r="BH8" s="136"/>
      <c r="BI8" s="168"/>
      <c r="BJ8" s="136"/>
      <c r="BK8" s="136"/>
      <c r="BL8" s="73"/>
      <c r="BM8" s="168"/>
      <c r="BN8" s="136"/>
      <c r="BO8" s="136"/>
      <c r="BP8" s="136">
        <v>1</v>
      </c>
      <c r="BQ8" s="168"/>
      <c r="BR8" s="136"/>
      <c r="BS8" s="136"/>
      <c r="BT8" s="136"/>
      <c r="BU8" s="168"/>
      <c r="BV8" s="136"/>
      <c r="BW8" s="136"/>
      <c r="BX8" s="136"/>
      <c r="BY8" s="168"/>
      <c r="BZ8" s="136"/>
      <c r="CA8" s="136"/>
      <c r="CB8" s="136"/>
      <c r="CC8" s="168"/>
      <c r="CD8" s="136"/>
      <c r="CE8" s="136"/>
      <c r="CF8" s="136"/>
      <c r="CG8" s="91"/>
      <c r="CH8" s="136"/>
      <c r="CI8" s="136"/>
      <c r="CJ8" s="136"/>
      <c r="CK8" s="87"/>
      <c r="CL8" s="85"/>
      <c r="CM8" s="85"/>
      <c r="CN8" s="85"/>
      <c r="CO8" s="87"/>
      <c r="CP8" s="146"/>
      <c r="CQ8" s="146"/>
      <c r="CR8" s="146"/>
      <c r="CS8" s="169"/>
      <c r="CT8" s="169"/>
      <c r="CU8" s="169"/>
      <c r="CV8" s="169"/>
      <c r="CW8" s="103"/>
      <c r="CX8" s="103"/>
      <c r="CY8" s="103"/>
      <c r="CZ8" s="103"/>
    </row>
    <row r="9" spans="1:104" ht="13.5" customHeight="1" x14ac:dyDescent="0.2">
      <c r="A9" s="44"/>
      <c r="B9" s="23" t="s">
        <v>138</v>
      </c>
      <c r="C9" s="147" t="s">
        <v>262</v>
      </c>
      <c r="D9" s="136">
        <f t="shared" si="0"/>
        <v>5</v>
      </c>
      <c r="E9" s="136" t="str">
        <f t="shared" si="1"/>
        <v/>
      </c>
      <c r="F9" s="136" t="str">
        <f t="shared" si="2"/>
        <v/>
      </c>
      <c r="H9" s="167">
        <f t="shared" si="3"/>
        <v>40</v>
      </c>
      <c r="I9" s="91"/>
      <c r="J9" s="136"/>
      <c r="K9" s="136"/>
      <c r="L9" s="136"/>
      <c r="M9" s="168"/>
      <c r="N9" s="136">
        <v>1</v>
      </c>
      <c r="O9" s="136"/>
      <c r="P9" s="136"/>
      <c r="Q9" s="168"/>
      <c r="R9" s="136">
        <v>1</v>
      </c>
      <c r="S9" s="136"/>
      <c r="T9" s="136"/>
      <c r="U9" s="168"/>
      <c r="V9" s="136"/>
      <c r="W9" s="136"/>
      <c r="X9" s="136"/>
      <c r="Y9" s="168"/>
      <c r="Z9" s="136"/>
      <c r="AA9" s="136"/>
      <c r="AB9" s="136"/>
      <c r="AC9" s="168"/>
      <c r="AD9" s="136"/>
      <c r="AE9" s="136"/>
      <c r="AF9" s="136"/>
      <c r="AG9" s="136"/>
      <c r="AH9" s="136"/>
      <c r="AI9" s="136"/>
      <c r="AJ9" s="136"/>
      <c r="AK9" s="168"/>
      <c r="AL9" s="136"/>
      <c r="AM9" s="136"/>
      <c r="AN9" s="136"/>
      <c r="AO9" s="168"/>
      <c r="AP9" s="136"/>
      <c r="AQ9" s="136"/>
      <c r="AR9" s="136"/>
      <c r="AS9" s="168"/>
      <c r="AT9" s="136"/>
      <c r="AU9" s="136"/>
      <c r="AV9" s="136"/>
      <c r="AW9" s="168"/>
      <c r="AX9" s="136">
        <v>1</v>
      </c>
      <c r="AY9" s="136"/>
      <c r="AZ9" s="136"/>
      <c r="BA9" s="168"/>
      <c r="BB9" s="136"/>
      <c r="BC9" s="136"/>
      <c r="BD9" s="136"/>
      <c r="BE9" s="168"/>
      <c r="BF9" s="136"/>
      <c r="BG9" s="136"/>
      <c r="BH9" s="136"/>
      <c r="BI9" s="168"/>
      <c r="BJ9" s="136"/>
      <c r="BK9" s="136"/>
      <c r="BL9" s="136"/>
      <c r="BM9" s="168"/>
      <c r="BN9" s="136"/>
      <c r="BO9" s="136"/>
      <c r="BP9" s="136"/>
      <c r="BQ9" s="168"/>
      <c r="BR9" s="136">
        <v>1</v>
      </c>
      <c r="BS9" s="136"/>
      <c r="BT9" s="136"/>
      <c r="BU9" s="168"/>
      <c r="BV9" s="136">
        <v>1</v>
      </c>
      <c r="BW9" s="136"/>
      <c r="BX9" s="136"/>
      <c r="BY9" s="168"/>
      <c r="BZ9" s="136"/>
      <c r="CA9" s="136"/>
      <c r="CB9" s="136"/>
      <c r="CC9" s="168"/>
      <c r="CD9" s="136"/>
      <c r="CE9" s="136"/>
      <c r="CF9" s="136"/>
      <c r="CG9" s="91"/>
      <c r="CH9" s="136"/>
      <c r="CI9" s="136"/>
      <c r="CJ9" s="136"/>
      <c r="CK9" s="87"/>
      <c r="CL9" s="85"/>
      <c r="CM9" s="85"/>
      <c r="CN9" s="85"/>
      <c r="CO9" s="87"/>
      <c r="CP9" s="146"/>
      <c r="CQ9" s="146"/>
      <c r="CR9" s="146"/>
      <c r="CS9" s="169"/>
      <c r="CT9" s="169"/>
      <c r="CU9" s="169"/>
      <c r="CV9" s="169"/>
      <c r="CW9" s="103"/>
      <c r="CX9" s="103"/>
      <c r="CY9" s="103"/>
      <c r="CZ9" s="103"/>
    </row>
    <row r="10" spans="1:104" ht="13.5" customHeight="1" x14ac:dyDescent="0.2">
      <c r="A10" s="44"/>
      <c r="B10" s="23" t="s">
        <v>36</v>
      </c>
      <c r="C10" s="147" t="s">
        <v>263</v>
      </c>
      <c r="D10" s="136">
        <f t="shared" si="0"/>
        <v>2</v>
      </c>
      <c r="E10" s="136" t="str">
        <f t="shared" si="1"/>
        <v/>
      </c>
      <c r="F10" s="136">
        <f t="shared" si="2"/>
        <v>1</v>
      </c>
      <c r="H10" s="167">
        <f t="shared" si="3"/>
        <v>24</v>
      </c>
      <c r="I10" s="91"/>
      <c r="J10" s="136">
        <v>1</v>
      </c>
      <c r="K10" s="136"/>
      <c r="L10" s="136"/>
      <c r="M10" s="168"/>
      <c r="N10" s="136"/>
      <c r="O10" s="136"/>
      <c r="P10" s="136"/>
      <c r="Q10" s="168"/>
      <c r="R10" s="136"/>
      <c r="S10" s="136"/>
      <c r="T10" s="136"/>
      <c r="U10" s="168"/>
      <c r="V10" s="136"/>
      <c r="W10" s="136"/>
      <c r="X10" s="136"/>
      <c r="Y10" s="168"/>
      <c r="Z10" s="136">
        <v>1</v>
      </c>
      <c r="AA10" s="136"/>
      <c r="AB10" s="136"/>
      <c r="AC10" s="168"/>
      <c r="AD10" s="136"/>
      <c r="AE10" s="136"/>
      <c r="AF10" s="136"/>
      <c r="AG10" s="136"/>
      <c r="AH10" s="136"/>
      <c r="AI10" s="136"/>
      <c r="AJ10" s="136"/>
      <c r="AK10" s="168"/>
      <c r="AL10" s="136"/>
      <c r="AM10" s="136"/>
      <c r="AN10" s="136"/>
      <c r="AO10" s="168"/>
      <c r="AP10" s="136"/>
      <c r="AQ10" s="136"/>
      <c r="AR10" s="136">
        <v>1</v>
      </c>
      <c r="AS10" s="168"/>
      <c r="AT10" s="136"/>
      <c r="AU10" s="136"/>
      <c r="AV10" s="136"/>
      <c r="AW10" s="168"/>
      <c r="AX10" s="136"/>
      <c r="AY10" s="136"/>
      <c r="AZ10" s="136"/>
      <c r="BA10" s="168"/>
      <c r="BB10" s="136"/>
      <c r="BC10" s="136"/>
      <c r="BD10" s="136"/>
      <c r="BE10" s="168"/>
      <c r="BF10" s="136"/>
      <c r="BG10" s="136"/>
      <c r="BH10" s="136"/>
      <c r="BI10" s="168"/>
      <c r="BJ10" s="136"/>
      <c r="BK10" s="136"/>
      <c r="BL10" s="136"/>
      <c r="BM10" s="168"/>
      <c r="BN10" s="136"/>
      <c r="BO10" s="136"/>
      <c r="BP10" s="136"/>
      <c r="BQ10" s="168"/>
      <c r="BR10" s="136"/>
      <c r="BS10" s="136"/>
      <c r="BT10" s="136"/>
      <c r="BU10" s="168"/>
      <c r="BV10" s="136"/>
      <c r="BW10" s="136"/>
      <c r="BX10" s="136"/>
      <c r="BY10" s="168"/>
      <c r="BZ10" s="136"/>
      <c r="CA10" s="136"/>
      <c r="CB10" s="136"/>
      <c r="CC10" s="168"/>
      <c r="CD10" s="136"/>
      <c r="CE10" s="136"/>
      <c r="CF10" s="136"/>
      <c r="CG10" s="91"/>
      <c r="CH10" s="136"/>
      <c r="CI10" s="136"/>
      <c r="CJ10" s="136"/>
      <c r="CK10" s="87"/>
      <c r="CL10" s="85"/>
      <c r="CM10" s="85"/>
      <c r="CN10" s="85"/>
      <c r="CO10" s="87"/>
      <c r="CP10" s="146"/>
      <c r="CQ10" s="146"/>
      <c r="CR10" s="146"/>
      <c r="CS10" s="169"/>
      <c r="CT10" s="169"/>
      <c r="CU10" s="169"/>
      <c r="CV10" s="169"/>
      <c r="CW10" s="103"/>
      <c r="CX10" s="103"/>
      <c r="CY10" s="103"/>
      <c r="CZ10" s="103"/>
    </row>
    <row r="11" spans="1:104" ht="13.5" customHeight="1" x14ac:dyDescent="0.2">
      <c r="A11" s="44"/>
      <c r="B11" s="23" t="s">
        <v>224</v>
      </c>
      <c r="C11" s="147" t="s">
        <v>260</v>
      </c>
      <c r="D11" s="136">
        <f t="shared" si="0"/>
        <v>2</v>
      </c>
      <c r="E11" s="136" t="str">
        <f t="shared" si="1"/>
        <v/>
      </c>
      <c r="F11" s="136">
        <f t="shared" si="2"/>
        <v>1</v>
      </c>
      <c r="H11" s="167">
        <f t="shared" si="3"/>
        <v>24</v>
      </c>
      <c r="I11" s="91"/>
      <c r="J11" s="136">
        <v>1</v>
      </c>
      <c r="K11" s="136"/>
      <c r="L11" s="136"/>
      <c r="M11" s="168"/>
      <c r="N11" s="136"/>
      <c r="O11" s="136"/>
      <c r="P11" s="136"/>
      <c r="Q11" s="168"/>
      <c r="R11" s="136"/>
      <c r="S11" s="136"/>
      <c r="T11" s="136"/>
      <c r="U11" s="168"/>
      <c r="V11" s="136"/>
      <c r="W11" s="136"/>
      <c r="X11" s="136">
        <v>1</v>
      </c>
      <c r="Y11" s="168"/>
      <c r="Z11" s="136"/>
      <c r="AA11" s="136"/>
      <c r="AB11" s="136"/>
      <c r="AC11" s="168"/>
      <c r="AD11" s="136"/>
      <c r="AE11" s="136"/>
      <c r="AF11" s="136"/>
      <c r="AG11" s="136"/>
      <c r="AH11" s="136"/>
      <c r="AI11" s="136"/>
      <c r="AJ11" s="136"/>
      <c r="AK11" s="168"/>
      <c r="AL11" s="136"/>
      <c r="AM11" s="136"/>
      <c r="AN11" s="136"/>
      <c r="AO11" s="168"/>
      <c r="AP11" s="136"/>
      <c r="AQ11" s="136"/>
      <c r="AR11" s="136"/>
      <c r="AS11" s="168"/>
      <c r="AT11" s="136"/>
      <c r="AU11" s="136"/>
      <c r="AV11" s="136"/>
      <c r="AW11" s="168"/>
      <c r="AX11" s="136"/>
      <c r="AY11" s="136"/>
      <c r="AZ11" s="136"/>
      <c r="BA11" s="168"/>
      <c r="BB11" s="136"/>
      <c r="BC11" s="136"/>
      <c r="BD11" s="136"/>
      <c r="BE11" s="168"/>
      <c r="BF11" s="136"/>
      <c r="BG11" s="136"/>
      <c r="BH11" s="136"/>
      <c r="BI11" s="168"/>
      <c r="BJ11" s="136"/>
      <c r="BK11" s="136"/>
      <c r="BL11" s="136"/>
      <c r="BM11" s="168"/>
      <c r="BN11" s="136">
        <v>1</v>
      </c>
      <c r="BO11" s="136"/>
      <c r="BP11" s="136"/>
      <c r="BQ11" s="168"/>
      <c r="BR11" s="136"/>
      <c r="BS11" s="136"/>
      <c r="BT11" s="136"/>
      <c r="BU11" s="168"/>
      <c r="BV11" s="136"/>
      <c r="BW11" s="136"/>
      <c r="BX11" s="136"/>
      <c r="BY11" s="168"/>
      <c r="BZ11" s="136"/>
      <c r="CA11" s="136"/>
      <c r="CB11" s="136"/>
      <c r="CC11" s="168"/>
      <c r="CD11" s="136"/>
      <c r="CE11" s="136"/>
      <c r="CF11" s="136"/>
      <c r="CG11" s="91"/>
      <c r="CH11" s="136"/>
      <c r="CI11" s="136"/>
      <c r="CJ11" s="136"/>
      <c r="CK11" s="87"/>
      <c r="CL11" s="85"/>
      <c r="CM11" s="85"/>
      <c r="CN11" s="85"/>
      <c r="CO11" s="87"/>
      <c r="CP11" s="146"/>
      <c r="CQ11" s="146"/>
      <c r="CR11" s="146"/>
      <c r="CS11" s="169"/>
      <c r="CT11" s="169"/>
      <c r="CU11" s="169"/>
      <c r="CV11" s="169"/>
      <c r="CW11" s="103"/>
      <c r="CX11" s="103"/>
      <c r="CY11" s="103"/>
      <c r="CZ11" s="103"/>
    </row>
    <row r="12" spans="1:104" ht="13.5" customHeight="1" x14ac:dyDescent="0.2">
      <c r="A12" s="44"/>
      <c r="B12" s="23" t="s">
        <v>228</v>
      </c>
      <c r="C12" s="147" t="s">
        <v>261</v>
      </c>
      <c r="D12" s="136">
        <f t="shared" si="0"/>
        <v>2</v>
      </c>
      <c r="E12" s="136" t="str">
        <f t="shared" si="1"/>
        <v/>
      </c>
      <c r="F12" s="136">
        <f t="shared" si="2"/>
        <v>1</v>
      </c>
      <c r="H12" s="167">
        <f t="shared" si="3"/>
        <v>24</v>
      </c>
      <c r="I12" s="91"/>
      <c r="J12" s="136"/>
      <c r="K12" s="136"/>
      <c r="L12" s="136"/>
      <c r="M12" s="168"/>
      <c r="N12" s="136">
        <v>1</v>
      </c>
      <c r="O12" s="136"/>
      <c r="P12" s="136">
        <v>1</v>
      </c>
      <c r="Q12" s="168"/>
      <c r="R12" s="136"/>
      <c r="S12" s="136"/>
      <c r="T12" s="136"/>
      <c r="U12" s="168"/>
      <c r="V12" s="136"/>
      <c r="W12" s="136"/>
      <c r="X12" s="136"/>
      <c r="Y12" s="168"/>
      <c r="Z12" s="136"/>
      <c r="AA12" s="136"/>
      <c r="AB12" s="136"/>
      <c r="AC12" s="168"/>
      <c r="AD12" s="136"/>
      <c r="AE12" s="136"/>
      <c r="AF12" s="136"/>
      <c r="AG12" s="136"/>
      <c r="AH12" s="136">
        <v>1</v>
      </c>
      <c r="AI12" s="136"/>
      <c r="AJ12" s="136"/>
      <c r="AK12" s="168"/>
      <c r="AL12" s="136"/>
      <c r="AM12" s="136"/>
      <c r="AN12" s="136"/>
      <c r="AO12" s="168"/>
      <c r="AP12" s="136"/>
      <c r="AQ12" s="136"/>
      <c r="AR12" s="136"/>
      <c r="AS12" s="168"/>
      <c r="AT12" s="136"/>
      <c r="AU12" s="136"/>
      <c r="AV12" s="136"/>
      <c r="AW12" s="168"/>
      <c r="AX12" s="136"/>
      <c r="AY12" s="136"/>
      <c r="AZ12" s="136"/>
      <c r="BA12" s="168"/>
      <c r="BB12" s="136"/>
      <c r="BC12" s="136"/>
      <c r="BD12" s="136"/>
      <c r="BE12" s="168"/>
      <c r="BF12" s="136"/>
      <c r="BG12" s="136"/>
      <c r="BH12" s="136"/>
      <c r="BI12" s="168"/>
      <c r="BJ12" s="136"/>
      <c r="BK12" s="136"/>
      <c r="BL12" s="136"/>
      <c r="BM12" s="168"/>
      <c r="BN12" s="136"/>
      <c r="BO12" s="136"/>
      <c r="BP12" s="136"/>
      <c r="BQ12" s="168"/>
      <c r="BR12" s="136"/>
      <c r="BS12" s="136"/>
      <c r="BT12" s="136"/>
      <c r="BU12" s="168"/>
      <c r="BV12" s="136"/>
      <c r="BW12" s="136"/>
      <c r="BX12" s="136"/>
      <c r="BY12" s="168"/>
      <c r="BZ12" s="136"/>
      <c r="CA12" s="136"/>
      <c r="CB12" s="136"/>
      <c r="CC12" s="168"/>
      <c r="CD12" s="136"/>
      <c r="CE12" s="136"/>
      <c r="CF12" s="136"/>
      <c r="CG12" s="91"/>
      <c r="CH12" s="136"/>
      <c r="CI12" s="136"/>
      <c r="CJ12" s="136"/>
      <c r="CK12" s="87"/>
      <c r="CL12" s="85"/>
      <c r="CM12" s="85"/>
      <c r="CN12" s="85"/>
      <c r="CO12" s="87"/>
      <c r="CP12" s="146"/>
      <c r="CQ12" s="146"/>
      <c r="CR12" s="146"/>
      <c r="CS12" s="169"/>
      <c r="CT12" s="169"/>
      <c r="CU12" s="169"/>
      <c r="CV12" s="169"/>
      <c r="CW12" s="103"/>
      <c r="CX12" s="103"/>
      <c r="CY12" s="103"/>
      <c r="CZ12" s="103"/>
    </row>
    <row r="13" spans="1:104" ht="13.5" customHeight="1" x14ac:dyDescent="0.2">
      <c r="A13" s="44"/>
      <c r="B13" s="23" t="s">
        <v>270</v>
      </c>
      <c r="C13" s="364" t="s">
        <v>261</v>
      </c>
      <c r="D13" s="136">
        <f t="shared" si="0"/>
        <v>1</v>
      </c>
      <c r="E13" s="136" t="str">
        <f t="shared" si="1"/>
        <v/>
      </c>
      <c r="F13" s="136">
        <f t="shared" si="2"/>
        <v>1</v>
      </c>
      <c r="H13" s="167">
        <f t="shared" si="3"/>
        <v>16</v>
      </c>
      <c r="I13" s="91"/>
      <c r="J13" s="136"/>
      <c r="K13" s="136"/>
      <c r="L13" s="136"/>
      <c r="M13" s="168"/>
      <c r="N13" s="136"/>
      <c r="O13" s="136"/>
      <c r="P13" s="136"/>
      <c r="Q13" s="168"/>
      <c r="R13" s="136"/>
      <c r="S13" s="136"/>
      <c r="T13" s="136"/>
      <c r="U13" s="168"/>
      <c r="V13" s="136"/>
      <c r="W13" s="136"/>
      <c r="X13" s="136"/>
      <c r="Y13" s="168"/>
      <c r="Z13" s="136"/>
      <c r="AA13" s="136"/>
      <c r="AB13" s="136"/>
      <c r="AC13" s="168"/>
      <c r="AD13" s="136"/>
      <c r="AE13" s="136"/>
      <c r="AF13" s="136"/>
      <c r="AG13" s="136"/>
      <c r="AH13" s="136"/>
      <c r="AI13" s="136"/>
      <c r="AJ13" s="136"/>
      <c r="AK13" s="168"/>
      <c r="AL13" s="136"/>
      <c r="AM13" s="136"/>
      <c r="AN13" s="136"/>
      <c r="AO13" s="168"/>
      <c r="AP13" s="136"/>
      <c r="AQ13" s="136"/>
      <c r="AR13" s="136">
        <v>1</v>
      </c>
      <c r="AS13" s="168"/>
      <c r="AT13" s="136"/>
      <c r="AU13" s="136"/>
      <c r="AV13" s="136"/>
      <c r="AW13" s="168"/>
      <c r="AX13" s="136">
        <v>1</v>
      </c>
      <c r="AY13" s="136"/>
      <c r="AZ13" s="136"/>
      <c r="BA13" s="168"/>
      <c r="BB13" s="136"/>
      <c r="BC13" s="136"/>
      <c r="BD13" s="136"/>
      <c r="BE13" s="168"/>
      <c r="BF13" s="136"/>
      <c r="BG13" s="136"/>
      <c r="BH13" s="136"/>
      <c r="BI13" s="168"/>
      <c r="BJ13" s="136"/>
      <c r="BK13" s="136"/>
      <c r="BL13" s="136"/>
      <c r="BM13" s="168"/>
      <c r="BN13" s="136"/>
      <c r="BO13" s="136"/>
      <c r="BP13" s="136"/>
      <c r="BQ13" s="168"/>
      <c r="BR13" s="136"/>
      <c r="BS13" s="136"/>
      <c r="BT13" s="136"/>
      <c r="BU13" s="168"/>
      <c r="BV13" s="136"/>
      <c r="BW13" s="136"/>
      <c r="BX13" s="136"/>
      <c r="BY13" s="168"/>
      <c r="BZ13" s="136"/>
      <c r="CA13" s="136"/>
      <c r="CB13" s="136"/>
      <c r="CC13" s="168"/>
      <c r="CD13" s="136"/>
      <c r="CE13" s="136"/>
      <c r="CF13" s="136"/>
      <c r="CG13" s="91"/>
      <c r="CH13" s="136"/>
      <c r="CI13" s="136"/>
      <c r="CJ13" s="136"/>
      <c r="CK13" s="87"/>
      <c r="CL13" s="85"/>
      <c r="CM13" s="85"/>
      <c r="CN13" s="85"/>
      <c r="CO13" s="87"/>
      <c r="CP13" s="146"/>
      <c r="CQ13" s="146"/>
      <c r="CR13" s="146"/>
      <c r="CS13" s="169"/>
      <c r="CT13" s="169"/>
      <c r="CU13" s="169"/>
      <c r="CV13" s="169"/>
      <c r="CW13" s="103"/>
      <c r="CX13" s="103"/>
      <c r="CY13" s="103"/>
      <c r="CZ13" s="103"/>
    </row>
    <row r="14" spans="1:104" ht="13.5" customHeight="1" x14ac:dyDescent="0.2">
      <c r="A14" s="44"/>
      <c r="B14" s="23" t="s">
        <v>185</v>
      </c>
      <c r="C14" s="147" t="s">
        <v>257</v>
      </c>
      <c r="D14" s="136">
        <f t="shared" si="0"/>
        <v>2</v>
      </c>
      <c r="E14" s="136" t="str">
        <f t="shared" si="1"/>
        <v/>
      </c>
      <c r="F14" s="136" t="str">
        <f t="shared" si="2"/>
        <v/>
      </c>
      <c r="H14" s="167">
        <f t="shared" si="3"/>
        <v>16</v>
      </c>
      <c r="I14" s="91"/>
      <c r="J14" s="136"/>
      <c r="K14" s="136"/>
      <c r="L14" s="136"/>
      <c r="M14" s="168"/>
      <c r="N14" s="136"/>
      <c r="O14" s="136"/>
      <c r="P14" s="136"/>
      <c r="Q14" s="168"/>
      <c r="R14" s="136"/>
      <c r="S14" s="136"/>
      <c r="T14" s="136"/>
      <c r="U14" s="168"/>
      <c r="V14" s="136"/>
      <c r="W14" s="136"/>
      <c r="X14" s="136"/>
      <c r="Y14" s="168"/>
      <c r="Z14" s="136"/>
      <c r="AA14" s="136"/>
      <c r="AB14" s="136"/>
      <c r="AC14" s="168"/>
      <c r="AD14" s="136">
        <v>1</v>
      </c>
      <c r="AE14" s="136"/>
      <c r="AF14" s="136"/>
      <c r="AG14" s="136"/>
      <c r="AH14" s="136"/>
      <c r="AI14" s="136"/>
      <c r="AJ14" s="136"/>
      <c r="AK14" s="168"/>
      <c r="AL14" s="136"/>
      <c r="AM14" s="136"/>
      <c r="AN14" s="136"/>
      <c r="AO14" s="168"/>
      <c r="AP14" s="136"/>
      <c r="AQ14" s="136"/>
      <c r="AR14" s="136"/>
      <c r="AS14" s="168"/>
      <c r="AT14" s="136"/>
      <c r="AU14" s="136"/>
      <c r="AV14" s="136"/>
      <c r="AW14" s="168"/>
      <c r="AX14" s="136">
        <v>1</v>
      </c>
      <c r="AY14" s="136"/>
      <c r="AZ14" s="136"/>
      <c r="BA14" s="168"/>
      <c r="BB14" s="136"/>
      <c r="BC14" s="136"/>
      <c r="BD14" s="136"/>
      <c r="BE14" s="168"/>
      <c r="BF14" s="136"/>
      <c r="BG14" s="136"/>
      <c r="BH14" s="136"/>
      <c r="BI14" s="168"/>
      <c r="BJ14" s="136"/>
      <c r="BK14" s="136"/>
      <c r="BL14" s="136"/>
      <c r="BM14" s="168"/>
      <c r="BN14" s="136"/>
      <c r="BO14" s="136"/>
      <c r="BP14" s="136"/>
      <c r="BQ14" s="168"/>
      <c r="BR14" s="136"/>
      <c r="BS14" s="136"/>
      <c r="BT14" s="136"/>
      <c r="BU14" s="168"/>
      <c r="BV14" s="136"/>
      <c r="BW14" s="136"/>
      <c r="BX14" s="136"/>
      <c r="BY14" s="168"/>
      <c r="BZ14" s="136"/>
      <c r="CA14" s="136"/>
      <c r="CB14" s="136"/>
      <c r="CC14" s="168"/>
      <c r="CD14" s="136"/>
      <c r="CE14" s="136"/>
      <c r="CF14" s="136"/>
      <c r="CG14" s="91"/>
      <c r="CH14" s="136"/>
      <c r="CI14" s="136"/>
      <c r="CJ14" s="136"/>
      <c r="CK14" s="87"/>
      <c r="CL14" s="85"/>
      <c r="CM14" s="85"/>
      <c r="CN14" s="85"/>
      <c r="CO14" s="87"/>
      <c r="CP14" s="146"/>
      <c r="CQ14" s="146"/>
      <c r="CR14" s="146"/>
      <c r="CS14" s="169"/>
      <c r="CT14" s="169"/>
      <c r="CU14" s="169"/>
      <c r="CV14" s="169"/>
      <c r="CW14" s="103"/>
      <c r="CX14" s="103"/>
      <c r="CY14" s="103"/>
      <c r="CZ14" s="103"/>
    </row>
    <row r="15" spans="1:104" ht="13.5" customHeight="1" x14ac:dyDescent="0.2">
      <c r="A15" s="44"/>
      <c r="B15" s="23" t="s">
        <v>203</v>
      </c>
      <c r="C15" s="147" t="s">
        <v>264</v>
      </c>
      <c r="D15" s="136">
        <f t="shared" si="0"/>
        <v>2</v>
      </c>
      <c r="E15" s="136" t="str">
        <f t="shared" si="1"/>
        <v/>
      </c>
      <c r="F15" s="136" t="str">
        <f t="shared" si="2"/>
        <v/>
      </c>
      <c r="H15" s="167">
        <f t="shared" si="3"/>
        <v>16</v>
      </c>
      <c r="I15" s="91"/>
      <c r="J15" s="136"/>
      <c r="K15" s="136"/>
      <c r="L15" s="136"/>
      <c r="M15" s="168"/>
      <c r="N15" s="136"/>
      <c r="O15" s="136"/>
      <c r="P15" s="136"/>
      <c r="Q15" s="168"/>
      <c r="R15" s="136"/>
      <c r="S15" s="136"/>
      <c r="T15" s="136"/>
      <c r="U15" s="168"/>
      <c r="V15" s="136"/>
      <c r="W15" s="136"/>
      <c r="X15" s="136"/>
      <c r="Y15" s="168"/>
      <c r="Z15" s="136"/>
      <c r="AA15" s="136"/>
      <c r="AB15" s="136"/>
      <c r="AC15" s="168"/>
      <c r="AD15" s="136">
        <v>1</v>
      </c>
      <c r="AE15" s="136"/>
      <c r="AF15" s="136"/>
      <c r="AG15" s="136"/>
      <c r="AH15" s="136"/>
      <c r="AI15" s="136"/>
      <c r="AJ15" s="136"/>
      <c r="AK15" s="168"/>
      <c r="AL15" s="136"/>
      <c r="AM15" s="136"/>
      <c r="AN15" s="136"/>
      <c r="AO15" s="168"/>
      <c r="AP15" s="136">
        <v>1</v>
      </c>
      <c r="AQ15" s="136"/>
      <c r="AR15" s="136"/>
      <c r="AS15" s="168"/>
      <c r="AT15" s="136"/>
      <c r="AU15" s="136"/>
      <c r="AV15" s="136"/>
      <c r="AW15" s="168"/>
      <c r="AX15" s="136"/>
      <c r="AY15" s="136"/>
      <c r="AZ15" s="136"/>
      <c r="BA15" s="168"/>
      <c r="BB15" s="136"/>
      <c r="BC15" s="136"/>
      <c r="BD15" s="136"/>
      <c r="BE15" s="168"/>
      <c r="BF15" s="136"/>
      <c r="BG15" s="136"/>
      <c r="BH15" s="136"/>
      <c r="BI15" s="168"/>
      <c r="BJ15" s="136"/>
      <c r="BK15" s="136"/>
      <c r="BL15" s="136"/>
      <c r="BM15" s="168"/>
      <c r="BN15" s="136"/>
      <c r="BO15" s="136"/>
      <c r="BP15" s="136"/>
      <c r="BQ15" s="168"/>
      <c r="BR15" s="136"/>
      <c r="BS15" s="136"/>
      <c r="BT15" s="136"/>
      <c r="BU15" s="168"/>
      <c r="BV15" s="136"/>
      <c r="BW15" s="136"/>
      <c r="BX15" s="136"/>
      <c r="BY15" s="168"/>
      <c r="BZ15" s="136"/>
      <c r="CA15" s="136"/>
      <c r="CB15" s="136"/>
      <c r="CC15" s="168"/>
      <c r="CD15" s="136"/>
      <c r="CE15" s="136"/>
      <c r="CF15" s="136"/>
      <c r="CG15" s="91"/>
      <c r="CH15" s="136"/>
      <c r="CI15" s="136"/>
      <c r="CJ15" s="136"/>
      <c r="CK15" s="87"/>
      <c r="CL15" s="85"/>
      <c r="CM15" s="85"/>
      <c r="CN15" s="85"/>
      <c r="CO15" s="87"/>
      <c r="CP15" s="146"/>
      <c r="CQ15" s="146"/>
      <c r="CR15" s="146"/>
      <c r="CS15" s="169"/>
      <c r="CT15" s="169"/>
      <c r="CU15" s="169"/>
      <c r="CV15" s="169"/>
      <c r="CW15" s="103"/>
      <c r="CX15" s="103"/>
      <c r="CY15" s="103"/>
      <c r="CZ15" s="103"/>
    </row>
    <row r="16" spans="1:104" ht="13.5" customHeight="1" x14ac:dyDescent="0.2">
      <c r="A16" s="44"/>
      <c r="B16" s="23" t="s">
        <v>265</v>
      </c>
      <c r="C16" s="147" t="s">
        <v>261</v>
      </c>
      <c r="D16" s="136">
        <f t="shared" si="0"/>
        <v>1</v>
      </c>
      <c r="E16" s="136" t="str">
        <f t="shared" si="1"/>
        <v/>
      </c>
      <c r="F16" s="136">
        <f t="shared" si="2"/>
        <v>1</v>
      </c>
      <c r="H16" s="167">
        <f t="shared" si="3"/>
        <v>16</v>
      </c>
      <c r="I16" s="91"/>
      <c r="J16" s="136"/>
      <c r="K16" s="136"/>
      <c r="L16" s="136"/>
      <c r="M16" s="168"/>
      <c r="N16" s="136"/>
      <c r="O16" s="136"/>
      <c r="P16" s="136"/>
      <c r="Q16" s="168"/>
      <c r="R16" s="136"/>
      <c r="S16" s="136"/>
      <c r="T16" s="136"/>
      <c r="U16" s="168"/>
      <c r="V16" s="136"/>
      <c r="W16" s="136"/>
      <c r="X16" s="136"/>
      <c r="Y16" s="168"/>
      <c r="Z16" s="136"/>
      <c r="AA16" s="136"/>
      <c r="AB16" s="136"/>
      <c r="AC16" s="168"/>
      <c r="AD16" s="136"/>
      <c r="AE16" s="136"/>
      <c r="AF16" s="136"/>
      <c r="AG16" s="136"/>
      <c r="AH16" s="136"/>
      <c r="AI16" s="136"/>
      <c r="AJ16" s="136"/>
      <c r="AK16" s="168"/>
      <c r="AL16" s="136"/>
      <c r="AM16" s="136"/>
      <c r="AN16" s="136"/>
      <c r="AO16" s="168"/>
      <c r="AP16" s="136"/>
      <c r="AQ16" s="136"/>
      <c r="AR16" s="136">
        <v>1</v>
      </c>
      <c r="AS16" s="168"/>
      <c r="AT16" s="136"/>
      <c r="AU16" s="136"/>
      <c r="AV16" s="136"/>
      <c r="AW16" s="168"/>
      <c r="AX16" s="136">
        <v>1</v>
      </c>
      <c r="AY16" s="136"/>
      <c r="AZ16" s="136"/>
      <c r="BA16" s="168"/>
      <c r="BB16" s="136"/>
      <c r="BC16" s="136"/>
      <c r="BD16" s="136"/>
      <c r="BE16" s="168"/>
      <c r="BF16" s="136"/>
      <c r="BG16" s="136"/>
      <c r="BH16" s="136"/>
      <c r="BI16" s="168"/>
      <c r="BJ16" s="136"/>
      <c r="BK16" s="136"/>
      <c r="BL16" s="136"/>
      <c r="BM16" s="168"/>
      <c r="BN16" s="136"/>
      <c r="BO16" s="136"/>
      <c r="BP16" s="136"/>
      <c r="BQ16" s="168"/>
      <c r="BR16" s="136"/>
      <c r="BS16" s="136"/>
      <c r="BT16" s="136"/>
      <c r="BU16" s="168"/>
      <c r="BV16" s="136"/>
      <c r="BW16" s="136"/>
      <c r="BX16" s="136"/>
      <c r="BY16" s="168"/>
      <c r="BZ16" s="136"/>
      <c r="CA16" s="136"/>
      <c r="CB16" s="136"/>
      <c r="CC16" s="168"/>
      <c r="CD16" s="136"/>
      <c r="CE16" s="136"/>
      <c r="CF16" s="136"/>
      <c r="CG16" s="91"/>
      <c r="CH16" s="136"/>
      <c r="CI16" s="136"/>
      <c r="CJ16" s="136"/>
      <c r="CK16" s="87"/>
      <c r="CL16" s="85"/>
      <c r="CM16" s="85"/>
      <c r="CN16" s="85"/>
      <c r="CO16" s="87"/>
      <c r="CP16" s="146"/>
      <c r="CQ16" s="146"/>
      <c r="CR16" s="146"/>
      <c r="CS16" s="169"/>
      <c r="CT16" s="169"/>
      <c r="CU16" s="169"/>
      <c r="CV16" s="169"/>
      <c r="CW16" s="103"/>
      <c r="CX16" s="103"/>
      <c r="CY16" s="103"/>
      <c r="CZ16" s="103"/>
    </row>
    <row r="17" spans="1:104" ht="13.5" customHeight="1" x14ac:dyDescent="0.2">
      <c r="A17" s="44"/>
      <c r="B17" s="23" t="s">
        <v>412</v>
      </c>
      <c r="C17" s="135" t="s">
        <v>257</v>
      </c>
      <c r="D17" s="136">
        <f t="shared" si="0"/>
        <v>1</v>
      </c>
      <c r="E17" s="136" t="str">
        <f t="shared" si="1"/>
        <v/>
      </c>
      <c r="F17" s="136" t="str">
        <f t="shared" si="2"/>
        <v/>
      </c>
      <c r="H17" s="167">
        <f t="shared" si="3"/>
        <v>8</v>
      </c>
      <c r="I17" s="91"/>
      <c r="J17" s="136"/>
      <c r="K17" s="136"/>
      <c r="L17" s="73"/>
      <c r="M17" s="168"/>
      <c r="N17" s="136"/>
      <c r="O17" s="136"/>
      <c r="P17" s="136"/>
      <c r="Q17" s="168"/>
      <c r="R17" s="136"/>
      <c r="S17" s="136"/>
      <c r="T17" s="136"/>
      <c r="U17" s="168"/>
      <c r="V17" s="136"/>
      <c r="W17" s="136"/>
      <c r="X17" s="136"/>
      <c r="Y17" s="168"/>
      <c r="Z17" s="136"/>
      <c r="AA17" s="136"/>
      <c r="AB17" s="136"/>
      <c r="AC17" s="168"/>
      <c r="AD17" s="136"/>
      <c r="AE17" s="136"/>
      <c r="AF17" s="136"/>
      <c r="AG17" s="136"/>
      <c r="AH17" s="136"/>
      <c r="AI17" s="136"/>
      <c r="AJ17" s="136"/>
      <c r="AK17" s="168"/>
      <c r="AL17" s="136"/>
      <c r="AM17" s="136"/>
      <c r="AN17" s="136"/>
      <c r="AO17" s="168"/>
      <c r="AP17" s="136"/>
      <c r="AQ17" s="136"/>
      <c r="AR17" s="136"/>
      <c r="AS17" s="168"/>
      <c r="AT17" s="136"/>
      <c r="AU17" s="136"/>
      <c r="AV17" s="136"/>
      <c r="AW17" s="168"/>
      <c r="AX17" s="136"/>
      <c r="AY17" s="136"/>
      <c r="AZ17" s="136"/>
      <c r="BA17" s="168"/>
      <c r="BB17" s="136"/>
      <c r="BC17" s="136"/>
      <c r="BD17" s="136"/>
      <c r="BE17" s="168"/>
      <c r="BF17" s="136">
        <v>1</v>
      </c>
      <c r="BG17" s="136"/>
      <c r="BH17" s="136"/>
      <c r="BI17" s="168"/>
      <c r="BJ17" s="136"/>
      <c r="BK17" s="136"/>
      <c r="BL17" s="136"/>
      <c r="BM17" s="168"/>
      <c r="BN17" s="136"/>
      <c r="BO17" s="136"/>
      <c r="BP17" s="136"/>
      <c r="BQ17" s="168"/>
      <c r="BR17" s="136"/>
      <c r="BS17" s="136"/>
      <c r="BT17" s="136"/>
      <c r="BU17" s="168"/>
      <c r="BV17" s="136"/>
      <c r="BW17" s="136"/>
      <c r="BX17" s="136"/>
      <c r="BY17" s="168"/>
      <c r="BZ17" s="136"/>
      <c r="CA17" s="136"/>
      <c r="CB17" s="136"/>
      <c r="CC17" s="168"/>
      <c r="CD17" s="136"/>
      <c r="CE17" s="136"/>
      <c r="CF17" s="136"/>
      <c r="CG17" s="91"/>
      <c r="CH17" s="136"/>
      <c r="CI17" s="136"/>
      <c r="CJ17" s="136"/>
      <c r="CK17" s="87"/>
      <c r="CL17" s="85"/>
      <c r="CM17" s="85"/>
      <c r="CN17" s="85"/>
      <c r="CO17" s="87"/>
      <c r="CP17" s="146"/>
      <c r="CQ17" s="146"/>
      <c r="CR17" s="146"/>
      <c r="CS17" s="169"/>
      <c r="CT17" s="169"/>
      <c r="CU17" s="169"/>
      <c r="CV17" s="169"/>
      <c r="CW17" s="103"/>
      <c r="CX17" s="103"/>
      <c r="CY17" s="103"/>
      <c r="CZ17" s="103"/>
    </row>
    <row r="18" spans="1:104" ht="13.5" customHeight="1" x14ac:dyDescent="0.2">
      <c r="A18" s="44"/>
      <c r="B18" s="23" t="s">
        <v>361</v>
      </c>
      <c r="C18" s="147" t="s">
        <v>262</v>
      </c>
      <c r="D18" s="136">
        <f t="shared" si="0"/>
        <v>1</v>
      </c>
      <c r="E18" s="136" t="str">
        <f t="shared" si="1"/>
        <v/>
      </c>
      <c r="F18" s="136" t="str">
        <f t="shared" si="2"/>
        <v/>
      </c>
      <c r="H18" s="167">
        <f t="shared" si="3"/>
        <v>8</v>
      </c>
      <c r="I18" s="91"/>
      <c r="J18" s="136"/>
      <c r="K18" s="136"/>
      <c r="L18" s="136"/>
      <c r="M18" s="168"/>
      <c r="N18" s="136"/>
      <c r="O18" s="136"/>
      <c r="P18" s="136"/>
      <c r="Q18" s="168"/>
      <c r="R18" s="136"/>
      <c r="S18" s="136"/>
      <c r="T18" s="136"/>
      <c r="U18" s="168"/>
      <c r="V18" s="136"/>
      <c r="W18" s="136"/>
      <c r="X18" s="136"/>
      <c r="Y18" s="168"/>
      <c r="Z18" s="136"/>
      <c r="AA18" s="136"/>
      <c r="AB18" s="136"/>
      <c r="AC18" s="168"/>
      <c r="AD18" s="136"/>
      <c r="AE18" s="136"/>
      <c r="AF18" s="136"/>
      <c r="AG18" s="136"/>
      <c r="AH18" s="136"/>
      <c r="AI18" s="136"/>
      <c r="AJ18" s="136"/>
      <c r="AK18" s="168"/>
      <c r="AL18" s="136"/>
      <c r="AM18" s="136"/>
      <c r="AN18" s="136"/>
      <c r="AO18" s="168"/>
      <c r="AP18" s="136"/>
      <c r="AQ18" s="136"/>
      <c r="AR18" s="136"/>
      <c r="AS18" s="168"/>
      <c r="AT18" s="136">
        <v>1</v>
      </c>
      <c r="AU18" s="136"/>
      <c r="AV18" s="136"/>
      <c r="AW18" s="168"/>
      <c r="AX18" s="136"/>
      <c r="AY18" s="136"/>
      <c r="AZ18" s="136"/>
      <c r="BA18" s="168"/>
      <c r="BB18" s="136"/>
      <c r="BC18" s="136"/>
      <c r="BD18" s="136"/>
      <c r="BE18" s="168"/>
      <c r="BF18" s="136"/>
      <c r="BG18" s="136"/>
      <c r="BH18" s="136"/>
      <c r="BI18" s="168"/>
      <c r="BJ18" s="136"/>
      <c r="BK18" s="136"/>
      <c r="BL18" s="136"/>
      <c r="BM18" s="168"/>
      <c r="BN18" s="136"/>
      <c r="BO18" s="136"/>
      <c r="BP18" s="136"/>
      <c r="BQ18" s="168"/>
      <c r="BR18" s="136"/>
      <c r="BS18" s="136"/>
      <c r="BT18" s="136"/>
      <c r="BU18" s="168"/>
      <c r="BV18" s="136"/>
      <c r="BW18" s="136"/>
      <c r="BX18" s="136"/>
      <c r="BY18" s="168"/>
      <c r="BZ18" s="136"/>
      <c r="CA18" s="136"/>
      <c r="CB18" s="136"/>
      <c r="CC18" s="168"/>
      <c r="CD18" s="136"/>
      <c r="CE18" s="136"/>
      <c r="CF18" s="136"/>
      <c r="CG18" s="91"/>
      <c r="CH18" s="136"/>
      <c r="CI18" s="136"/>
      <c r="CJ18" s="136"/>
      <c r="CK18" s="87"/>
      <c r="CL18" s="85"/>
      <c r="CM18" s="85"/>
      <c r="CN18" s="85"/>
      <c r="CO18" s="87"/>
      <c r="CP18" s="146"/>
      <c r="CQ18" s="146"/>
      <c r="CR18" s="146"/>
      <c r="CS18" s="169"/>
      <c r="CT18" s="169"/>
      <c r="CU18" s="169"/>
      <c r="CV18" s="169"/>
      <c r="CW18" s="103"/>
      <c r="CX18" s="103"/>
      <c r="CY18" s="103"/>
      <c r="CZ18" s="103"/>
    </row>
    <row r="19" spans="1:104" ht="13.5" customHeight="1" x14ac:dyDescent="0.2">
      <c r="A19" s="44"/>
      <c r="B19" s="23" t="s">
        <v>269</v>
      </c>
      <c r="C19" s="135" t="s">
        <v>261</v>
      </c>
      <c r="D19" s="136" t="str">
        <f t="shared" si="0"/>
        <v/>
      </c>
      <c r="E19" s="136" t="str">
        <f t="shared" si="1"/>
        <v/>
      </c>
      <c r="F19" s="136">
        <f t="shared" si="2"/>
        <v>1</v>
      </c>
      <c r="H19" s="167">
        <f t="shared" si="3"/>
        <v>8</v>
      </c>
      <c r="I19" s="91"/>
      <c r="J19" s="136"/>
      <c r="K19" s="136"/>
      <c r="L19" s="136"/>
      <c r="M19" s="168"/>
      <c r="N19" s="136"/>
      <c r="O19" s="136"/>
      <c r="P19" s="136"/>
      <c r="Q19" s="168"/>
      <c r="R19" s="136"/>
      <c r="S19" s="136"/>
      <c r="T19" s="136"/>
      <c r="U19" s="168"/>
      <c r="V19" s="136"/>
      <c r="W19" s="136"/>
      <c r="X19" s="136">
        <v>1</v>
      </c>
      <c r="Y19" s="168"/>
      <c r="Z19" s="136"/>
      <c r="AA19" s="136"/>
      <c r="AB19" s="136"/>
      <c r="AC19" s="168"/>
      <c r="AD19" s="136"/>
      <c r="AE19" s="136"/>
      <c r="AF19" s="136"/>
      <c r="AG19" s="136"/>
      <c r="AH19" s="136"/>
      <c r="AI19" s="136"/>
      <c r="AJ19" s="136"/>
      <c r="AK19" s="168"/>
      <c r="AL19" s="136"/>
      <c r="AM19" s="136"/>
      <c r="AN19" s="136"/>
      <c r="AO19" s="168"/>
      <c r="AP19" s="136"/>
      <c r="AQ19" s="136"/>
      <c r="AR19" s="136"/>
      <c r="AS19" s="168"/>
      <c r="AT19" s="136"/>
      <c r="AU19" s="136"/>
      <c r="AV19" s="136"/>
      <c r="AW19" s="168"/>
      <c r="AX19" s="136"/>
      <c r="AY19" s="136"/>
      <c r="AZ19" s="136"/>
      <c r="BA19" s="168"/>
      <c r="BB19" s="136"/>
      <c r="BC19" s="136"/>
      <c r="BD19" s="136"/>
      <c r="BE19" s="168"/>
      <c r="BF19" s="136"/>
      <c r="BG19" s="136"/>
      <c r="BH19" s="136"/>
      <c r="BI19" s="168"/>
      <c r="BJ19" s="136"/>
      <c r="BK19" s="136"/>
      <c r="BL19" s="136"/>
      <c r="BM19" s="168"/>
      <c r="BN19" s="136"/>
      <c r="BO19" s="136"/>
      <c r="BP19" s="136"/>
      <c r="BQ19" s="168"/>
      <c r="BR19" s="136"/>
      <c r="BS19" s="136"/>
      <c r="BT19" s="136"/>
      <c r="BU19" s="168"/>
      <c r="BV19" s="136"/>
      <c r="BW19" s="136"/>
      <c r="BX19" s="136"/>
      <c r="BY19" s="168"/>
      <c r="BZ19" s="136"/>
      <c r="CA19" s="136"/>
      <c r="CB19" s="136"/>
      <c r="CC19" s="168"/>
      <c r="CD19" s="136"/>
      <c r="CE19" s="136"/>
      <c r="CF19" s="136"/>
      <c r="CG19" s="91"/>
      <c r="CH19" s="136"/>
      <c r="CI19" s="136"/>
      <c r="CJ19" s="136"/>
      <c r="CK19" s="87"/>
      <c r="CL19" s="85"/>
      <c r="CM19" s="85"/>
      <c r="CN19" s="85"/>
      <c r="CO19" s="87"/>
      <c r="CP19" s="146"/>
      <c r="CQ19" s="146"/>
      <c r="CR19" s="146"/>
      <c r="CS19" s="169"/>
      <c r="CT19" s="169"/>
      <c r="CU19" s="169"/>
      <c r="CV19" s="169"/>
      <c r="CW19" s="103"/>
      <c r="CX19" s="103"/>
      <c r="CY19" s="103"/>
      <c r="CZ19" s="103"/>
    </row>
    <row r="20" spans="1:104" ht="13.5" customHeight="1" x14ac:dyDescent="0.2">
      <c r="A20" s="44"/>
      <c r="B20" s="23" t="s">
        <v>49</v>
      </c>
      <c r="C20" s="147" t="s">
        <v>261</v>
      </c>
      <c r="D20" s="136">
        <f t="shared" si="0"/>
        <v>2</v>
      </c>
      <c r="E20" s="136" t="str">
        <f t="shared" si="1"/>
        <v/>
      </c>
      <c r="F20" s="136" t="str">
        <f t="shared" si="2"/>
        <v/>
      </c>
      <c r="H20" s="167">
        <f t="shared" si="3"/>
        <v>16</v>
      </c>
      <c r="I20" s="91"/>
      <c r="J20" s="136"/>
      <c r="K20" s="136"/>
      <c r="L20" s="73"/>
      <c r="M20" s="168"/>
      <c r="N20" s="136"/>
      <c r="O20" s="136"/>
      <c r="P20" s="136"/>
      <c r="Q20" s="168"/>
      <c r="R20" s="136"/>
      <c r="S20" s="136"/>
      <c r="T20" s="136"/>
      <c r="U20" s="168"/>
      <c r="V20" s="136"/>
      <c r="W20" s="136"/>
      <c r="X20" s="136"/>
      <c r="Y20" s="168"/>
      <c r="Z20" s="136"/>
      <c r="AA20" s="136"/>
      <c r="AB20" s="136"/>
      <c r="AC20" s="168"/>
      <c r="AD20" s="136"/>
      <c r="AE20" s="136"/>
      <c r="AF20" s="136"/>
      <c r="AG20" s="136"/>
      <c r="AH20" s="136"/>
      <c r="AI20" s="136"/>
      <c r="AJ20" s="136"/>
      <c r="AK20" s="168"/>
      <c r="AL20" s="136"/>
      <c r="AM20" s="136"/>
      <c r="AN20" s="136"/>
      <c r="AO20" s="168"/>
      <c r="AP20" s="136">
        <v>1</v>
      </c>
      <c r="AQ20" s="136"/>
      <c r="AR20" s="136"/>
      <c r="AS20" s="168"/>
      <c r="AT20" s="136"/>
      <c r="AU20" s="136"/>
      <c r="AV20" s="136"/>
      <c r="AW20" s="168"/>
      <c r="AX20" s="136"/>
      <c r="AY20" s="136"/>
      <c r="AZ20" s="136"/>
      <c r="BA20" s="168"/>
      <c r="BB20" s="136"/>
      <c r="BC20" s="136"/>
      <c r="BD20" s="136"/>
      <c r="BE20" s="168"/>
      <c r="BF20" s="136"/>
      <c r="BG20" s="136"/>
      <c r="BH20" s="136"/>
      <c r="BI20" s="168"/>
      <c r="BJ20" s="136"/>
      <c r="BK20" s="136"/>
      <c r="BL20" s="136"/>
      <c r="BM20" s="168"/>
      <c r="BN20" s="136"/>
      <c r="BO20" s="136"/>
      <c r="BP20" s="136"/>
      <c r="BQ20" s="168"/>
      <c r="BR20" s="136"/>
      <c r="BS20" s="136"/>
      <c r="BT20" s="136"/>
      <c r="BU20" s="168"/>
      <c r="BV20" s="136"/>
      <c r="BW20" s="136"/>
      <c r="BX20" s="136"/>
      <c r="BY20" s="168"/>
      <c r="BZ20" s="136"/>
      <c r="CA20" s="136"/>
      <c r="CB20" s="136"/>
      <c r="CC20" s="168"/>
      <c r="CD20" s="136"/>
      <c r="CE20" s="136"/>
      <c r="CF20" s="136"/>
      <c r="CG20" s="91"/>
      <c r="CH20" s="136">
        <v>1</v>
      </c>
      <c r="CI20" s="136"/>
      <c r="CJ20" s="136"/>
      <c r="CK20" s="87"/>
      <c r="CL20" s="85"/>
      <c r="CM20" s="85"/>
      <c r="CN20" s="85"/>
      <c r="CO20" s="87"/>
      <c r="CP20" s="146"/>
      <c r="CQ20" s="146"/>
      <c r="CR20" s="146"/>
      <c r="CS20" s="169"/>
      <c r="CT20" s="169"/>
      <c r="CU20" s="169"/>
      <c r="CV20" s="169"/>
      <c r="CW20" s="103"/>
      <c r="CX20" s="103"/>
      <c r="CY20" s="103"/>
      <c r="CZ20" s="103"/>
    </row>
    <row r="21" spans="1:104" ht="13.5" customHeight="1" x14ac:dyDescent="0.2">
      <c r="A21" s="44"/>
      <c r="B21" s="23" t="s">
        <v>42</v>
      </c>
      <c r="C21" s="135" t="s">
        <v>262</v>
      </c>
      <c r="D21" s="136">
        <f>IF(SUM(J21,N21,R21,V21,Z21,AD21,AH21,AL21,AP21,AT21,AX21,BB21,BF21,BJ21,BN21,BR21,BV21,BZ21,CD21,CH21,CL21,CP21)&lt;1,"",SUM(J21,N21,R21,V21,Z21,AD21,AH21,AL21,AP21,AT21,AX21,BB21,BF21,BJ21,BN21,BR21,BV21,BZ21,CD21,CH21,CL21,CP21))</f>
        <v>1</v>
      </c>
      <c r="E21" s="136" t="str">
        <f>IF(SUM(K21,O21,S21,W21,AA21,AE21,AI21,AM21,AQ21,AU21,AY21,BC21,BG21,BK21,BO21,BS21,BW21,CA21,CE21,CI21,CM21,CQ21)&lt;1,"",SUM(K21,O21,S21,W21,AA21,AE21,AI21,AM21,AQ21,AU21,AY21,BC21,BG21,BK21,BO21,BS21,BW21,CA21,CE21,CI21,CM21,CQ21))</f>
        <v/>
      </c>
      <c r="F21" s="136" t="str">
        <f>IF(SUM(L21,P21,T21,X21,AB21,AF21,AJ21,AN21,AR21,AV21,AZ21,BD21,BH21,BL21,BP21,BT21,BX21,CB21,CF21,CJ21,CN21,CR21)&lt;0.5,"",SUM(L21,P21,T21,X21,AB21,AF21,AJ21,AN21,AR21,AV21,AZ21,BD21,BH21,BL21,BP21,BT21,BX21,CB21,CF21,CJ21,CN21,CR21))</f>
        <v/>
      </c>
      <c r="H21" s="167">
        <f>IF(D21="",0,D21*8)+IF(E21="",0,E21*12)+IF(F21="",0,F21*8)</f>
        <v>8</v>
      </c>
      <c r="I21" s="91"/>
      <c r="J21" s="136"/>
      <c r="K21" s="136"/>
      <c r="L21" s="73"/>
      <c r="M21" s="168"/>
      <c r="N21" s="136"/>
      <c r="O21" s="136"/>
      <c r="P21" s="136"/>
      <c r="Q21" s="168"/>
      <c r="R21" s="136"/>
      <c r="S21" s="136"/>
      <c r="T21" s="136"/>
      <c r="U21" s="168"/>
      <c r="V21" s="136"/>
      <c r="W21" s="136"/>
      <c r="X21" s="136"/>
      <c r="Y21" s="168"/>
      <c r="Z21" s="136"/>
      <c r="AA21" s="136"/>
      <c r="AB21" s="136"/>
      <c r="AC21" s="168"/>
      <c r="AD21" s="136"/>
      <c r="AE21" s="136"/>
      <c r="AF21" s="136"/>
      <c r="AG21" s="136"/>
      <c r="AH21" s="136"/>
      <c r="AI21" s="136"/>
      <c r="AJ21" s="136"/>
      <c r="AK21" s="168"/>
      <c r="AL21" s="136"/>
      <c r="AM21" s="136"/>
      <c r="AN21" s="136"/>
      <c r="AO21" s="168"/>
      <c r="AP21" s="136"/>
      <c r="AQ21" s="136"/>
      <c r="AR21" s="136"/>
      <c r="AS21" s="168"/>
      <c r="AT21" s="136"/>
      <c r="AU21" s="136"/>
      <c r="AV21" s="136"/>
      <c r="AW21" s="168"/>
      <c r="AX21" s="136"/>
      <c r="AY21" s="136"/>
      <c r="AZ21" s="136"/>
      <c r="BA21" s="168"/>
      <c r="BB21" s="136"/>
      <c r="BC21" s="136"/>
      <c r="BD21" s="136"/>
      <c r="BE21" s="168"/>
      <c r="BF21" s="136">
        <v>1</v>
      </c>
      <c r="BG21" s="136"/>
      <c r="BH21" s="136"/>
      <c r="BI21" s="168"/>
      <c r="BJ21" s="136"/>
      <c r="BK21" s="136"/>
      <c r="BL21" s="136"/>
      <c r="BM21" s="168"/>
      <c r="BN21" s="136"/>
      <c r="BO21" s="136"/>
      <c r="BP21" s="136"/>
      <c r="BQ21" s="168"/>
      <c r="BR21" s="136"/>
      <c r="BS21" s="136"/>
      <c r="BT21" s="136"/>
      <c r="BU21" s="168"/>
      <c r="BV21" s="136"/>
      <c r="BW21" s="136"/>
      <c r="BX21" s="136"/>
      <c r="BY21" s="168"/>
      <c r="BZ21" s="136"/>
      <c r="CA21" s="136"/>
      <c r="CB21" s="136"/>
      <c r="CC21" s="168"/>
      <c r="CD21" s="136"/>
      <c r="CE21" s="136"/>
      <c r="CF21" s="136"/>
      <c r="CG21" s="91"/>
      <c r="CH21" s="136"/>
      <c r="CI21" s="136"/>
      <c r="CJ21" s="136"/>
      <c r="CK21" s="87"/>
      <c r="CL21" s="85"/>
      <c r="CM21" s="85"/>
      <c r="CN21" s="85"/>
      <c r="CO21" s="87"/>
      <c r="CP21" s="146"/>
      <c r="CQ21" s="146"/>
      <c r="CR21" s="146"/>
      <c r="CS21" s="169"/>
      <c r="CT21" s="169"/>
      <c r="CU21" s="169"/>
      <c r="CV21" s="169"/>
      <c r="CW21" s="103"/>
      <c r="CX21" s="103"/>
      <c r="CY21" s="103"/>
      <c r="CZ21" s="103"/>
    </row>
    <row r="22" spans="1:104" ht="13.5" customHeight="1" x14ac:dyDescent="0.2">
      <c r="A22" s="44"/>
      <c r="B22" s="23" t="s">
        <v>422</v>
      </c>
      <c r="C22" s="147"/>
      <c r="D22" s="136"/>
      <c r="E22" s="136"/>
      <c r="F22" s="136">
        <f t="shared" si="2"/>
        <v>1</v>
      </c>
      <c r="H22" s="167">
        <f t="shared" si="3"/>
        <v>8</v>
      </c>
      <c r="I22" s="91"/>
      <c r="J22" s="136"/>
      <c r="K22" s="136"/>
      <c r="L22" s="73"/>
      <c r="M22" s="168"/>
      <c r="N22" s="136"/>
      <c r="O22" s="136"/>
      <c r="P22" s="136"/>
      <c r="Q22" s="168"/>
      <c r="R22" s="136"/>
      <c r="S22" s="136"/>
      <c r="T22" s="136"/>
      <c r="U22" s="168"/>
      <c r="V22" s="136"/>
      <c r="W22" s="136"/>
      <c r="X22" s="136"/>
      <c r="Y22" s="168"/>
      <c r="Z22" s="136"/>
      <c r="AA22" s="136"/>
      <c r="AB22" s="136"/>
      <c r="AC22" s="168"/>
      <c r="AD22" s="136"/>
      <c r="AE22" s="136"/>
      <c r="AF22" s="136"/>
      <c r="AG22" s="136"/>
      <c r="AH22" s="136"/>
      <c r="AI22" s="136"/>
      <c r="AJ22" s="136"/>
      <c r="AK22" s="168"/>
      <c r="AL22" s="136"/>
      <c r="AM22" s="136"/>
      <c r="AN22" s="136"/>
      <c r="AO22" s="168"/>
      <c r="AP22" s="136"/>
      <c r="AQ22" s="136"/>
      <c r="AR22" s="136"/>
      <c r="AS22" s="168"/>
      <c r="AT22" s="136"/>
      <c r="AU22" s="136"/>
      <c r="AV22" s="136"/>
      <c r="AW22" s="168"/>
      <c r="AX22" s="136"/>
      <c r="AY22" s="136"/>
      <c r="AZ22" s="136"/>
      <c r="BA22" s="168"/>
      <c r="BB22" s="136"/>
      <c r="BC22" s="136"/>
      <c r="BD22" s="136"/>
      <c r="BE22" s="168"/>
      <c r="BF22" s="136"/>
      <c r="BG22" s="136"/>
      <c r="BH22" s="136"/>
      <c r="BI22" s="168"/>
      <c r="BJ22" s="136"/>
      <c r="BK22" s="136"/>
      <c r="BL22" s="136"/>
      <c r="BM22" s="168"/>
      <c r="BN22" s="136"/>
      <c r="BO22" s="136"/>
      <c r="BP22" s="136"/>
      <c r="BQ22" s="168"/>
      <c r="BR22" s="136"/>
      <c r="BS22" s="136"/>
      <c r="BT22" s="136"/>
      <c r="BU22" s="168"/>
      <c r="BV22" s="136"/>
      <c r="BW22" s="136"/>
      <c r="BX22" s="136"/>
      <c r="BY22" s="168"/>
      <c r="BZ22" s="136"/>
      <c r="CA22" s="136"/>
      <c r="CB22" s="136"/>
      <c r="CC22" s="168"/>
      <c r="CD22" s="136"/>
      <c r="CE22" s="136"/>
      <c r="CF22" s="136"/>
      <c r="CG22" s="91"/>
      <c r="CH22" s="136"/>
      <c r="CI22" s="136"/>
      <c r="CJ22" s="136">
        <v>1</v>
      </c>
      <c r="CK22" s="87"/>
      <c r="CL22" s="85"/>
      <c r="CM22" s="85"/>
      <c r="CN22" s="85"/>
      <c r="CO22" s="87"/>
      <c r="CP22" s="146"/>
      <c r="CQ22" s="146"/>
      <c r="CR22" s="146"/>
      <c r="CS22" s="169"/>
      <c r="CT22" s="169"/>
      <c r="CU22" s="169"/>
      <c r="CV22" s="169"/>
      <c r="CW22" s="103"/>
      <c r="CX22" s="103"/>
      <c r="CY22" s="103"/>
      <c r="CZ22" s="103"/>
    </row>
    <row r="23" spans="1:104" ht="13.5" customHeight="1" x14ac:dyDescent="0.2">
      <c r="B23" s="60"/>
      <c r="C23" s="170" t="s">
        <v>105</v>
      </c>
      <c r="D23" s="59">
        <f>IF(SUM(D5:D22)&lt;1,"",SUM(D5:D22))</f>
        <v>42</v>
      </c>
      <c r="E23" s="59">
        <f>IF(SUM(E5:E22)&lt;1,"",SUM(E5:E22))</f>
        <v>6</v>
      </c>
      <c r="F23" s="59">
        <f>IF(SUM(F5:F22)&lt;1,"",SUM(F5:F22))</f>
        <v>11</v>
      </c>
      <c r="H23" s="59">
        <f>SUM(H5:H22)</f>
        <v>496</v>
      </c>
      <c r="I23" s="91"/>
      <c r="J23" s="171">
        <f>IF(SUM(J5:J22)&lt;1,"-",SUM(J5:J22))</f>
        <v>3</v>
      </c>
      <c r="K23" s="171">
        <f>IF(SUM(K5:K22)&lt;1,"-",SUM(K5:K22))</f>
        <v>1</v>
      </c>
      <c r="L23" s="171">
        <f>IF(SUM(L5:L22)&lt;1,"-",SUM(L5:L22))</f>
        <v>1</v>
      </c>
      <c r="M23" s="172"/>
      <c r="N23" s="171">
        <f>IF(SUM(N5:N22)&lt;1,"-",SUM(N5:N22))</f>
        <v>5</v>
      </c>
      <c r="O23" s="171" t="str">
        <f>IF(SUM(O5:O22)&lt;1,"-",SUM(O5:O22))</f>
        <v>-</v>
      </c>
      <c r="P23" s="171">
        <f>IF(SUM(P5:P22)&lt;1,"-",SUM(P5:P22))</f>
        <v>1</v>
      </c>
      <c r="Q23" s="172"/>
      <c r="R23" s="171">
        <f>IF(SUM(R5:R22)&lt;1,"-",SUM(R5:R22))</f>
        <v>3</v>
      </c>
      <c r="S23" s="171" t="str">
        <f>IF(SUM(S5:S22)&lt;1,"-",SUM(S5:S22))</f>
        <v>-</v>
      </c>
      <c r="T23" s="171" t="str">
        <f>IF(SUM(T5:T22)&lt;1,"-",SUM(T5:T22))</f>
        <v>-</v>
      </c>
      <c r="U23" s="172"/>
      <c r="V23" s="171" t="str">
        <f>IF(SUM(V5:V22)&lt;1,"-",SUM(V5:V22))</f>
        <v>-</v>
      </c>
      <c r="W23" s="171">
        <f>IF(SUM(W5:W22)&lt;1,"-",SUM(W5:W22))</f>
        <v>1</v>
      </c>
      <c r="X23" s="171">
        <f>IF(SUM(X5:X22)&lt;1,"-",SUM(X5:X22))</f>
        <v>2</v>
      </c>
      <c r="Y23" s="172"/>
      <c r="Z23" s="171">
        <f>IF(SUM(Z5:Z22)&lt;1,"-",SUM(Z5:Z22))</f>
        <v>1</v>
      </c>
      <c r="AA23" s="171">
        <f>IF(SUM(AA5:AA22)&lt;1,"-",SUM(AA5:AA22))</f>
        <v>1</v>
      </c>
      <c r="AB23" s="171" t="str">
        <f>IF(SUM(AB5:AB22)&lt;1,"-",SUM(AB5:AB22))</f>
        <v>-</v>
      </c>
      <c r="AC23" s="172"/>
      <c r="AD23" s="171">
        <f>IF(SUM(AD5:AD22)&lt;1,"-",SUM(AD5:AD22))</f>
        <v>2</v>
      </c>
      <c r="AE23" s="171" t="str">
        <f>IF(SUM(AE5:AE22)&lt;1,"-",SUM(AE5:AE22))</f>
        <v>-</v>
      </c>
      <c r="AF23" s="171" t="str">
        <f>IF(SUM(AF5:AF22)&lt;1,"-",SUM(AF5:AF22))</f>
        <v>-</v>
      </c>
      <c r="AG23" s="171"/>
      <c r="AH23" s="171">
        <f>IF(SUM(AH5:AH22)&lt;1,"-",SUM(AH5:AH22))</f>
        <v>3</v>
      </c>
      <c r="AI23" s="171" t="str">
        <f>IF(SUM(AI5:AI22)&lt;1,"-",SUM(AI5:AI22))</f>
        <v>-</v>
      </c>
      <c r="AJ23" s="171" t="str">
        <f>IF(SUM(AJ5:AJ22)&lt;1,"-",SUM(AJ5:AJ22))</f>
        <v>-</v>
      </c>
      <c r="AK23" s="172"/>
      <c r="AL23" s="171" t="str">
        <f>IF(SUM(AL5:AL22)&lt;1,"-",SUM(AL5:AL22))</f>
        <v>-</v>
      </c>
      <c r="AM23" s="171" t="str">
        <f>IF(SUM(AM5:AM22)&lt;1,"-",SUM(AM5:AM22))</f>
        <v>-</v>
      </c>
      <c r="AN23" s="171" t="str">
        <f>IF(SUM(AN5:AN22)&lt;1,"-",SUM(AN5:AN22))</f>
        <v>-</v>
      </c>
      <c r="AO23" s="172"/>
      <c r="AP23" s="171">
        <f>IF(SUM(AP5:AP22)&lt;1,"-",SUM(AP5:AP22))</f>
        <v>2</v>
      </c>
      <c r="AQ23" s="171" t="str">
        <f>IF(SUM(AQ5:AQ22)&lt;1,"-",SUM(AQ5:AQ22))</f>
        <v>-</v>
      </c>
      <c r="AR23" s="171">
        <f>IF(SUM(AR5:AR22)&lt;1,"-",SUM(AR5:AR22))</f>
        <v>3</v>
      </c>
      <c r="AS23" s="172"/>
      <c r="AT23" s="171">
        <f>IF(SUM(AT5:AT22)&lt;1,"-",SUM(AT5:AT22))</f>
        <v>4</v>
      </c>
      <c r="AU23" s="171" t="str">
        <f>IF(SUM(AU5:AU22)&lt;1,"-",SUM(AU5:AU22))</f>
        <v>-</v>
      </c>
      <c r="AV23" s="171" t="str">
        <f>IF(SUM(AV5:AV22)&lt;1,"-",SUM(AV5:AV22))</f>
        <v>-</v>
      </c>
      <c r="AW23" s="172"/>
      <c r="AX23" s="171">
        <f>IF(SUM(AX5:AX22)&lt;1,"-",SUM(AX5:AX22))</f>
        <v>4</v>
      </c>
      <c r="AY23" s="171" t="str">
        <f>IF(SUM(AY5:AY22)&lt;1,"-",SUM(AY5:AY22))</f>
        <v>-</v>
      </c>
      <c r="AZ23" s="171">
        <f>IF(SUM(AZ5:AZ22)&lt;1,"-",SUM(AZ5:AZ22))</f>
        <v>1</v>
      </c>
      <c r="BA23" s="172"/>
      <c r="BB23" s="171" t="str">
        <f>IF(SUM(BB5:BB22)&lt;1,"-",SUM(BB5:BB22))</f>
        <v>-</v>
      </c>
      <c r="BC23" s="171" t="str">
        <f>IF(SUM(BC5:BC22)&lt;1,"-",SUM(BC5:BC22))</f>
        <v>-</v>
      </c>
      <c r="BD23" s="171" t="str">
        <f>IF(SUM(BD5:BD22)&lt;1,"-",SUM(BD5:BD22))</f>
        <v>-</v>
      </c>
      <c r="BE23" s="172"/>
      <c r="BF23" s="171">
        <f>IF(SUM(BF5:BF22)&lt;1,"-",SUM(BF5:BF22))</f>
        <v>2</v>
      </c>
      <c r="BG23" s="171" t="str">
        <f>IF(SUM(BG5:BG22)&lt;1,"-",SUM(BG5:BG22))</f>
        <v>-</v>
      </c>
      <c r="BH23" s="171" t="str">
        <f>IF(SUM(BH5:BH22)&lt;1,"-",SUM(BH5:BH22))</f>
        <v>-</v>
      </c>
      <c r="BI23" s="172"/>
      <c r="BJ23" s="171" t="str">
        <f>IF(SUM(BJ5:BJ22)&lt;1,"-",SUM(BJ5:BJ22))</f>
        <v>-</v>
      </c>
      <c r="BK23" s="171">
        <f>IF(SUM(BK5:BK22)&lt;1,"-",SUM(BK5:BK22))</f>
        <v>1</v>
      </c>
      <c r="BL23" s="171" t="str">
        <f>IF(SUM(BL5:BL22)&lt;1,"-",SUM(BL5:BL22))</f>
        <v>-</v>
      </c>
      <c r="BM23" s="172"/>
      <c r="BN23" s="171">
        <f>IF(SUM(BN5:BN22)&lt;1,"-",SUM(BN5:BN22))</f>
        <v>6</v>
      </c>
      <c r="BO23" s="171" t="str">
        <f>IF(SUM(BO5:BO22)&lt;1,"-",SUM(BO5:BO22))</f>
        <v>-</v>
      </c>
      <c r="BP23" s="171">
        <f>IF(SUM(BP5:BP22)&lt;1,"-",SUM(BP5:BP22))</f>
        <v>1</v>
      </c>
      <c r="BQ23" s="172"/>
      <c r="BR23" s="171">
        <f>IF(SUM(BR5:BR22)&lt;1,"-",SUM(BR5:BR22))</f>
        <v>1</v>
      </c>
      <c r="BS23" s="171">
        <f>IF(SUM(BS5:BS22)&lt;1,"-",SUM(BS5:BS22))</f>
        <v>1</v>
      </c>
      <c r="BT23" s="171">
        <f>IF(SUM(BT5:BT22)&lt;1,"-",SUM(BT5:BT22))</f>
        <v>1</v>
      </c>
      <c r="BU23" s="172"/>
      <c r="BV23" s="171">
        <f>IF(SUM(BV5:BV22)&lt;1,"-",SUM(BV5:BV22))</f>
        <v>2</v>
      </c>
      <c r="BW23" s="171" t="str">
        <f>IF(SUM(BW5:BW22)&lt;1,"-",SUM(BW5:BW22))</f>
        <v>-</v>
      </c>
      <c r="BX23" s="171" t="str">
        <f>IF(SUM(BX5:BX22)&lt;1,"-",SUM(BX5:BX22))</f>
        <v>-</v>
      </c>
      <c r="BY23" s="172"/>
      <c r="BZ23" s="171">
        <f>IF(SUM(BZ5:BZ22)&lt;1,"-",SUM(BZ5:BZ22))</f>
        <v>1</v>
      </c>
      <c r="CA23" s="171">
        <f>IF(SUM(CA5:CA22)&lt;1,"-",SUM(CA5:CA22))</f>
        <v>1</v>
      </c>
      <c r="CB23" s="171" t="str">
        <f>IF(SUM(CB5:CB22)&lt;1,"-",SUM(CB5:CB22))</f>
        <v>-</v>
      </c>
      <c r="CC23" s="172"/>
      <c r="CD23" s="171">
        <f>IF(SUM(CD5:CD22)&lt;1,"-",SUM(CD5:CD22))</f>
        <v>2</v>
      </c>
      <c r="CE23" s="171" t="str">
        <f>IF(SUM(CE5:CE22)&lt;1,"-",SUM(CE5:CE22))</f>
        <v>-</v>
      </c>
      <c r="CF23" s="171" t="str">
        <f>IF(SUM(CF5:CF22)&lt;1,"-",SUM(CF5:CF22))</f>
        <v>-</v>
      </c>
      <c r="CG23" s="82"/>
      <c r="CH23" s="171">
        <f>IF(SUM(CH5:CH22)&lt;1,"-",SUM(CH5:CH22))</f>
        <v>1</v>
      </c>
      <c r="CI23" s="171" t="str">
        <f>IF(SUM(CI5:CI22)&lt;1,"-",SUM(CI5:CI22))</f>
        <v>-</v>
      </c>
      <c r="CJ23" s="171">
        <f>IF(SUM(CJ5:CJ22)&lt;1,"-",SUM(CJ5:CJ22))</f>
        <v>1</v>
      </c>
      <c r="CK23" s="132"/>
      <c r="CL23" s="85"/>
      <c r="CM23" s="85"/>
      <c r="CN23" s="85"/>
      <c r="CO23" s="132"/>
      <c r="CP23" s="146"/>
      <c r="CQ23" s="146"/>
      <c r="CR23" s="146"/>
      <c r="CS23" s="173"/>
      <c r="CT23" s="173"/>
      <c r="CU23" s="169"/>
      <c r="CV23" s="173"/>
      <c r="CW23" s="103"/>
      <c r="CX23" s="103"/>
      <c r="CY23" s="103"/>
      <c r="CZ23" s="103"/>
    </row>
    <row r="24" spans="1:104" ht="13.5" customHeight="1" x14ac:dyDescent="0.25">
      <c r="M24" s="113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  <c r="AC24" s="174"/>
      <c r="AD24" s="174"/>
      <c r="AE24" s="174"/>
      <c r="AF24" s="174"/>
      <c r="AG24" s="174"/>
      <c r="AH24" s="174"/>
      <c r="AI24" s="174"/>
      <c r="AJ24" s="174"/>
      <c r="AK24" s="174"/>
      <c r="BN24" s="9"/>
      <c r="BO24" s="9"/>
      <c r="BP24" s="9"/>
      <c r="BS24" s="146"/>
      <c r="BT24" s="146"/>
      <c r="BU24" s="146"/>
      <c r="BV24" s="146"/>
      <c r="BW24" s="146"/>
      <c r="BX24" s="146"/>
      <c r="BY24" s="146"/>
      <c r="BZ24" s="146"/>
      <c r="CA24" s="146"/>
      <c r="CB24" s="146"/>
    </row>
    <row r="25" spans="1:104" ht="13.5" customHeight="1" x14ac:dyDescent="0.2">
      <c r="B25" s="98" t="s">
        <v>106</v>
      </c>
      <c r="C25" s="103"/>
      <c r="M25" s="113"/>
      <c r="BY25" s="146"/>
      <c r="BZ25" s="146"/>
      <c r="CA25" s="146"/>
      <c r="CB25" s="146"/>
    </row>
    <row r="26" spans="1:104" ht="13.5" customHeight="1" x14ac:dyDescent="0.2">
      <c r="B26" s="105" t="s">
        <v>107</v>
      </c>
      <c r="C26" s="103"/>
      <c r="M26" s="44"/>
      <c r="BY26" s="146"/>
      <c r="BZ26" s="146"/>
      <c r="CA26" s="146"/>
      <c r="CB26" s="146"/>
    </row>
    <row r="27" spans="1:104" ht="13.5" customHeight="1" x14ac:dyDescent="0.2">
      <c r="B27" s="105" t="s">
        <v>108</v>
      </c>
      <c r="C27" s="103"/>
      <c r="M27" s="44"/>
    </row>
    <row r="28" spans="1:104" ht="13.5" customHeight="1" x14ac:dyDescent="0.2">
      <c r="B28" s="463" t="s">
        <v>109</v>
      </c>
      <c r="C28" s="397"/>
      <c r="D28" s="397"/>
      <c r="E28" s="397"/>
      <c r="M28" s="44"/>
    </row>
    <row r="29" spans="1:104" ht="13.5" customHeight="1" x14ac:dyDescent="0.2">
      <c r="B29" s="463" t="s">
        <v>110</v>
      </c>
      <c r="C29" s="451"/>
      <c r="M29" s="44"/>
    </row>
    <row r="30" spans="1:104" ht="13.5" customHeight="1" x14ac:dyDescent="0.2">
      <c r="B30" s="105"/>
      <c r="M30" s="44"/>
    </row>
    <row r="31" spans="1:104" ht="13.5" customHeight="1" x14ac:dyDescent="0.2">
      <c r="B31" s="240"/>
      <c r="M31" s="44"/>
    </row>
    <row r="32" spans="1:104" ht="13.5" customHeight="1" x14ac:dyDescent="0.2">
      <c r="B32" s="241"/>
      <c r="M32" s="44"/>
    </row>
    <row r="33" spans="2:13" ht="13.5" customHeight="1" x14ac:dyDescent="0.2">
      <c r="B33" s="105"/>
      <c r="M33" s="44"/>
    </row>
    <row r="34" spans="2:13" ht="13.5" customHeight="1" x14ac:dyDescent="0.2">
      <c r="B34" s="105"/>
      <c r="M34" s="44"/>
    </row>
    <row r="35" spans="2:13" ht="13.5" customHeight="1" x14ac:dyDescent="0.2">
      <c r="B35" s="105"/>
      <c r="M35" s="44"/>
    </row>
    <row r="36" spans="2:13" ht="13.5" customHeight="1" x14ac:dyDescent="0.2">
      <c r="B36" s="105"/>
      <c r="M36" s="44"/>
    </row>
    <row r="37" spans="2:13" ht="13.5" customHeight="1" x14ac:dyDescent="0.2">
      <c r="B37" s="105"/>
      <c r="M37" s="44"/>
    </row>
    <row r="38" spans="2:13" ht="13.5" customHeight="1" x14ac:dyDescent="0.2">
      <c r="B38" s="105"/>
      <c r="M38" s="44"/>
    </row>
    <row r="39" spans="2:13" ht="13.5" customHeight="1" x14ac:dyDescent="0.2">
      <c r="B39" s="105"/>
      <c r="F39" s="243"/>
      <c r="M39" s="44"/>
    </row>
    <row r="40" spans="2:13" ht="13.5" customHeight="1" x14ac:dyDescent="0.2">
      <c r="B40" s="105"/>
      <c r="M40" s="44"/>
    </row>
    <row r="41" spans="2:13" ht="13.5" customHeight="1" x14ac:dyDescent="0.2">
      <c r="B41" s="105"/>
      <c r="M41" s="44"/>
    </row>
    <row r="42" spans="2:13" ht="13.5" customHeight="1" x14ac:dyDescent="0.2">
      <c r="B42" s="105"/>
      <c r="M42" s="44"/>
    </row>
    <row r="43" spans="2:13" ht="13.5" customHeight="1" x14ac:dyDescent="0.2">
      <c r="B43" s="105"/>
      <c r="M43" s="44"/>
    </row>
    <row r="44" spans="2:13" ht="13.5" customHeight="1" x14ac:dyDescent="0.2">
      <c r="B44" s="105"/>
      <c r="M44" s="44"/>
    </row>
    <row r="45" spans="2:13" ht="13.5" customHeight="1" x14ac:dyDescent="0.2">
      <c r="B45" s="105"/>
      <c r="M45" s="44"/>
    </row>
    <row r="46" spans="2:13" ht="13.5" customHeight="1" x14ac:dyDescent="0.2">
      <c r="B46" s="105"/>
      <c r="M46" s="44"/>
    </row>
    <row r="47" spans="2:13" ht="13.5" customHeight="1" x14ac:dyDescent="0.2">
      <c r="B47" s="105"/>
      <c r="M47" s="44"/>
    </row>
    <row r="48" spans="2:13" ht="13.5" customHeight="1" x14ac:dyDescent="0.2">
      <c r="B48" s="105"/>
      <c r="M48" s="44"/>
    </row>
    <row r="49" spans="2:13" ht="13.5" customHeight="1" x14ac:dyDescent="0.2">
      <c r="B49" s="105"/>
      <c r="M49" s="44"/>
    </row>
    <row r="50" spans="2:13" ht="13.5" customHeight="1" x14ac:dyDescent="0.2">
      <c r="B50" s="105"/>
      <c r="M50" s="44"/>
    </row>
    <row r="51" spans="2:13" ht="13.5" customHeight="1" x14ac:dyDescent="0.2">
      <c r="B51" s="105"/>
      <c r="M51" s="44"/>
    </row>
    <row r="52" spans="2:13" ht="13.5" customHeight="1" x14ac:dyDescent="0.2">
      <c r="B52" s="105"/>
      <c r="M52" s="44"/>
    </row>
    <row r="53" spans="2:13" ht="13.5" customHeight="1" x14ac:dyDescent="0.2">
      <c r="B53" s="105"/>
      <c r="M53" s="44"/>
    </row>
    <row r="54" spans="2:13" ht="13.5" customHeight="1" x14ac:dyDescent="0.2">
      <c r="B54" s="105"/>
      <c r="M54" s="44"/>
    </row>
    <row r="55" spans="2:13" ht="13.5" customHeight="1" x14ac:dyDescent="0.2">
      <c r="B55" s="105"/>
      <c r="M55" s="44"/>
    </row>
    <row r="56" spans="2:13" ht="13.5" customHeight="1" x14ac:dyDescent="0.2">
      <c r="B56" s="105"/>
      <c r="M56" s="44"/>
    </row>
    <row r="57" spans="2:13" ht="13.5" customHeight="1" x14ac:dyDescent="0.2">
      <c r="B57" s="105"/>
      <c r="M57" s="44"/>
    </row>
    <row r="58" spans="2:13" ht="13.5" customHeight="1" x14ac:dyDescent="0.2">
      <c r="B58" s="105"/>
      <c r="M58" s="44"/>
    </row>
    <row r="59" spans="2:13" ht="13.5" customHeight="1" x14ac:dyDescent="0.2">
      <c r="B59" s="105"/>
      <c r="M59" s="44"/>
    </row>
    <row r="60" spans="2:13" ht="13.5" customHeight="1" x14ac:dyDescent="0.2">
      <c r="B60" s="105"/>
      <c r="M60" s="44"/>
    </row>
    <row r="61" spans="2:13" ht="13.5" customHeight="1" x14ac:dyDescent="0.2">
      <c r="B61" s="105"/>
      <c r="M61" s="44"/>
    </row>
    <row r="62" spans="2:13" ht="13.5" customHeight="1" x14ac:dyDescent="0.2">
      <c r="B62" s="105"/>
      <c r="M62" s="44"/>
    </row>
    <row r="63" spans="2:13" ht="13.5" customHeight="1" x14ac:dyDescent="0.2">
      <c r="B63" s="105"/>
      <c r="M63" s="44"/>
    </row>
    <row r="64" spans="2:13" ht="13.5" customHeight="1" x14ac:dyDescent="0.2">
      <c r="B64" s="105"/>
      <c r="M64" s="44"/>
    </row>
    <row r="65" spans="2:13" ht="13.5" customHeight="1" x14ac:dyDescent="0.2">
      <c r="B65" s="105"/>
      <c r="M65" s="44"/>
    </row>
    <row r="66" spans="2:13" ht="13.5" customHeight="1" x14ac:dyDescent="0.2">
      <c r="B66" s="105"/>
      <c r="M66" s="44"/>
    </row>
    <row r="67" spans="2:13" ht="13.5" customHeight="1" x14ac:dyDescent="0.2">
      <c r="B67" s="105"/>
      <c r="M67" s="44"/>
    </row>
    <row r="68" spans="2:13" x14ac:dyDescent="0.2">
      <c r="B68" s="103"/>
      <c r="C68" s="103"/>
    </row>
    <row r="69" spans="2:13" x14ac:dyDescent="0.2">
      <c r="B69" s="105"/>
    </row>
    <row r="83" spans="1:104" ht="13.5" customHeight="1" x14ac:dyDescent="0.2">
      <c r="A83" s="44"/>
      <c r="CG83" s="87"/>
      <c r="CH83" s="146"/>
      <c r="CI83" s="146"/>
      <c r="CJ83" s="146"/>
      <c r="CK83" s="87"/>
      <c r="CL83" s="146"/>
      <c r="CM83" s="146"/>
      <c r="CN83" s="146"/>
      <c r="CO83" s="87"/>
      <c r="CP83" s="146"/>
      <c r="CQ83" s="146"/>
      <c r="CR83" s="146"/>
      <c r="CS83" s="169"/>
      <c r="CT83" s="169"/>
      <c r="CU83" s="169"/>
      <c r="CV83" s="169"/>
      <c r="CW83" s="103"/>
      <c r="CX83" s="103"/>
      <c r="CY83" s="103"/>
      <c r="CZ83" s="103"/>
    </row>
    <row r="84" spans="1:104" ht="13.5" customHeight="1" x14ac:dyDescent="0.2">
      <c r="A84" s="44"/>
      <c r="CG84" s="87"/>
      <c r="CH84" s="146"/>
      <c r="CI84" s="146"/>
      <c r="CJ84" s="146"/>
      <c r="CK84" s="87"/>
      <c r="CL84" s="146"/>
      <c r="CM84" s="146"/>
      <c r="CN84" s="146"/>
      <c r="CO84" s="87"/>
      <c r="CP84" s="146"/>
      <c r="CQ84" s="146"/>
      <c r="CR84" s="146"/>
      <c r="CS84" s="169"/>
      <c r="CT84" s="169"/>
      <c r="CU84" s="169"/>
      <c r="CV84" s="169"/>
      <c r="CW84" s="103"/>
      <c r="CX84" s="103"/>
      <c r="CY84" s="103"/>
      <c r="CZ84" s="103"/>
    </row>
    <row r="85" spans="1:104" ht="13.5" customHeight="1" x14ac:dyDescent="0.2">
      <c r="A85" s="44"/>
      <c r="CG85" s="87"/>
      <c r="CH85" s="146"/>
      <c r="CI85" s="146"/>
      <c r="CJ85" s="146"/>
      <c r="CK85" s="87"/>
      <c r="CL85" s="146"/>
      <c r="CM85" s="146"/>
      <c r="CN85" s="146"/>
      <c r="CO85" s="87"/>
      <c r="CP85" s="146"/>
      <c r="CQ85" s="146"/>
      <c r="CR85" s="146"/>
      <c r="CS85" s="169"/>
      <c r="CT85" s="169"/>
      <c r="CU85" s="169"/>
      <c r="CV85" s="169"/>
      <c r="CW85" s="103"/>
      <c r="CX85" s="103"/>
      <c r="CY85" s="103"/>
      <c r="CZ85" s="103"/>
    </row>
  </sheetData>
  <sortState xmlns:xlrd2="http://schemas.microsoft.com/office/spreadsheetml/2017/richdata2" ref="B5:CZ22">
    <sortCondition descending="1" ref="H5:H22"/>
    <sortCondition ref="B5:B22"/>
  </sortState>
  <mergeCells count="2">
    <mergeCell ref="B28:E28"/>
    <mergeCell ref="B29:C29"/>
  </mergeCells>
  <phoneticPr fontId="9" type="noConversion"/>
  <pageMargins left="0.75" right="0.75" top="1" bottom="1" header="0.5" footer="0.5"/>
  <pageSetup paperSize="9" orientation="portrait" horizontalDpi="4294967293" verticalDpi="0" r:id="rId1"/>
  <headerFooter alignWithMargins="0"/>
  <ignoredErrors>
    <ignoredError sqref="AW4 AW2 CL24:CN35 AL2:AV2 AK2 AK4 DB2:IV4 CO23:IV35 CH2:CK2 B23:B30 B33:B35 CO4 DA2:DA4 A23:A35 CL2:CO2 CH24:CK35 B86:CF65533 CP2:CZ4 A43:A65533 CG43:IV65533 B43:CF75 B2:C3 I2:AJ2 BZ4 BZ2 CA2:CC4 CD4 CD2 CE2:CG4 C24:CG35 A2:A4 D2:G4 AX2:BQ2 BR4 BR2 BS2:BU4 BW2:BY4 BV2 BV4 I4:AJ4 I3:Q3 S3:U3 W3:Y3 AA3:AC3 AE3:AG3 AI3:AJ3 AL4:AV4 AM3:AO3 AQ3:AS3 AU3:AV3 AX4:BQ4 AY3:BA3 BC3:BE3 BG3:BI3 BK3:BM3 BO3:BQ3 C23:G23 I23:CG23" evalError="1" formula="1"/>
    <ignoredError sqref="B4:C4 A36:IV42 B76:CF85 B31:B32 CO3 AK3 AW3 DA5:IV5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G14"/>
  <sheetViews>
    <sheetView showRowColHeaders="0" workbookViewId="0">
      <selection activeCell="A78" sqref="A78"/>
    </sheetView>
  </sheetViews>
  <sheetFormatPr defaultRowHeight="12.75" x14ac:dyDescent="0.2"/>
  <cols>
    <col min="1" max="1" width="1.85546875" style="3" customWidth="1"/>
    <col min="2" max="2" width="4.7109375" style="3" customWidth="1"/>
    <col min="3" max="3" width="5.28515625" style="3" customWidth="1"/>
    <col min="4" max="6" width="21.28515625" style="3" customWidth="1"/>
    <col min="7" max="7" width="35" style="3" customWidth="1"/>
    <col min="8" max="16384" width="9.140625" style="3"/>
  </cols>
  <sheetData>
    <row r="1" spans="2:7" ht="13.5" customHeight="1" x14ac:dyDescent="0.2"/>
    <row r="2" spans="2:7" ht="13.5" customHeight="1" x14ac:dyDescent="0.2">
      <c r="B2" s="464" t="s">
        <v>111</v>
      </c>
      <c r="C2" s="465"/>
      <c r="D2" s="465"/>
      <c r="E2" s="466"/>
      <c r="F2" s="467"/>
    </row>
    <row r="3" spans="2:7" ht="3" customHeight="1" x14ac:dyDescent="0.2">
      <c r="B3" s="197"/>
      <c r="C3" s="198"/>
      <c r="D3" s="198"/>
      <c r="E3" s="198"/>
      <c r="F3" s="198"/>
    </row>
    <row r="4" spans="2:7" ht="13.5" customHeight="1" x14ac:dyDescent="0.2">
      <c r="B4" s="199" t="s">
        <v>112</v>
      </c>
      <c r="C4" s="199" t="s">
        <v>113</v>
      </c>
      <c r="D4" s="452" t="s">
        <v>114</v>
      </c>
      <c r="E4" s="468"/>
      <c r="F4" s="4" t="s">
        <v>115</v>
      </c>
    </row>
    <row r="5" spans="2:7" ht="13.5" customHeight="1" x14ac:dyDescent="0.2">
      <c r="B5" s="200">
        <v>1</v>
      </c>
      <c r="C5" s="201">
        <v>185</v>
      </c>
      <c r="D5" s="202" t="s">
        <v>195</v>
      </c>
      <c r="E5" s="203" t="s">
        <v>280</v>
      </c>
      <c r="F5" s="203" t="s">
        <v>245</v>
      </c>
      <c r="G5" s="204"/>
    </row>
    <row r="6" spans="2:7" ht="13.5" customHeight="1" x14ac:dyDescent="0.2">
      <c r="B6" s="205">
        <v>2</v>
      </c>
      <c r="C6" s="76">
        <v>85</v>
      </c>
      <c r="D6" s="202" t="s">
        <v>195</v>
      </c>
      <c r="E6" s="202" t="s">
        <v>197</v>
      </c>
      <c r="F6" s="298" t="s">
        <v>11</v>
      </c>
      <c r="G6" s="206"/>
    </row>
    <row r="7" spans="2:7" ht="13.5" customHeight="1" x14ac:dyDescent="0.2">
      <c r="B7" s="205">
        <v>3</v>
      </c>
      <c r="C7" s="76">
        <v>95</v>
      </c>
      <c r="D7" s="202" t="s">
        <v>195</v>
      </c>
      <c r="E7" s="202" t="s">
        <v>304</v>
      </c>
      <c r="F7" s="298" t="s">
        <v>10</v>
      </c>
    </row>
    <row r="8" spans="2:7" ht="13.5" customHeight="1" x14ac:dyDescent="0.2">
      <c r="B8" s="205">
        <v>4</v>
      </c>
      <c r="C8" s="76">
        <v>85</v>
      </c>
      <c r="D8" s="202" t="s">
        <v>304</v>
      </c>
      <c r="E8" s="202" t="s">
        <v>359</v>
      </c>
      <c r="F8" s="298" t="s">
        <v>10</v>
      </c>
      <c r="G8" s="204"/>
    </row>
    <row r="9" spans="2:7" ht="13.5" customHeight="1" x14ac:dyDescent="0.2">
      <c r="B9" s="205">
        <v>5</v>
      </c>
      <c r="C9" s="76">
        <v>58</v>
      </c>
      <c r="D9" s="202" t="s">
        <v>195</v>
      </c>
      <c r="E9" s="202" t="s">
        <v>413</v>
      </c>
      <c r="F9" s="298" t="s">
        <v>400</v>
      </c>
      <c r="G9" s="206"/>
    </row>
    <row r="10" spans="2:7" ht="13.5" customHeight="1" x14ac:dyDescent="0.2">
      <c r="B10" s="205">
        <v>6</v>
      </c>
      <c r="C10" s="76">
        <v>68</v>
      </c>
      <c r="D10" s="202" t="s">
        <v>323</v>
      </c>
      <c r="E10" s="202" t="s">
        <v>196</v>
      </c>
      <c r="F10" s="298" t="s">
        <v>13</v>
      </c>
      <c r="G10" s="207"/>
    </row>
    <row r="11" spans="2:7" ht="13.5" customHeight="1" x14ac:dyDescent="0.2">
      <c r="B11" s="205">
        <v>7</v>
      </c>
      <c r="C11" s="76">
        <v>60</v>
      </c>
      <c r="D11" s="202" t="s">
        <v>413</v>
      </c>
      <c r="E11" s="203" t="s">
        <v>175</v>
      </c>
      <c r="F11" s="203" t="s">
        <v>245</v>
      </c>
    </row>
    <row r="12" spans="2:7" ht="13.5" customHeight="1" x14ac:dyDescent="0.2">
      <c r="B12" s="205">
        <v>8</v>
      </c>
      <c r="C12" s="76">
        <v>38</v>
      </c>
      <c r="D12" s="202" t="s">
        <v>323</v>
      </c>
      <c r="E12" s="202" t="s">
        <v>213</v>
      </c>
      <c r="F12" s="298" t="s">
        <v>222</v>
      </c>
    </row>
    <row r="13" spans="2:7" ht="13.5" customHeight="1" x14ac:dyDescent="0.2">
      <c r="B13" s="205">
        <v>9</v>
      </c>
      <c r="C13" s="76">
        <v>52</v>
      </c>
      <c r="D13" s="202" t="s">
        <v>323</v>
      </c>
      <c r="E13" s="202" t="s">
        <v>226</v>
      </c>
      <c r="F13" s="298" t="s">
        <v>125</v>
      </c>
    </row>
    <row r="14" spans="2:7" ht="13.5" customHeight="1" x14ac:dyDescent="0.2">
      <c r="B14" s="208">
        <v>10</v>
      </c>
      <c r="C14" s="209">
        <v>58</v>
      </c>
      <c r="D14" s="210" t="s">
        <v>215</v>
      </c>
      <c r="E14" s="210" t="s">
        <v>291</v>
      </c>
      <c r="F14" s="211" t="s">
        <v>8</v>
      </c>
      <c r="G14" s="204"/>
    </row>
  </sheetData>
  <mergeCells count="2">
    <mergeCell ref="B2:F2"/>
    <mergeCell ref="D4:E4"/>
  </mergeCells>
  <phoneticPr fontId="9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AN68"/>
  <sheetViews>
    <sheetView showRowColHeaders="0" workbookViewId="0">
      <selection activeCell="A111" sqref="A111"/>
    </sheetView>
  </sheetViews>
  <sheetFormatPr defaultRowHeight="12.6" customHeight="1" x14ac:dyDescent="0.2"/>
  <cols>
    <col min="1" max="1" width="4.140625" style="3" customWidth="1"/>
    <col min="2" max="2" width="3" style="3" customWidth="1"/>
    <col min="3" max="3" width="20.140625" style="3" customWidth="1"/>
    <col min="4" max="4" width="16.7109375" style="3" customWidth="1"/>
    <col min="5" max="5" width="6.42578125" style="3" customWidth="1"/>
    <col min="6" max="6" width="3" style="3" customWidth="1"/>
    <col min="7" max="7" width="1.85546875" style="212" customWidth="1"/>
    <col min="8" max="8" width="3" style="3" customWidth="1"/>
    <col min="9" max="9" width="20.140625" style="3" customWidth="1"/>
    <col min="10" max="10" width="16.7109375" style="3" customWidth="1"/>
    <col min="11" max="11" width="5.28515625" style="3" customWidth="1"/>
    <col min="12" max="12" width="3" style="3" customWidth="1"/>
    <col min="13" max="13" width="1.85546875" style="3" customWidth="1"/>
    <col min="14" max="14" width="23" style="3" customWidth="1"/>
    <col min="15" max="16" width="5.28515625" style="3" customWidth="1"/>
    <col min="17" max="17" width="3" style="3" customWidth="1"/>
    <col min="18" max="16384" width="9.140625" style="3"/>
  </cols>
  <sheetData>
    <row r="1" spans="2:40" ht="13.5" customHeight="1" x14ac:dyDescent="0.2"/>
    <row r="2" spans="2:40" ht="13.5" customHeight="1" x14ac:dyDescent="0.2">
      <c r="B2" s="213"/>
      <c r="C2" s="214" t="s">
        <v>21</v>
      </c>
      <c r="D2" s="2"/>
      <c r="E2" s="2"/>
      <c r="F2" s="30"/>
      <c r="G2" s="215"/>
      <c r="H2" s="30"/>
      <c r="I2" s="30"/>
      <c r="J2" s="30"/>
      <c r="K2" s="30"/>
      <c r="L2" s="30"/>
      <c r="M2" s="30"/>
      <c r="N2" s="30"/>
      <c r="O2" s="30"/>
      <c r="P2" s="30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44"/>
      <c r="AN2" s="44"/>
    </row>
    <row r="3" spans="2:40" ht="13.5" customHeight="1" x14ac:dyDescent="0.2">
      <c r="B3" s="227"/>
      <c r="C3" s="110"/>
      <c r="D3" s="110"/>
      <c r="E3" s="110"/>
      <c r="F3" s="228"/>
      <c r="G3" s="91"/>
      <c r="H3" s="260"/>
      <c r="I3" s="261"/>
      <c r="J3" s="261"/>
      <c r="K3" s="262"/>
      <c r="L3" s="228"/>
      <c r="M3" s="30"/>
      <c r="N3" s="127" t="s">
        <v>21</v>
      </c>
      <c r="O3" s="221"/>
      <c r="P3" s="222"/>
      <c r="Q3" s="113"/>
      <c r="R3" s="113"/>
      <c r="S3" s="113"/>
      <c r="T3" s="113"/>
      <c r="U3" s="113"/>
      <c r="V3" s="14"/>
      <c r="W3" s="113"/>
      <c r="X3" s="113"/>
      <c r="Y3" s="113"/>
      <c r="Z3" s="113"/>
      <c r="AA3" s="15"/>
      <c r="AB3" s="14"/>
      <c r="AC3" s="113"/>
      <c r="AD3" s="113"/>
      <c r="AE3" s="113"/>
    </row>
    <row r="4" spans="2:40" ht="13.5" customHeight="1" x14ac:dyDescent="0.2">
      <c r="B4" s="229"/>
      <c r="C4" s="230" t="str">
        <f>Fixtures!B3</f>
        <v>Sun 24 Apr</v>
      </c>
      <c r="D4" s="231"/>
      <c r="E4" s="231"/>
      <c r="F4" s="232"/>
      <c r="G4" s="91"/>
      <c r="H4" s="229"/>
      <c r="I4" s="230" t="str">
        <f>Fixtures!B13</f>
        <v>Sat 02 Jul</v>
      </c>
      <c r="J4" s="231"/>
      <c r="K4" s="231"/>
      <c r="L4" s="25"/>
      <c r="M4" s="30"/>
      <c r="N4" s="23" t="s">
        <v>228</v>
      </c>
      <c r="O4" s="147" t="s">
        <v>261</v>
      </c>
      <c r="P4" s="136">
        <f t="shared" ref="P4:P12" si="0">COUNTIF($D$3:$D$33,$N4)+COUNTIF($J$3:$J$33,$N4)</f>
        <v>7</v>
      </c>
      <c r="Q4" s="113"/>
      <c r="R4" s="113"/>
      <c r="S4" s="113"/>
      <c r="T4" s="113"/>
      <c r="U4" s="113"/>
      <c r="V4" s="14"/>
      <c r="W4" s="113"/>
      <c r="X4" s="113"/>
      <c r="Y4" s="113"/>
      <c r="Z4" s="113"/>
      <c r="AA4" s="15"/>
      <c r="AB4" s="15"/>
      <c r="AC4" s="113"/>
      <c r="AD4" s="113"/>
      <c r="AE4" s="113"/>
    </row>
    <row r="5" spans="2:40" ht="13.5" customHeight="1" x14ac:dyDescent="0.2">
      <c r="B5" s="184"/>
      <c r="C5" s="24" t="str">
        <f>Fixtures!C3</f>
        <v>Highgate</v>
      </c>
      <c r="D5" s="24" t="s">
        <v>228</v>
      </c>
      <c r="E5" s="216" t="s">
        <v>45</v>
      </c>
      <c r="F5" s="217"/>
      <c r="G5" s="91"/>
      <c r="H5" s="184"/>
      <c r="I5" s="24" t="str">
        <f>Fixtures!C13</f>
        <v>Royal Household</v>
      </c>
      <c r="J5" s="369" t="s">
        <v>374</v>
      </c>
      <c r="K5" s="216" t="s">
        <v>262</v>
      </c>
      <c r="L5" s="25"/>
      <c r="M5" s="30"/>
      <c r="N5" s="23" t="s">
        <v>227</v>
      </c>
      <c r="O5" s="147" t="s">
        <v>257</v>
      </c>
      <c r="P5" s="136">
        <f t="shared" ref="P5:P11" si="1">COUNTIF($D$3:$D$33,$N5)+COUNTIF($J$3:$J$33,$N5)</f>
        <v>5</v>
      </c>
      <c r="Q5" s="113"/>
      <c r="R5" s="113"/>
      <c r="S5" s="113"/>
      <c r="T5" s="113"/>
      <c r="U5" s="113"/>
      <c r="V5" s="9"/>
      <c r="W5" s="9"/>
      <c r="X5" s="9"/>
      <c r="Y5" s="9"/>
      <c r="Z5" s="9"/>
      <c r="AA5" s="9"/>
      <c r="AB5" s="9"/>
      <c r="AC5" s="113"/>
      <c r="AD5" s="113"/>
      <c r="AE5" s="113"/>
    </row>
    <row r="6" spans="2:40" ht="13.5" customHeight="1" x14ac:dyDescent="0.2">
      <c r="B6" s="184"/>
      <c r="C6" s="24"/>
      <c r="D6" s="24"/>
      <c r="E6" s="216"/>
      <c r="F6" s="217"/>
      <c r="G6" s="91"/>
      <c r="H6" s="258"/>
      <c r="I6" s="259"/>
      <c r="J6" s="259"/>
      <c r="K6" s="259"/>
      <c r="L6" s="224"/>
      <c r="M6" s="30"/>
      <c r="N6" s="23" t="s">
        <v>412</v>
      </c>
      <c r="O6" s="147" t="s">
        <v>257</v>
      </c>
      <c r="P6" s="136">
        <f t="shared" si="1"/>
        <v>1</v>
      </c>
      <c r="Q6" s="113"/>
      <c r="R6" s="113"/>
      <c r="S6" s="113"/>
      <c r="T6" s="113"/>
      <c r="U6" s="113"/>
      <c r="V6" s="9"/>
      <c r="W6" s="9"/>
      <c r="X6" s="9"/>
      <c r="Y6" s="9"/>
      <c r="Z6" s="9"/>
      <c r="AA6" s="9"/>
      <c r="AB6" s="9"/>
      <c r="AC6" s="113"/>
      <c r="AD6" s="113"/>
      <c r="AE6" s="113"/>
    </row>
    <row r="7" spans="2:40" ht="13.5" customHeight="1" x14ac:dyDescent="0.2">
      <c r="B7" s="229"/>
      <c r="C7" s="230" t="str">
        <f>Fixtures!B4</f>
        <v>Sun 01 May</v>
      </c>
      <c r="D7" s="24"/>
      <c r="E7" s="216"/>
      <c r="F7" s="232"/>
      <c r="G7" s="91"/>
      <c r="H7" s="184"/>
      <c r="I7" s="230" t="str">
        <f>Fixtures!B14</f>
        <v>Sun 10  Jul</v>
      </c>
      <c r="J7" s="231"/>
      <c r="K7" s="231"/>
      <c r="L7" s="25"/>
      <c r="M7" s="30"/>
      <c r="N7" s="23" t="s">
        <v>465</v>
      </c>
      <c r="O7" s="147" t="s">
        <v>262</v>
      </c>
      <c r="P7" s="136">
        <f t="shared" si="1"/>
        <v>1</v>
      </c>
      <c r="Q7" s="113"/>
      <c r="R7" s="113"/>
      <c r="S7" s="113"/>
      <c r="T7" s="113"/>
      <c r="U7" s="113"/>
      <c r="V7" s="9"/>
      <c r="W7" s="9"/>
      <c r="X7" s="9"/>
      <c r="Y7" s="9"/>
      <c r="Z7" s="9"/>
      <c r="AA7" s="9"/>
      <c r="AB7" s="9"/>
      <c r="AC7" s="113"/>
      <c r="AD7" s="113"/>
      <c r="AE7" s="113"/>
    </row>
    <row r="8" spans="2:40" ht="13.5" customHeight="1" x14ac:dyDescent="0.2">
      <c r="B8" s="184"/>
      <c r="C8" s="219" t="str">
        <f>Fixtures!C4</f>
        <v>Harrow St. Mary's</v>
      </c>
      <c r="D8" s="24" t="s">
        <v>228</v>
      </c>
      <c r="E8" s="216" t="s">
        <v>45</v>
      </c>
      <c r="F8" s="217"/>
      <c r="G8" s="91"/>
      <c r="H8" s="184"/>
      <c r="I8" s="24" t="str">
        <f>Fixtures!C14</f>
        <v>British Airways</v>
      </c>
      <c r="J8" s="24" t="s">
        <v>49</v>
      </c>
      <c r="K8" s="216" t="s">
        <v>261</v>
      </c>
      <c r="L8" s="25"/>
      <c r="M8" s="30"/>
      <c r="N8" s="23" t="s">
        <v>259</v>
      </c>
      <c r="O8" s="364" t="s">
        <v>262</v>
      </c>
      <c r="P8" s="136">
        <f t="shared" si="1"/>
        <v>1</v>
      </c>
      <c r="Q8" s="113"/>
      <c r="R8" s="113"/>
      <c r="S8" s="113"/>
      <c r="T8" s="113"/>
      <c r="U8" s="113"/>
      <c r="V8" s="9"/>
      <c r="W8" s="9"/>
      <c r="X8" s="9"/>
      <c r="Y8" s="9"/>
      <c r="Z8" s="9"/>
      <c r="AA8" s="9"/>
      <c r="AB8" s="9"/>
      <c r="AC8" s="113"/>
      <c r="AD8" s="113"/>
      <c r="AE8" s="113"/>
    </row>
    <row r="9" spans="2:40" ht="13.5" customHeight="1" x14ac:dyDescent="0.2">
      <c r="B9" s="184"/>
      <c r="C9" s="220"/>
      <c r="D9" s="24"/>
      <c r="E9" s="216"/>
      <c r="F9" s="217"/>
      <c r="G9" s="91"/>
      <c r="H9" s="184"/>
      <c r="I9" s="24"/>
      <c r="J9" s="24"/>
      <c r="K9" s="24"/>
      <c r="L9" s="25"/>
      <c r="M9" s="30"/>
      <c r="N9" s="23" t="s">
        <v>49</v>
      </c>
      <c r="O9" s="364" t="s">
        <v>261</v>
      </c>
      <c r="P9" s="136">
        <f t="shared" si="1"/>
        <v>1</v>
      </c>
      <c r="Q9" s="113"/>
      <c r="R9" s="113"/>
      <c r="S9" s="113"/>
      <c r="T9" s="113"/>
      <c r="U9" s="113"/>
      <c r="V9" s="9"/>
      <c r="W9" s="9"/>
      <c r="X9" s="9"/>
      <c r="Y9" s="9"/>
      <c r="Z9" s="9"/>
      <c r="AA9" s="9"/>
      <c r="AB9" s="9"/>
      <c r="AC9" s="113"/>
      <c r="AD9" s="113"/>
      <c r="AE9" s="113"/>
    </row>
    <row r="10" spans="2:40" ht="13.5" customHeight="1" x14ac:dyDescent="0.2">
      <c r="B10" s="229"/>
      <c r="C10" s="230" t="str">
        <f>Fixtures!B5</f>
        <v>Sun 08 May</v>
      </c>
      <c r="D10" s="24"/>
      <c r="E10" s="216"/>
      <c r="F10" s="232"/>
      <c r="G10" s="91"/>
      <c r="H10" s="184"/>
      <c r="I10" s="230" t="str">
        <f>Fixtures!B15</f>
        <v>Sun 17 Jul</v>
      </c>
      <c r="J10" s="24"/>
      <c r="K10" s="24"/>
      <c r="L10" s="25"/>
      <c r="M10" s="30"/>
      <c r="N10" s="23" t="s">
        <v>374</v>
      </c>
      <c r="O10" s="364" t="s">
        <v>262</v>
      </c>
      <c r="P10" s="136">
        <f t="shared" si="1"/>
        <v>1</v>
      </c>
      <c r="Q10" s="113"/>
      <c r="R10" s="113"/>
      <c r="S10" s="113"/>
      <c r="T10" s="113"/>
      <c r="U10" s="113"/>
      <c r="V10" s="9"/>
      <c r="W10" s="9"/>
      <c r="X10" s="9"/>
      <c r="Y10" s="9"/>
      <c r="Z10" s="9"/>
      <c r="AA10" s="9"/>
      <c r="AB10" s="9"/>
      <c r="AC10" s="113"/>
      <c r="AD10" s="113"/>
      <c r="AE10" s="113"/>
    </row>
    <row r="11" spans="2:40" ht="13.5" customHeight="1" x14ac:dyDescent="0.2">
      <c r="B11" s="184"/>
      <c r="C11" s="219" t="str">
        <f>Fixtures!C5</f>
        <v>Bessborough</v>
      </c>
      <c r="D11" s="346" t="s">
        <v>228</v>
      </c>
      <c r="E11" s="216" t="s">
        <v>45</v>
      </c>
      <c r="F11" s="217"/>
      <c r="G11" s="91"/>
      <c r="H11" s="184"/>
      <c r="I11" s="24" t="str">
        <f>Fixtures!C15</f>
        <v>Crouch End</v>
      </c>
      <c r="J11" s="24" t="s">
        <v>227</v>
      </c>
      <c r="K11" s="216" t="s">
        <v>257</v>
      </c>
      <c r="L11" s="25"/>
      <c r="M11" s="30"/>
      <c r="N11" s="23" t="s">
        <v>374</v>
      </c>
      <c r="O11" s="364" t="s">
        <v>262</v>
      </c>
      <c r="P11" s="136">
        <f t="shared" si="1"/>
        <v>1</v>
      </c>
      <c r="Q11" s="113"/>
      <c r="R11" s="113"/>
      <c r="S11" s="113"/>
      <c r="T11" s="113"/>
      <c r="U11" s="113"/>
      <c r="V11" s="9"/>
      <c r="W11" s="9"/>
      <c r="X11" s="9"/>
      <c r="Y11" s="9"/>
      <c r="Z11" s="9"/>
      <c r="AA11" s="9"/>
      <c r="AB11" s="9"/>
      <c r="AC11" s="113"/>
      <c r="AD11" s="113"/>
      <c r="AE11" s="113"/>
    </row>
    <row r="12" spans="2:40" ht="13.5" customHeight="1" x14ac:dyDescent="0.2">
      <c r="B12" s="184"/>
      <c r="C12" s="220"/>
      <c r="D12" s="24"/>
      <c r="E12" s="216"/>
      <c r="F12" s="217"/>
      <c r="G12" s="91"/>
      <c r="H12" s="184"/>
      <c r="I12" s="24"/>
      <c r="J12" s="24"/>
      <c r="K12" s="24"/>
      <c r="L12" s="25"/>
      <c r="M12" s="30"/>
      <c r="N12" s="276" t="s">
        <v>265</v>
      </c>
      <c r="O12" s="335" t="s">
        <v>261</v>
      </c>
      <c r="P12" s="330">
        <f t="shared" si="0"/>
        <v>1</v>
      </c>
      <c r="Q12" s="113"/>
      <c r="R12" s="113"/>
      <c r="S12" s="113"/>
      <c r="T12" s="113"/>
      <c r="U12" s="113"/>
      <c r="V12" s="9"/>
      <c r="W12" s="9"/>
      <c r="X12" s="9"/>
      <c r="Y12" s="9"/>
      <c r="Z12" s="9"/>
      <c r="AA12" s="9"/>
      <c r="AB12" s="9"/>
      <c r="AC12" s="113"/>
      <c r="AD12" s="113"/>
      <c r="AE12" s="113"/>
    </row>
    <row r="13" spans="2:40" ht="13.5" customHeight="1" x14ac:dyDescent="0.2">
      <c r="B13" s="229"/>
      <c r="C13" s="230" t="str">
        <f>Fixtures!B6</f>
        <v>Sun 15 May</v>
      </c>
      <c r="D13" s="24"/>
      <c r="E13" s="216"/>
      <c r="F13" s="232"/>
      <c r="G13" s="91"/>
      <c r="H13" s="184"/>
      <c r="I13" s="230" t="str">
        <f>Fixtures!B16</f>
        <v>Sun 24 Jul</v>
      </c>
      <c r="J13" s="24"/>
      <c r="K13" s="24"/>
      <c r="L13" s="25"/>
      <c r="M13" s="30"/>
      <c r="Q13" s="9"/>
      <c r="R13" s="113"/>
      <c r="S13" s="113"/>
      <c r="T13" s="113"/>
      <c r="U13" s="113"/>
      <c r="V13" s="9"/>
      <c r="W13" s="9"/>
      <c r="X13" s="9"/>
      <c r="Y13" s="9"/>
      <c r="Z13" s="9"/>
      <c r="AA13" s="9"/>
      <c r="AB13" s="9"/>
      <c r="AC13" s="113"/>
      <c r="AD13" s="113"/>
      <c r="AE13" s="113"/>
    </row>
    <row r="14" spans="2:40" ht="13.5" customHeight="1" x14ac:dyDescent="0.2">
      <c r="B14" s="184"/>
      <c r="C14" s="219" t="str">
        <f>Fixtures!C6</f>
        <v>Northwood</v>
      </c>
      <c r="D14" s="346" t="s">
        <v>265</v>
      </c>
      <c r="E14" s="216" t="s">
        <v>45</v>
      </c>
      <c r="F14" s="217"/>
      <c r="G14" s="91"/>
      <c r="H14" s="184"/>
      <c r="I14" s="24" t="str">
        <f>Fixtures!C16</f>
        <v>Teddington</v>
      </c>
      <c r="J14" s="24" t="s">
        <v>227</v>
      </c>
      <c r="K14" s="216" t="s">
        <v>257</v>
      </c>
      <c r="L14" s="25"/>
      <c r="M14" s="30"/>
      <c r="Q14" s="9"/>
      <c r="R14" s="113"/>
      <c r="S14" s="113"/>
      <c r="T14" s="113"/>
      <c r="U14" s="113"/>
      <c r="V14" s="9"/>
      <c r="W14" s="9"/>
      <c r="X14" s="9"/>
      <c r="Y14" s="9"/>
      <c r="Z14" s="9"/>
      <c r="AA14" s="9"/>
      <c r="AB14" s="9"/>
      <c r="AC14" s="113"/>
      <c r="AD14" s="113"/>
      <c r="AE14" s="113"/>
    </row>
    <row r="15" spans="2:40" ht="13.5" customHeight="1" x14ac:dyDescent="0.2">
      <c r="B15" s="184"/>
      <c r="C15" s="220"/>
      <c r="D15" s="24"/>
      <c r="E15" s="216"/>
      <c r="F15" s="217"/>
      <c r="G15" s="91"/>
      <c r="H15" s="184"/>
      <c r="I15" s="24"/>
      <c r="J15" s="24"/>
      <c r="K15" s="24"/>
      <c r="L15" s="25"/>
      <c r="M15" s="30"/>
      <c r="Q15" s="113"/>
      <c r="R15" s="113"/>
      <c r="S15" s="113"/>
      <c r="T15" s="113"/>
      <c r="U15" s="113"/>
      <c r="V15" s="9"/>
      <c r="W15" s="9"/>
      <c r="X15" s="9"/>
      <c r="Y15" s="9"/>
      <c r="Z15" s="9"/>
      <c r="AA15" s="9"/>
      <c r="AB15" s="9"/>
      <c r="AC15" s="113"/>
      <c r="AD15" s="113"/>
      <c r="AE15" s="113"/>
    </row>
    <row r="16" spans="2:40" ht="13.5" customHeight="1" x14ac:dyDescent="0.2">
      <c r="B16" s="229"/>
      <c r="C16" s="233" t="str">
        <f>Fixtures!B7</f>
        <v>Sun 22 May</v>
      </c>
      <c r="D16" s="24"/>
      <c r="E16" s="216"/>
      <c r="F16" s="232"/>
      <c r="G16" s="91"/>
      <c r="H16" s="184"/>
      <c r="I16" s="230" t="str">
        <f>Fixtures!B17</f>
        <v>Sun 31 Jul</v>
      </c>
      <c r="J16" s="24"/>
      <c r="K16" s="24"/>
      <c r="L16" s="25"/>
      <c r="M16" s="30"/>
      <c r="Q16" s="113"/>
      <c r="R16" s="113"/>
      <c r="S16" s="9"/>
      <c r="T16" s="9"/>
      <c r="U16" s="9"/>
      <c r="V16" s="9"/>
      <c r="W16" s="9"/>
      <c r="X16" s="9"/>
      <c r="Y16" s="9"/>
      <c r="Z16" s="113"/>
      <c r="AA16" s="113"/>
      <c r="AB16" s="113"/>
    </row>
    <row r="17" spans="2:31" ht="13.5" customHeight="1" x14ac:dyDescent="0.2">
      <c r="B17" s="184"/>
      <c r="C17" s="219" t="str">
        <f>Fixtures!C7</f>
        <v>Kew</v>
      </c>
      <c r="D17" s="341" t="s">
        <v>228</v>
      </c>
      <c r="E17" s="216" t="s">
        <v>45</v>
      </c>
      <c r="F17" s="217"/>
      <c r="G17" s="91"/>
      <c r="H17" s="184"/>
      <c r="I17" s="24" t="str">
        <f>Fixtures!C17</f>
        <v>Old Actonians</v>
      </c>
      <c r="J17" s="373" t="s">
        <v>227</v>
      </c>
      <c r="K17" s="216" t="s">
        <v>257</v>
      </c>
      <c r="L17" s="25"/>
      <c r="M17" s="30"/>
      <c r="Q17" s="113"/>
      <c r="R17" s="113"/>
      <c r="S17" s="9"/>
      <c r="T17" s="9"/>
      <c r="U17" s="9"/>
      <c r="V17" s="9"/>
      <c r="W17" s="9"/>
      <c r="X17" s="9"/>
      <c r="Y17" s="9"/>
      <c r="Z17" s="113"/>
      <c r="AA17" s="113"/>
      <c r="AB17" s="113"/>
    </row>
    <row r="18" spans="2:31" ht="13.5" customHeight="1" x14ac:dyDescent="0.2">
      <c r="B18" s="184"/>
      <c r="C18" s="220"/>
      <c r="D18" s="218"/>
      <c r="E18" s="218"/>
      <c r="F18" s="217"/>
      <c r="G18" s="91"/>
      <c r="H18" s="184"/>
      <c r="I18" s="24"/>
      <c r="J18" s="223"/>
      <c r="K18" s="223"/>
      <c r="L18" s="25"/>
      <c r="M18" s="30"/>
      <c r="Q18" s="113"/>
      <c r="R18" s="113"/>
      <c r="S18" s="9"/>
      <c r="T18" s="9"/>
      <c r="U18" s="9"/>
      <c r="V18" s="9"/>
      <c r="W18" s="9"/>
      <c r="X18" s="9"/>
      <c r="Y18" s="9"/>
      <c r="Z18" s="113"/>
      <c r="AA18" s="113"/>
      <c r="AB18" s="113"/>
    </row>
    <row r="19" spans="2:31" ht="13.5" customHeight="1" x14ac:dyDescent="0.2">
      <c r="B19" s="229"/>
      <c r="C19" s="230" t="str">
        <f>Fixtures!B8</f>
        <v>Sun 29 May</v>
      </c>
      <c r="D19" s="231"/>
      <c r="E19" s="231"/>
      <c r="F19" s="232"/>
      <c r="G19" s="91"/>
      <c r="H19" s="184"/>
      <c r="I19" s="230" t="str">
        <f>Fixtures!B18</f>
        <v>Sun 07 Aug</v>
      </c>
      <c r="J19" s="223"/>
      <c r="K19" s="223"/>
      <c r="L19" s="25"/>
      <c r="M19" s="30"/>
      <c r="Q19" s="113"/>
      <c r="R19" s="113"/>
      <c r="S19" s="9"/>
      <c r="T19" s="9"/>
      <c r="U19" s="9"/>
      <c r="V19" s="9"/>
      <c r="W19" s="9"/>
      <c r="X19" s="9"/>
      <c r="Y19" s="9"/>
      <c r="Z19" s="113"/>
      <c r="AA19" s="113"/>
      <c r="AB19" s="113"/>
    </row>
    <row r="20" spans="2:31" ht="13.5" customHeight="1" x14ac:dyDescent="0.2">
      <c r="B20" s="184"/>
      <c r="C20" s="24" t="str">
        <f>Fixtures!C8</f>
        <v>Wembley</v>
      </c>
      <c r="D20" s="341" t="s">
        <v>228</v>
      </c>
      <c r="E20" s="216" t="s">
        <v>45</v>
      </c>
      <c r="F20" s="217"/>
      <c r="G20" s="91"/>
      <c r="H20" s="184"/>
      <c r="I20" s="24" t="str">
        <f>Fixtures!C18</f>
        <v>Hampstead</v>
      </c>
      <c r="J20" s="24" t="s">
        <v>412</v>
      </c>
      <c r="K20" s="216" t="s">
        <v>257</v>
      </c>
      <c r="L20" s="25"/>
      <c r="M20" s="30"/>
      <c r="Q20" s="113"/>
      <c r="R20" s="113"/>
      <c r="S20" s="9"/>
      <c r="T20" s="9"/>
      <c r="U20" s="9"/>
      <c r="V20" s="9"/>
      <c r="W20" s="9"/>
      <c r="X20" s="9"/>
      <c r="Y20" s="9"/>
      <c r="Z20" s="113"/>
      <c r="AA20" s="113"/>
      <c r="AB20" s="113"/>
    </row>
    <row r="21" spans="2:31" ht="13.5" customHeight="1" x14ac:dyDescent="0.2">
      <c r="B21" s="184"/>
      <c r="C21" s="220"/>
      <c r="D21" s="218"/>
      <c r="E21" s="218"/>
      <c r="F21" s="217"/>
      <c r="G21" s="91"/>
      <c r="H21" s="184"/>
      <c r="I21" s="263"/>
      <c r="J21" s="24"/>
      <c r="K21" s="24"/>
      <c r="L21" s="25"/>
      <c r="M21" s="30"/>
      <c r="Q21" s="113"/>
      <c r="R21" s="113"/>
      <c r="S21" s="9"/>
      <c r="T21" s="9"/>
      <c r="U21" s="9"/>
      <c r="V21" s="9"/>
      <c r="W21" s="9"/>
      <c r="X21" s="9"/>
      <c r="Y21" s="9"/>
      <c r="Z21" s="113"/>
      <c r="AA21" s="113"/>
      <c r="AB21" s="113"/>
    </row>
    <row r="22" spans="2:31" ht="13.5" customHeight="1" x14ac:dyDescent="0.2">
      <c r="B22" s="229"/>
      <c r="C22" s="230" t="str">
        <f>Fixtures!B9</f>
        <v>Sun 05 Jun</v>
      </c>
      <c r="D22" s="231"/>
      <c r="E22" s="231"/>
      <c r="F22" s="232"/>
      <c r="G22" s="91"/>
      <c r="H22" s="184"/>
      <c r="I22" s="230" t="str">
        <f>Fixtures!B19</f>
        <v>Sun 14 Aug</v>
      </c>
      <c r="J22" s="223"/>
      <c r="K22" s="223"/>
      <c r="L22" s="25"/>
      <c r="M22" s="30"/>
      <c r="Q22" s="113"/>
      <c r="R22" s="113"/>
      <c r="S22" s="9"/>
      <c r="T22" s="9"/>
      <c r="U22" s="9"/>
      <c r="V22" s="9"/>
      <c r="W22" s="9"/>
      <c r="X22" s="9"/>
      <c r="Y22" s="9"/>
      <c r="Z22" s="113"/>
      <c r="AA22" s="113"/>
      <c r="AB22" s="113"/>
    </row>
    <row r="23" spans="2:31" ht="13.5" customHeight="1" x14ac:dyDescent="0.2">
      <c r="B23" s="184"/>
      <c r="C23" s="24" t="str">
        <f>Fixtures!C9</f>
        <v>Ealing Three Bridges</v>
      </c>
      <c r="D23" s="341" t="s">
        <v>228</v>
      </c>
      <c r="E23" s="216" t="s">
        <v>45</v>
      </c>
      <c r="F23" s="217"/>
      <c r="G23" s="91"/>
      <c r="H23" s="184"/>
      <c r="I23" s="24" t="str">
        <f>Fixtures!C19</f>
        <v>Edmonton</v>
      </c>
      <c r="J23" s="24" t="s">
        <v>42</v>
      </c>
      <c r="K23" s="216" t="s">
        <v>262</v>
      </c>
      <c r="L23" s="25"/>
      <c r="M23" s="30"/>
      <c r="Q23" s="113"/>
      <c r="R23" s="113"/>
      <c r="S23" s="9"/>
      <c r="T23" s="9"/>
      <c r="U23" s="9"/>
      <c r="V23" s="9"/>
      <c r="W23" s="9"/>
      <c r="X23" s="9"/>
      <c r="Y23" s="9"/>
      <c r="Z23" s="113"/>
      <c r="AA23" s="113"/>
      <c r="AB23" s="113"/>
    </row>
    <row r="24" spans="2:31" ht="13.5" customHeight="1" x14ac:dyDescent="0.2">
      <c r="B24" s="184"/>
      <c r="C24" s="220"/>
      <c r="D24" s="220"/>
      <c r="E24" s="220"/>
      <c r="F24" s="217"/>
      <c r="G24" s="91"/>
      <c r="H24" s="184"/>
      <c r="I24" s="24"/>
      <c r="J24" s="24"/>
      <c r="K24" s="216"/>
      <c r="L24" s="25"/>
      <c r="M24" s="30"/>
      <c r="Q24" s="113"/>
      <c r="R24" s="113"/>
      <c r="S24" s="9"/>
      <c r="T24" s="9"/>
      <c r="U24" s="9"/>
      <c r="V24" s="9"/>
      <c r="W24" s="9"/>
      <c r="X24" s="9"/>
      <c r="Y24" s="9"/>
      <c r="Z24" s="113"/>
      <c r="AA24" s="113"/>
      <c r="AB24" s="113"/>
    </row>
    <row r="25" spans="2:31" ht="13.5" customHeight="1" x14ac:dyDescent="0.2">
      <c r="B25" s="229"/>
      <c r="C25" s="230" t="str">
        <f>Fixtures!B10</f>
        <v>Sun 12 Jun</v>
      </c>
      <c r="D25" s="231"/>
      <c r="E25" s="231"/>
      <c r="F25" s="232"/>
      <c r="G25" s="91"/>
      <c r="H25" s="184"/>
      <c r="I25" s="230" t="str">
        <f>Fixtures!B20</f>
        <v>Sat 20 Aug</v>
      </c>
      <c r="J25" s="24"/>
      <c r="K25" s="216"/>
      <c r="L25" s="25"/>
      <c r="M25" s="30"/>
      <c r="Q25" s="113"/>
      <c r="R25" s="113"/>
      <c r="S25" s="9"/>
      <c r="T25" s="9"/>
      <c r="U25" s="9"/>
      <c r="V25" s="9"/>
      <c r="W25" s="9"/>
      <c r="X25" s="9"/>
      <c r="Y25" s="9"/>
      <c r="Z25" s="113"/>
      <c r="AA25" s="113"/>
      <c r="AB25" s="113"/>
    </row>
    <row r="26" spans="2:31" ht="13.5" customHeight="1" x14ac:dyDescent="0.2">
      <c r="B26" s="184"/>
      <c r="C26" s="24" t="str">
        <f>Fixtures!C10</f>
        <v>Barnes</v>
      </c>
      <c r="D26" s="24" t="s">
        <v>186</v>
      </c>
      <c r="E26" s="216"/>
      <c r="F26" s="217"/>
      <c r="G26" s="91"/>
      <c r="H26" s="184"/>
      <c r="I26" s="24" t="str">
        <f>Fixtures!C20</f>
        <v>Post Modernists  (ISIS Trophy)</v>
      </c>
      <c r="J26" s="375" t="s">
        <v>228</v>
      </c>
      <c r="K26" s="216" t="s">
        <v>45</v>
      </c>
      <c r="L26" s="25"/>
      <c r="M26" s="30"/>
      <c r="Q26" s="113"/>
      <c r="R26" s="113"/>
      <c r="S26" s="9"/>
      <c r="T26" s="9"/>
      <c r="U26" s="9"/>
      <c r="V26" s="9"/>
      <c r="W26" s="9"/>
      <c r="X26" s="9"/>
      <c r="Y26" s="9"/>
      <c r="Z26" s="113"/>
      <c r="AA26" s="113"/>
      <c r="AB26" s="113"/>
    </row>
    <row r="27" spans="2:31" ht="13.5" customHeight="1" x14ac:dyDescent="0.2">
      <c r="B27" s="184"/>
      <c r="C27" s="111"/>
      <c r="D27" s="24"/>
      <c r="E27" s="216"/>
      <c r="F27" s="217"/>
      <c r="G27" s="91"/>
      <c r="H27" s="184"/>
      <c r="I27" s="24"/>
      <c r="J27" s="24"/>
      <c r="K27" s="216"/>
      <c r="L27" s="25"/>
      <c r="M27" s="30"/>
      <c r="Q27" s="113"/>
      <c r="R27" s="113"/>
      <c r="S27" s="113"/>
      <c r="T27" s="113"/>
      <c r="U27" s="113"/>
      <c r="V27" s="9"/>
      <c r="W27" s="9"/>
      <c r="X27" s="9"/>
      <c r="Y27" s="9"/>
      <c r="Z27" s="9"/>
      <c r="AA27" s="9"/>
      <c r="AB27" s="9"/>
      <c r="AC27" s="113"/>
      <c r="AD27" s="113"/>
      <c r="AE27" s="113"/>
    </row>
    <row r="28" spans="2:31" ht="13.5" customHeight="1" x14ac:dyDescent="0.2">
      <c r="B28" s="229"/>
      <c r="C28" s="230" t="str">
        <f>Fixtures!B11</f>
        <v>Sun 19 Jun</v>
      </c>
      <c r="D28" s="231"/>
      <c r="E28" s="231"/>
      <c r="F28" s="232"/>
      <c r="G28" s="91"/>
      <c r="H28" s="184"/>
      <c r="I28" s="230" t="str">
        <f>Fixtures!B21</f>
        <v>Sun 21 Aug</v>
      </c>
      <c r="J28" s="24"/>
      <c r="K28" s="216"/>
      <c r="L28" s="25"/>
      <c r="M28" s="30"/>
      <c r="Q28" s="113"/>
      <c r="R28" s="113"/>
      <c r="S28" s="113"/>
      <c r="T28" s="113"/>
      <c r="U28" s="113"/>
      <c r="V28" s="9"/>
      <c r="W28" s="9"/>
      <c r="X28" s="9"/>
      <c r="Y28" s="9"/>
      <c r="Z28" s="9"/>
      <c r="AA28" s="9"/>
      <c r="AB28" s="9"/>
      <c r="AC28" s="113"/>
      <c r="AD28" s="113"/>
      <c r="AE28" s="113"/>
    </row>
    <row r="29" spans="2:31" ht="13.5" customHeight="1" x14ac:dyDescent="0.2">
      <c r="B29" s="184"/>
      <c r="C29" s="24" t="str">
        <f>Fixtures!C11</f>
        <v>Shepherds Bush</v>
      </c>
      <c r="D29" s="341" t="s">
        <v>259</v>
      </c>
      <c r="E29" s="365" t="s">
        <v>262</v>
      </c>
      <c r="F29" s="224"/>
      <c r="G29" s="91"/>
      <c r="H29" s="184"/>
      <c r="I29" s="24" t="str">
        <f>Fixtures!C21</f>
        <v>Nevill Holt (ISIS Trophy)</v>
      </c>
      <c r="J29" s="375" t="s">
        <v>227</v>
      </c>
      <c r="K29" s="216" t="s">
        <v>257</v>
      </c>
      <c r="L29" s="25"/>
      <c r="M29" s="30"/>
      <c r="Q29" s="113"/>
      <c r="R29" s="113"/>
      <c r="S29" s="113"/>
      <c r="T29" s="113"/>
      <c r="U29" s="113"/>
      <c r="V29" s="9"/>
      <c r="W29" s="9"/>
      <c r="X29" s="9"/>
      <c r="Y29" s="9"/>
      <c r="Z29" s="9"/>
      <c r="AA29" s="9"/>
      <c r="AB29" s="9"/>
      <c r="AC29" s="113"/>
      <c r="AD29" s="113"/>
      <c r="AE29" s="113"/>
    </row>
    <row r="30" spans="2:31" ht="13.5" customHeight="1" x14ac:dyDescent="0.2">
      <c r="B30" s="184"/>
      <c r="C30" s="24"/>
      <c r="D30" s="24"/>
      <c r="E30" s="216"/>
      <c r="F30" s="224"/>
      <c r="G30" s="91"/>
      <c r="H30" s="184"/>
      <c r="I30" s="24"/>
      <c r="J30" s="24"/>
      <c r="K30" s="216"/>
      <c r="L30" s="25"/>
      <c r="M30" s="30"/>
      <c r="Q30" s="113"/>
      <c r="R30" s="113"/>
      <c r="S30" s="113"/>
      <c r="T30" s="113"/>
      <c r="U30" s="113"/>
      <c r="V30" s="9"/>
      <c r="W30" s="9"/>
      <c r="X30" s="9"/>
      <c r="Y30" s="9"/>
      <c r="Z30" s="9"/>
      <c r="AA30" s="9"/>
      <c r="AB30" s="9"/>
      <c r="AC30" s="113"/>
      <c r="AD30" s="113"/>
      <c r="AE30" s="113"/>
    </row>
    <row r="31" spans="2:31" ht="13.5" customHeight="1" x14ac:dyDescent="0.2">
      <c r="B31" s="229"/>
      <c r="C31" s="230" t="str">
        <f>Fixtures!B12</f>
        <v>Sun 26 Jun</v>
      </c>
      <c r="D31" s="231"/>
      <c r="E31" s="231"/>
      <c r="F31" s="232"/>
      <c r="G31" s="91"/>
      <c r="H31" s="184"/>
      <c r="I31" s="26" t="str">
        <f>Fixtures!B22</f>
        <v>Sun 28 Aug</v>
      </c>
      <c r="J31" s="24"/>
      <c r="K31" s="216"/>
      <c r="L31" s="25"/>
      <c r="M31" s="113"/>
      <c r="Q31" s="113"/>
      <c r="R31" s="113"/>
      <c r="S31" s="113"/>
      <c r="T31" s="113"/>
      <c r="U31" s="113"/>
      <c r="V31" s="9"/>
      <c r="W31" s="9"/>
      <c r="X31" s="9"/>
      <c r="Y31" s="9"/>
      <c r="Z31" s="9"/>
      <c r="AA31" s="9"/>
      <c r="AB31" s="9"/>
      <c r="AC31" s="113"/>
      <c r="AD31" s="113"/>
      <c r="AE31" s="113"/>
    </row>
    <row r="32" spans="2:31" ht="13.5" customHeight="1" x14ac:dyDescent="0.2">
      <c r="B32" s="184"/>
      <c r="C32" s="24" t="str">
        <f>Fixtures!C12</f>
        <v>Shepperton</v>
      </c>
      <c r="D32" s="24" t="s">
        <v>227</v>
      </c>
      <c r="E32" s="216" t="s">
        <v>257</v>
      </c>
      <c r="F32" s="224"/>
      <c r="G32" s="91"/>
      <c r="H32" s="184"/>
      <c r="I32" s="24" t="str">
        <f>Fixtures!C22</f>
        <v>Wembley</v>
      </c>
      <c r="J32" s="386" t="s">
        <v>465</v>
      </c>
      <c r="K32" s="391" t="s">
        <v>262</v>
      </c>
      <c r="L32" s="25"/>
      <c r="M32" s="113"/>
      <c r="Q32" s="113"/>
      <c r="R32" s="113"/>
      <c r="S32" s="113"/>
      <c r="T32" s="113"/>
      <c r="U32" s="113"/>
      <c r="V32" s="9"/>
      <c r="W32" s="9"/>
      <c r="X32" s="9"/>
      <c r="Y32" s="9"/>
      <c r="Z32" s="9"/>
      <c r="AA32" s="9"/>
      <c r="AB32" s="9"/>
      <c r="AC32" s="113"/>
      <c r="AD32" s="113"/>
      <c r="AE32" s="113"/>
    </row>
    <row r="33" spans="2:31" ht="13.5" customHeight="1" x14ac:dyDescent="0.2">
      <c r="B33" s="187"/>
      <c r="C33" s="27"/>
      <c r="D33" s="246"/>
      <c r="E33" s="246"/>
      <c r="F33" s="247"/>
      <c r="G33" s="91"/>
      <c r="H33" s="187"/>
      <c r="I33" s="234"/>
      <c r="J33" s="27"/>
      <c r="K33" s="27"/>
      <c r="L33" s="225"/>
      <c r="M33" s="113"/>
      <c r="Q33" s="113"/>
      <c r="R33" s="113"/>
      <c r="S33" s="113"/>
      <c r="T33" s="113"/>
      <c r="U33" s="113"/>
      <c r="V33" s="9"/>
      <c r="W33" s="9"/>
      <c r="X33" s="9"/>
      <c r="Y33" s="9"/>
      <c r="Z33" s="9"/>
      <c r="AA33" s="9"/>
      <c r="AB33" s="9"/>
      <c r="AC33" s="113"/>
      <c r="AD33" s="113"/>
      <c r="AE33" s="113"/>
    </row>
    <row r="34" spans="2:31" ht="12.6" customHeight="1" x14ac:dyDescent="0.2">
      <c r="B34" s="113"/>
      <c r="C34" s="113"/>
      <c r="D34" s="113"/>
      <c r="E34" s="113"/>
      <c r="F34" s="113"/>
      <c r="G34" s="91"/>
      <c r="H34" s="113"/>
      <c r="I34" s="113"/>
      <c r="J34" s="113"/>
      <c r="K34" s="113"/>
      <c r="L34" s="113"/>
      <c r="M34" s="113"/>
      <c r="Q34" s="9"/>
      <c r="R34" s="113"/>
      <c r="S34" s="113"/>
      <c r="T34" s="113"/>
      <c r="U34" s="113"/>
      <c r="V34" s="9"/>
      <c r="W34" s="9"/>
      <c r="X34" s="9"/>
      <c r="Y34" s="9"/>
      <c r="Z34" s="9"/>
      <c r="AA34" s="9"/>
      <c r="AB34" s="9"/>
      <c r="AC34" s="113"/>
      <c r="AD34" s="113"/>
      <c r="AE34" s="113"/>
    </row>
    <row r="35" spans="2:31" ht="12.6" customHeight="1" x14ac:dyDescent="0.2">
      <c r="G35" s="91"/>
      <c r="H35" s="113"/>
      <c r="I35" s="113"/>
      <c r="J35" s="113"/>
      <c r="K35" s="113"/>
      <c r="L35" s="113"/>
      <c r="M35" s="113"/>
      <c r="Q35" s="9"/>
      <c r="R35" s="113"/>
      <c r="S35" s="113"/>
      <c r="T35" s="113"/>
      <c r="U35" s="113"/>
      <c r="V35" s="9"/>
      <c r="W35" s="9"/>
      <c r="X35" s="9"/>
      <c r="Y35" s="9"/>
      <c r="Z35" s="9"/>
      <c r="AA35" s="9"/>
      <c r="AB35" s="9"/>
      <c r="AC35" s="113"/>
      <c r="AD35" s="113"/>
      <c r="AE35" s="113"/>
    </row>
    <row r="36" spans="2:31" ht="12.6" customHeight="1" x14ac:dyDescent="0.2">
      <c r="G36" s="91"/>
      <c r="H36" s="113"/>
      <c r="I36" s="113"/>
      <c r="J36" s="113"/>
      <c r="K36" s="113"/>
      <c r="L36" s="113"/>
      <c r="M36" s="113"/>
      <c r="Q36" s="9"/>
      <c r="R36" s="113"/>
      <c r="S36" s="113"/>
      <c r="T36" s="113"/>
      <c r="U36" s="113"/>
      <c r="V36" s="9"/>
      <c r="W36" s="9"/>
      <c r="X36" s="9"/>
      <c r="Y36" s="9"/>
      <c r="Z36" s="9"/>
      <c r="AA36" s="9"/>
      <c r="AB36" s="9"/>
      <c r="AC36" s="113"/>
      <c r="AD36" s="113"/>
      <c r="AE36" s="113"/>
    </row>
    <row r="37" spans="2:31" ht="12.6" customHeight="1" x14ac:dyDescent="0.2">
      <c r="G37" s="113"/>
      <c r="H37" s="113"/>
      <c r="I37" s="113"/>
      <c r="J37" s="113"/>
      <c r="K37" s="113"/>
      <c r="L37" s="113"/>
      <c r="M37" s="113"/>
      <c r="Q37" s="9"/>
      <c r="R37" s="113"/>
      <c r="S37" s="113"/>
      <c r="T37" s="113"/>
      <c r="U37" s="113"/>
      <c r="V37" s="9"/>
      <c r="W37" s="9"/>
      <c r="X37" s="9"/>
      <c r="Y37" s="9"/>
      <c r="Z37" s="9"/>
      <c r="AA37" s="9"/>
      <c r="AB37" s="9"/>
      <c r="AC37" s="113"/>
      <c r="AD37" s="113"/>
      <c r="AE37" s="113"/>
    </row>
    <row r="38" spans="2:31" ht="12.6" customHeight="1" x14ac:dyDescent="0.2">
      <c r="G38" s="113"/>
      <c r="H38" s="9"/>
      <c r="I38" s="9"/>
      <c r="J38" s="9"/>
      <c r="K38" s="9"/>
      <c r="L38" s="9"/>
      <c r="M38" s="113"/>
      <c r="Q38" s="9"/>
      <c r="R38" s="113"/>
      <c r="S38" s="113"/>
      <c r="T38" s="113"/>
      <c r="U38" s="113"/>
      <c r="V38" s="9"/>
      <c r="W38" s="9"/>
      <c r="X38" s="9"/>
      <c r="Y38" s="9"/>
      <c r="Z38" s="9"/>
      <c r="AA38" s="9"/>
      <c r="AB38" s="9"/>
      <c r="AC38" s="113"/>
      <c r="AD38" s="113"/>
      <c r="AE38" s="113"/>
    </row>
    <row r="39" spans="2:31" ht="12.6" customHeight="1" x14ac:dyDescent="0.2">
      <c r="G39" s="3"/>
      <c r="H39" s="9"/>
      <c r="I39" s="9"/>
      <c r="J39" s="9"/>
      <c r="K39" s="9"/>
      <c r="L39" s="9"/>
      <c r="M39" s="113"/>
      <c r="Q39" s="9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113"/>
      <c r="AE39" s="113"/>
    </row>
    <row r="40" spans="2:31" ht="12.6" customHeight="1" x14ac:dyDescent="0.2">
      <c r="G40" s="3"/>
      <c r="H40" s="9"/>
      <c r="I40" s="9"/>
      <c r="J40" s="9"/>
      <c r="K40" s="9"/>
      <c r="L40" s="9"/>
      <c r="M40" s="113"/>
      <c r="Q40" s="9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</row>
    <row r="41" spans="2:31" ht="12.6" customHeight="1" x14ac:dyDescent="0.2">
      <c r="G41" s="3"/>
      <c r="H41" s="9"/>
      <c r="I41" s="9"/>
      <c r="J41" s="9"/>
      <c r="K41" s="9"/>
      <c r="L41" s="9"/>
      <c r="M41" s="113"/>
      <c r="Q41" s="9"/>
      <c r="R41" s="11"/>
      <c r="S41" s="11"/>
      <c r="T41" s="11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113"/>
    </row>
    <row r="42" spans="2:31" ht="12.6" customHeight="1" x14ac:dyDescent="0.2">
      <c r="G42" s="113"/>
      <c r="H42" s="9"/>
      <c r="I42" s="9"/>
      <c r="J42" s="9"/>
      <c r="K42" s="9"/>
      <c r="L42" s="9"/>
      <c r="M42" s="113"/>
      <c r="Q42" s="9"/>
      <c r="R42" s="226"/>
      <c r="S42" s="226"/>
      <c r="T42" s="113"/>
      <c r="U42" s="9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</row>
    <row r="43" spans="2:31" ht="12.6" customHeight="1" x14ac:dyDescent="0.2">
      <c r="G43" s="113"/>
      <c r="M43" s="113"/>
      <c r="Q43" s="113"/>
      <c r="R43" s="226"/>
      <c r="S43" s="226"/>
      <c r="T43" s="113"/>
      <c r="U43" s="9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</row>
    <row r="44" spans="2:31" ht="12.6" customHeight="1" x14ac:dyDescent="0.2">
      <c r="G44" s="113"/>
      <c r="M44" s="9"/>
      <c r="R44" s="226"/>
      <c r="S44" s="226"/>
      <c r="T44" s="113"/>
      <c r="U44" s="9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</row>
    <row r="45" spans="2:31" ht="12.6" customHeight="1" x14ac:dyDescent="0.2">
      <c r="G45" s="113"/>
      <c r="M45" s="9"/>
      <c r="R45" s="226"/>
      <c r="S45" s="226"/>
      <c r="T45" s="113"/>
      <c r="U45" s="9"/>
      <c r="V45" s="113"/>
      <c r="W45" s="113"/>
      <c r="X45" s="113"/>
      <c r="Y45" s="113"/>
      <c r="Z45" s="113"/>
      <c r="AA45" s="113"/>
      <c r="AB45" s="113"/>
      <c r="AC45" s="113"/>
      <c r="AD45" s="113"/>
      <c r="AE45" s="113"/>
    </row>
    <row r="46" spans="2:31" ht="12.6" customHeight="1" x14ac:dyDescent="0.2">
      <c r="G46" s="113"/>
      <c r="M46" s="9"/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  <c r="AD46" s="113"/>
      <c r="AE46" s="113"/>
    </row>
    <row r="47" spans="2:31" ht="12.6" customHeight="1" x14ac:dyDescent="0.2">
      <c r="G47" s="113"/>
      <c r="M47" s="9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3"/>
      <c r="AD47" s="113"/>
      <c r="AE47" s="113"/>
    </row>
    <row r="48" spans="2:31" ht="12.6" customHeight="1" x14ac:dyDescent="0.2">
      <c r="G48" s="113"/>
      <c r="M48" s="9"/>
    </row>
    <row r="49" spans="7:7" ht="12.6" customHeight="1" x14ac:dyDescent="0.2">
      <c r="G49" s="113"/>
    </row>
    <row r="50" spans="7:7" ht="12.6" customHeight="1" x14ac:dyDescent="0.2">
      <c r="G50" s="113"/>
    </row>
    <row r="51" spans="7:7" ht="12.6" customHeight="1" x14ac:dyDescent="0.2">
      <c r="G51" s="113"/>
    </row>
    <row r="52" spans="7:7" ht="12.6" customHeight="1" x14ac:dyDescent="0.2">
      <c r="G52" s="113"/>
    </row>
    <row r="53" spans="7:7" ht="12.6" customHeight="1" x14ac:dyDescent="0.2">
      <c r="G53" s="113"/>
    </row>
    <row r="54" spans="7:7" ht="12.6" customHeight="1" x14ac:dyDescent="0.2">
      <c r="G54" s="9"/>
    </row>
    <row r="55" spans="7:7" ht="12.6" customHeight="1" x14ac:dyDescent="0.2">
      <c r="G55" s="3"/>
    </row>
    <row r="56" spans="7:7" ht="12.6" customHeight="1" x14ac:dyDescent="0.2">
      <c r="G56" s="3"/>
    </row>
    <row r="57" spans="7:7" ht="12.6" customHeight="1" x14ac:dyDescent="0.2">
      <c r="G57" s="3"/>
    </row>
    <row r="58" spans="7:7" ht="12.6" customHeight="1" x14ac:dyDescent="0.2">
      <c r="G58" s="3"/>
    </row>
    <row r="59" spans="7:7" ht="12.6" customHeight="1" x14ac:dyDescent="0.2">
      <c r="G59" s="3"/>
    </row>
    <row r="60" spans="7:7" ht="12.6" customHeight="1" x14ac:dyDescent="0.2">
      <c r="G60" s="3"/>
    </row>
    <row r="61" spans="7:7" ht="12.6" customHeight="1" x14ac:dyDescent="0.2">
      <c r="G61" s="3"/>
    </row>
    <row r="62" spans="7:7" ht="12.6" customHeight="1" x14ac:dyDescent="0.2">
      <c r="G62" s="3"/>
    </row>
    <row r="63" spans="7:7" ht="12.6" customHeight="1" x14ac:dyDescent="0.2">
      <c r="G63" s="3"/>
    </row>
    <row r="64" spans="7:7" ht="12.6" customHeight="1" x14ac:dyDescent="0.2">
      <c r="G64" s="3"/>
    </row>
    <row r="65" spans="7:7" ht="12.6" customHeight="1" x14ac:dyDescent="0.2">
      <c r="G65" s="3"/>
    </row>
    <row r="66" spans="7:7" ht="12.6" customHeight="1" x14ac:dyDescent="0.2">
      <c r="G66" s="3"/>
    </row>
    <row r="67" spans="7:7" ht="12.6" customHeight="1" x14ac:dyDescent="0.2">
      <c r="G67" s="3"/>
    </row>
    <row r="68" spans="7:7" ht="12.6" customHeight="1" x14ac:dyDescent="0.2">
      <c r="G68" s="3"/>
    </row>
  </sheetData>
  <sortState xmlns:xlrd2="http://schemas.microsoft.com/office/spreadsheetml/2017/richdata2" ref="N5:P8">
    <sortCondition ref="N5:N8"/>
  </sortState>
  <phoneticPr fontId="9" type="noConversion"/>
  <pageMargins left="0.75" right="0.75" top="1" bottom="1" header="0.5" footer="0.5"/>
  <pageSetup paperSize="9" orientation="portrait" r:id="rId1"/>
  <headerFooter alignWithMargins="0"/>
  <ignoredErrors>
    <ignoredError sqref="C1:C3 C6 C9 C12 C15 C18 C21 C24 C27 L27 H7:H18 I9 I12 I15 I18 H19:H23 I21 N1:P2 L6 B1:B29 A1:A65536 G36:G65536 L7:L18 H34:L65536 F1:G29 Q10:Q12 N13:O65533 M1:M65536 D1:E4 H27:I27 H1:L2 B35:F65536 Q1:Q8 Q15:Q65536 L19:L23 H6:I6 R1:IV65536 P13:P65533" evalError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BB224"/>
  <sheetViews>
    <sheetView showRowColHeaders="0" workbookViewId="0">
      <pane xSplit="15" ySplit="3" topLeftCell="P4" activePane="bottomRight" state="frozen"/>
      <selection pane="topRight" activeCell="M1" sqref="M1"/>
      <selection pane="bottomLeft" activeCell="A4" sqref="A4"/>
      <selection pane="bottomRight" activeCell="A124" sqref="A124"/>
    </sheetView>
  </sheetViews>
  <sheetFormatPr defaultRowHeight="12.75" x14ac:dyDescent="0.2"/>
  <cols>
    <col min="1" max="1" width="1.85546875" style="3" customWidth="1"/>
    <col min="2" max="2" width="2.42578125" style="3" customWidth="1"/>
    <col min="3" max="3" width="23.5703125" style="3" customWidth="1"/>
    <col min="4" max="4" width="5.28515625" style="3" customWidth="1"/>
    <col min="5" max="5" width="4.28515625" style="3" customWidth="1"/>
    <col min="6" max="6" width="3.7109375" style="3" customWidth="1"/>
    <col min="7" max="7" width="4.85546875" style="3" customWidth="1"/>
    <col min="8" max="8" width="3.7109375" style="3" customWidth="1"/>
    <col min="9" max="9" width="4.28515625" style="3" customWidth="1"/>
    <col min="10" max="10" width="3.7109375" style="3" customWidth="1"/>
    <col min="11" max="11" width="4.28515625" style="3" customWidth="1"/>
    <col min="12" max="12" width="1" style="3" customWidth="1"/>
    <col min="13" max="13" width="6.7109375" style="3" customWidth="1"/>
    <col min="14" max="14" width="3.140625" style="3" customWidth="1"/>
    <col min="15" max="15" width="0.42578125" style="3" customWidth="1"/>
    <col min="16" max="16" width="23.5703125" style="3" customWidth="1"/>
    <col min="17" max="17" width="6.140625" style="3" bestFit="1" customWidth="1"/>
    <col min="18" max="20" width="4.28515625" style="3" customWidth="1"/>
    <col min="21" max="21" width="5" style="3" bestFit="1" customWidth="1"/>
    <col min="22" max="22" width="3.5703125" style="3" customWidth="1"/>
    <col min="23" max="23" width="1.140625" style="3" customWidth="1"/>
    <col min="24" max="24" width="5.42578125" style="3" bestFit="1" customWidth="1"/>
    <col min="25" max="25" width="1.140625" style="3" customWidth="1"/>
    <col min="26" max="26" width="1" style="3" customWidth="1"/>
    <col min="27" max="27" width="6.42578125" style="3" customWidth="1"/>
    <col min="28" max="28" width="3.140625" style="3" customWidth="1"/>
    <col min="29" max="29" width="23.5703125" style="3" customWidth="1"/>
    <col min="30" max="30" width="6.140625" style="3" bestFit="1" customWidth="1"/>
    <col min="31" max="36" width="4.28515625" style="3" customWidth="1"/>
    <col min="37" max="37" width="5.28515625" style="3" customWidth="1"/>
    <col min="38" max="38" width="4.28515625" style="3" customWidth="1"/>
    <col min="39" max="39" width="4.7109375" style="3" customWidth="1"/>
    <col min="40" max="40" width="1" style="3" customWidth="1"/>
    <col min="41" max="44" width="3.5703125" style="3" customWidth="1"/>
    <col min="45" max="45" width="1" style="3" customWidth="1"/>
    <col min="46" max="46" width="7" style="3" customWidth="1"/>
    <col min="47" max="47" width="3.140625" style="3" customWidth="1"/>
    <col min="48" max="48" width="23.5703125" style="3" customWidth="1"/>
    <col min="49" max="49" width="5.28515625" style="3" customWidth="1"/>
    <col min="50" max="52" width="3" style="3" customWidth="1"/>
    <col min="53" max="53" width="1" style="3" customWidth="1"/>
    <col min="54" max="54" width="6.42578125" style="3" customWidth="1"/>
    <col min="55" max="16384" width="9.140625" style="3"/>
  </cols>
  <sheetData>
    <row r="2" spans="1:54" ht="13.5" customHeight="1" x14ac:dyDescent="0.2">
      <c r="A2" s="113"/>
      <c r="B2" s="113"/>
      <c r="C2" s="113"/>
      <c r="D2" s="113"/>
      <c r="E2" s="113"/>
      <c r="F2" s="448" t="s">
        <v>19</v>
      </c>
      <c r="G2" s="394"/>
      <c r="H2" s="448" t="s">
        <v>20</v>
      </c>
      <c r="I2" s="394"/>
      <c r="J2" s="448" t="s">
        <v>204</v>
      </c>
      <c r="K2" s="394"/>
      <c r="L2" s="104"/>
      <c r="M2" s="55" t="s">
        <v>116</v>
      </c>
      <c r="N2" s="115"/>
      <c r="O2" s="113"/>
      <c r="P2" s="40"/>
      <c r="Q2" s="45"/>
      <c r="R2" s="45"/>
      <c r="S2" s="46"/>
      <c r="T2" s="46"/>
      <c r="U2" s="46"/>
      <c r="V2" s="40"/>
      <c r="W2" s="40"/>
      <c r="X2" s="46"/>
      <c r="Y2" s="46"/>
      <c r="Z2" s="46"/>
      <c r="AA2" s="54" t="s">
        <v>22</v>
      </c>
      <c r="AB2" s="115"/>
      <c r="AC2" s="102"/>
      <c r="AD2" s="102"/>
      <c r="AE2" s="102"/>
      <c r="AF2" s="102"/>
      <c r="AG2" s="101"/>
      <c r="AH2" s="101"/>
      <c r="AI2" s="101"/>
      <c r="AJ2" s="101"/>
      <c r="AK2" s="59" t="s">
        <v>65</v>
      </c>
      <c r="AL2" s="59" t="s">
        <v>66</v>
      </c>
      <c r="AM2" s="59" t="s">
        <v>67</v>
      </c>
      <c r="AN2" s="101"/>
      <c r="AO2" s="117" t="s">
        <v>68</v>
      </c>
      <c r="AP2" s="118"/>
      <c r="AQ2" s="118"/>
      <c r="AR2" s="119"/>
      <c r="AS2" s="91"/>
      <c r="AT2" s="54" t="s">
        <v>22</v>
      </c>
      <c r="AV2" s="102"/>
      <c r="AW2" s="102"/>
      <c r="AX2" s="102"/>
      <c r="AY2" s="102"/>
      <c r="AZ2" s="102"/>
      <c r="BA2" s="102"/>
      <c r="BB2" s="54" t="s">
        <v>22</v>
      </c>
    </row>
    <row r="3" spans="1:54" ht="13.5" customHeight="1" x14ac:dyDescent="0.2">
      <c r="A3" s="44"/>
      <c r="B3" s="469" t="s">
        <v>144</v>
      </c>
      <c r="C3" s="470"/>
      <c r="D3" s="471"/>
      <c r="E3" s="317" t="s">
        <v>27</v>
      </c>
      <c r="F3" s="472" t="s">
        <v>205</v>
      </c>
      <c r="G3" s="473"/>
      <c r="H3" s="472" t="s">
        <v>206</v>
      </c>
      <c r="I3" s="473"/>
      <c r="J3" s="472" t="s">
        <v>207</v>
      </c>
      <c r="K3" s="473"/>
      <c r="L3" s="104"/>
      <c r="M3" s="63" t="s">
        <v>117</v>
      </c>
      <c r="N3" s="115"/>
      <c r="O3" s="30"/>
      <c r="P3" s="57" t="s">
        <v>26</v>
      </c>
      <c r="Q3" s="176"/>
      <c r="R3" s="58" t="s">
        <v>27</v>
      </c>
      <c r="S3" s="59" t="s">
        <v>28</v>
      </c>
      <c r="T3" s="59" t="s">
        <v>29</v>
      </c>
      <c r="U3" s="59" t="s">
        <v>30</v>
      </c>
      <c r="V3" s="60" t="s">
        <v>31</v>
      </c>
      <c r="W3" s="61"/>
      <c r="X3" s="60" t="s">
        <v>32</v>
      </c>
      <c r="Y3" s="61"/>
      <c r="Z3" s="46"/>
      <c r="AA3" s="62" t="s">
        <v>33</v>
      </c>
      <c r="AB3" s="115"/>
      <c r="AC3" s="127" t="s">
        <v>70</v>
      </c>
      <c r="AD3" s="58"/>
      <c r="AE3" s="58" t="s">
        <v>27</v>
      </c>
      <c r="AF3" s="58" t="s">
        <v>28</v>
      </c>
      <c r="AG3" s="59" t="s">
        <v>71</v>
      </c>
      <c r="AH3" s="59" t="s">
        <v>72</v>
      </c>
      <c r="AI3" s="59" t="s">
        <v>30</v>
      </c>
      <c r="AJ3" s="59" t="s">
        <v>73</v>
      </c>
      <c r="AK3" s="59" t="s">
        <v>74</v>
      </c>
      <c r="AL3" s="59" t="s">
        <v>75</v>
      </c>
      <c r="AM3" s="59" t="s">
        <v>32</v>
      </c>
      <c r="AN3" s="128"/>
      <c r="AO3" s="59" t="s">
        <v>71</v>
      </c>
      <c r="AP3" s="59" t="s">
        <v>72</v>
      </c>
      <c r="AQ3" s="59" t="s">
        <v>76</v>
      </c>
      <c r="AR3" s="59" t="s">
        <v>73</v>
      </c>
      <c r="AS3" s="91"/>
      <c r="AT3" s="62" t="s">
        <v>33</v>
      </c>
      <c r="AV3" s="57" t="s">
        <v>100</v>
      </c>
      <c r="AW3" s="175"/>
      <c r="AX3" s="166" t="s">
        <v>101</v>
      </c>
      <c r="AY3" s="166" t="s">
        <v>102</v>
      </c>
      <c r="AZ3" s="166" t="s">
        <v>103</v>
      </c>
      <c r="BA3" s="103"/>
      <c r="BB3" s="62" t="s">
        <v>33</v>
      </c>
    </row>
    <row r="4" spans="1:54" ht="13.5" customHeight="1" x14ac:dyDescent="0.2">
      <c r="A4" s="40"/>
      <c r="B4" s="205">
        <v>1</v>
      </c>
      <c r="C4" s="23" t="s">
        <v>138</v>
      </c>
      <c r="D4" s="135" t="s">
        <v>262</v>
      </c>
      <c r="E4" s="318">
        <f t="shared" ref="E4:E31" si="0">R4</f>
        <v>18</v>
      </c>
      <c r="F4" s="319">
        <f t="shared" ref="F4:F31" si="1">IF(AA4="","", AA4)</f>
        <v>357</v>
      </c>
      <c r="G4" s="320">
        <f t="shared" ref="G4:G31" si="2">IF(U4=0,"", U4)</f>
        <v>462</v>
      </c>
      <c r="H4" s="319">
        <f t="shared" ref="H4:H31" si="3">IF(AT4="","", AT4)</f>
        <v>386.8</v>
      </c>
      <c r="I4" s="320">
        <f t="shared" ref="I4:I31" si="4">IF(AJ4=0,"",AJ4)</f>
        <v>24</v>
      </c>
      <c r="J4" s="319">
        <f t="shared" ref="J4:J31" si="5">IF(BB4="","", BB4)</f>
        <v>40</v>
      </c>
      <c r="K4" s="320">
        <f t="shared" ref="K4:K31" si="6">IF(SUM(AX4:AZ4)=0,"", SUM(AX4:AZ4))</f>
        <v>5</v>
      </c>
      <c r="L4" s="104"/>
      <c r="M4" s="141">
        <f t="shared" ref="M4:M31" si="7">(IF(AND(F4="",H4="",G4=""),"n/a",SUM(F4:F4)+SUM(H4:H4)+SUM(J4:J4)))</f>
        <v>783.8</v>
      </c>
      <c r="O4" s="91"/>
      <c r="P4" s="23" t="str">
        <f t="shared" ref="P4:P31" si="8">+C4</f>
        <v>THAKKER, Sanjay</v>
      </c>
      <c r="Q4" s="135" t="str">
        <f t="shared" ref="Q4:Q31" si="9">D4</f>
        <v>(IND)</v>
      </c>
      <c r="R4" s="136">
        <f>IF(ISNA(VLOOKUP($P4,Batting!$B$5:$M$40,3,FALSE)),0,(VLOOKUP($P4,Batting!$B$5:$M$40,3,FALSE)))</f>
        <v>18</v>
      </c>
      <c r="S4" s="69">
        <f>IF(ISNA(VLOOKUP($P4,Batting!$B$5:$M$40,4,FALSE)),0,(VLOOKUP($P4,Batting!$B$5:$M$40,4,FALSE)))</f>
        <v>18</v>
      </c>
      <c r="T4" s="69">
        <f>IF(ISNA(VLOOKUP($P4,Batting!$B$5:$M$40,5,FALSE)),0,(VLOOKUP($P4,Batting!$B$5:$M$40,5,FALSE)))</f>
        <v>3</v>
      </c>
      <c r="U4" s="69">
        <f>IF(ISNA(VLOOKUP($P4,Batting!$B$5:$M$40,6,FALSE)),0,(VLOOKUP($P4,Batting!$B$5:$M$40,6,FALSE)))</f>
        <v>462</v>
      </c>
      <c r="V4" s="70">
        <f>IF(ISNA(VLOOKUP($P4,Batting!$B$5:$M$40,7,FALSE)),0,(VLOOKUP($P4,Batting!$B$5:$M$40,7,FALSE)))</f>
        <v>85</v>
      </c>
      <c r="W4" s="69" t="str">
        <f>IF(ISNA(VLOOKUP($P4,Batting!$B$5:$M$40,8,FALSE)),0,(VLOOKUP($P4,Batting!$B$5:$M$40,8,FALSE)))</f>
        <v>*</v>
      </c>
      <c r="X4" s="71">
        <f>IF(ISNA(VLOOKUP($P4,Batting!$B$5:$M$40,9,FALSE)),0,(VLOOKUP($P4,Batting!$B$5:$M$40,9,FALSE)))</f>
        <v>30.8</v>
      </c>
      <c r="Y4" s="357" t="str">
        <f>IF(ISNA(VLOOKUP($P4,Batting!$B$5:$M$40,10,FALSE)),"",(VLOOKUP($P4,Batting!$B$5:$M$40,10,FALSE)))</f>
        <v/>
      </c>
      <c r="Z4" s="46"/>
      <c r="AA4" s="351">
        <f>IF(ISNA(VLOOKUP($P4,Batting!$B$5:$M$40,12,FALSE)),0,(VLOOKUP($P4,Batting!$B$5:$M$40,12,FALSE)))</f>
        <v>357</v>
      </c>
      <c r="AC4" s="23" t="str">
        <f t="shared" ref="AC4:AC31" si="10">+P4</f>
        <v>THAKKER, Sanjay</v>
      </c>
      <c r="AD4" s="135" t="str">
        <f t="shared" ref="AD4:AD31" si="11">Q4</f>
        <v>(IND)</v>
      </c>
      <c r="AE4" s="136">
        <f>IF(ISNA(VLOOKUP($AC4,Bowling!$B$4:$S$32,3,FALSE)),0,(VLOOKUP($AC4,Bowling!$B$4:$S$32,3,FALSE)))</f>
        <v>18</v>
      </c>
      <c r="AF4" s="69">
        <f>IF(ISNA(VLOOKUP($AC4,Bowling!$B$4:$S$32,4,FALSE)),0,(VLOOKUP($AC4,Bowling!$B$4:$S$32,4,FALSE)))</f>
        <v>18</v>
      </c>
      <c r="AG4" s="137">
        <f>IF(ISNA(VLOOKUP($AC4,Bowling!$B$4:$S$32,5,FALSE)),0,(VLOOKUP($AC4,Bowling!$B$4:$S$32,5,FALSE)))</f>
        <v>115</v>
      </c>
      <c r="AH4" s="137">
        <f>IF(ISNA(VLOOKUP($AC4,Bowling!$B$4:$S$32,6,FALSE)),0,(VLOOKUP($AC4,Bowling!$B$4:$S$32,6,FALSE)))</f>
        <v>13</v>
      </c>
      <c r="AI4" s="137">
        <f>IF(ISNA(VLOOKUP($AC4,Bowling!$B$4:$S$32,7,FALSE)),0,(VLOOKUP($AC4,Bowling!$B$4:$S$32,7,FALSE)))</f>
        <v>466</v>
      </c>
      <c r="AJ4" s="137">
        <f>IF(ISNA(VLOOKUP($AC4,Bowling!$B$4:$S$32,8,FALSE)),0,(VLOOKUP($AC4,Bowling!$B$4:$S$32,8,FALSE)))</f>
        <v>24</v>
      </c>
      <c r="AK4" s="138">
        <f>IF(ISNA(VLOOKUP($AC4,Bowling!$B$4:$S$32,9,FALSE)),0,(VLOOKUP($AC4,Bowling!$B$4:$S$32,9,FALSE)))</f>
        <v>4.791666666666667</v>
      </c>
      <c r="AL4" s="138">
        <f>IF(ISNA(VLOOKUP($AC4,Bowling!$B$4:$S$32,10,FALSE)),0,(VLOOKUP($AC4,Bowling!$B$4:$S$32,10,FALSE)))</f>
        <v>4.052173913043478</v>
      </c>
      <c r="AM4" s="138">
        <f>IF(ISNA(VLOOKUP($AC4,Bowling!$B$4:$S$32,11,FALSE)),0,(VLOOKUP($AC4,Bowling!$B$4:$S$32,11,FALSE)))</f>
        <v>19.416666666666668</v>
      </c>
      <c r="AN4" s="140"/>
      <c r="AO4" s="136">
        <f>IF(ISNA(VLOOKUP($AC4,Bowling!$B$4:$S$32,13,FALSE)),0,(VLOOKUP($AC4,Bowling!$B$4:$S$32,13,FALSE)))</f>
        <v>12</v>
      </c>
      <c r="AP4" s="136">
        <f>IF(ISNA(VLOOKUP($AC4,Bowling!$B$4:$S$32,14,FALSE)),0,(VLOOKUP($AC4,Bowling!$B$4:$S$32,14,FALSE)))</f>
        <v>3</v>
      </c>
      <c r="AQ4" s="136">
        <f>IF(ISNA(VLOOKUP($AC4,Bowling!$B$4:$S$32,15,FALSE)),0,(VLOOKUP($AC4,Bowling!$B$4:$S$32,15,FALSE)))</f>
        <v>34</v>
      </c>
      <c r="AR4" s="136">
        <f>IF(ISNA(VLOOKUP($AC4,Bowling!$B$4:$S$32,16,FALSE)),0,(VLOOKUP($AC4,Bowling!$B$4:$S$32,16,FALSE)))</f>
        <v>5</v>
      </c>
      <c r="AS4" s="91"/>
      <c r="AT4" s="74">
        <f>IF(ISNA(VLOOKUP($AC4,Bowling!$B$4:$S$32,18,FALSE)),0,(VLOOKUP($AC4,Bowling!$B$4:$S$32,18,FALSE)))</f>
        <v>386.8</v>
      </c>
      <c r="AV4" s="23" t="str">
        <f t="shared" ref="AV4:AV12" si="12">+C4</f>
        <v>THAKKER, Sanjay</v>
      </c>
      <c r="AW4" s="135" t="str">
        <f t="shared" ref="AW4:AW31" si="13">D4</f>
        <v>(IND)</v>
      </c>
      <c r="AX4" s="136">
        <f>IF(ISNA(VLOOKUP($AV4,Fielding!$B$5:$H$22,3,FALSE)),0,(VLOOKUP($AV4,Fielding!$B$5:$H$22,3,FALSE)))</f>
        <v>5</v>
      </c>
      <c r="AY4" s="136" t="str">
        <f>IF(ISNA(VLOOKUP($AV4,Fielding!$B$5:$H$22,4,FALSE)),0,(VLOOKUP($AV4,Fielding!$B$5:$H$22,4,FALSE)))</f>
        <v/>
      </c>
      <c r="AZ4" s="136" t="str">
        <f>IF(ISNA(VLOOKUP($AV4,Fielding!$B$5:$H$22,5,FALSE)),0,(VLOOKUP($AV4,Fielding!$B$5:$H$22,5,FALSE)))</f>
        <v/>
      </c>
      <c r="BB4" s="72">
        <f>IF(ISNA(VLOOKUP($AV4,Fielding!$B$5:$H$22,7,FALSE)),0,(VLOOKUP($AV4,Fielding!$B$5:$H$22,7,FALSE)))</f>
        <v>40</v>
      </c>
    </row>
    <row r="5" spans="1:54" ht="13.5" customHeight="1" x14ac:dyDescent="0.2">
      <c r="A5" s="40"/>
      <c r="B5" s="205">
        <f t="shared" ref="B5:B31" si="14">B4+1</f>
        <v>2</v>
      </c>
      <c r="C5" s="23" t="s">
        <v>36</v>
      </c>
      <c r="D5" s="135" t="s">
        <v>263</v>
      </c>
      <c r="E5" s="318">
        <f t="shared" si="0"/>
        <v>19</v>
      </c>
      <c r="F5" s="319">
        <f t="shared" si="1"/>
        <v>713</v>
      </c>
      <c r="G5" s="320">
        <f t="shared" si="2"/>
        <v>811</v>
      </c>
      <c r="H5" s="319">
        <f t="shared" si="3"/>
        <v>-2.8</v>
      </c>
      <c r="I5" s="320" t="str">
        <f t="shared" si="4"/>
        <v/>
      </c>
      <c r="J5" s="319">
        <f t="shared" si="5"/>
        <v>24</v>
      </c>
      <c r="K5" s="320">
        <f t="shared" si="6"/>
        <v>3</v>
      </c>
      <c r="L5" s="104"/>
      <c r="M5" s="141">
        <f t="shared" si="7"/>
        <v>734.2</v>
      </c>
      <c r="O5" s="30"/>
      <c r="P5" s="23" t="str">
        <f t="shared" si="8"/>
        <v>HOAR, Carl</v>
      </c>
      <c r="Q5" s="135" t="str">
        <f t="shared" si="9"/>
        <v>(ENG)</v>
      </c>
      <c r="R5" s="136">
        <f>IF(ISNA(VLOOKUP($P5,Batting!$B$5:$M$40,3,FALSE)),0,(VLOOKUP($P5,Batting!$B$5:$M$40,3,FALSE)))</f>
        <v>19</v>
      </c>
      <c r="S5" s="69">
        <f>IF(ISNA(VLOOKUP($P5,Batting!$B$5:$M$40,4,FALSE)),0,(VLOOKUP($P5,Batting!$B$5:$M$40,4,FALSE)))</f>
        <v>16</v>
      </c>
      <c r="T5" s="69">
        <f>IF(ISNA(VLOOKUP($P5,Batting!$B$5:$M$40,5,FALSE)),0,(VLOOKUP($P5,Batting!$B$5:$M$40,5,FALSE)))</f>
        <v>2</v>
      </c>
      <c r="U5" s="69">
        <f>IF(ISNA(VLOOKUP($P5,Batting!$B$5:$M$40,6,FALSE)),0,(VLOOKUP($P5,Batting!$B$5:$M$40,6,FALSE)))</f>
        <v>811</v>
      </c>
      <c r="V5" s="70">
        <f>IF(ISNA(VLOOKUP($P5,Batting!$B$5:$M$40,7,FALSE)),0,(VLOOKUP($P5,Batting!$B$5:$M$40,7,FALSE)))</f>
        <v>109</v>
      </c>
      <c r="W5" s="69">
        <f>IF(ISNA(VLOOKUP($P5,Batting!$B$5:$M$40,8,FALSE)),0,(VLOOKUP($P5,Batting!$B$5:$M$40,8,FALSE)))</f>
        <v>0</v>
      </c>
      <c r="X5" s="71">
        <f>IF(ISNA(VLOOKUP($P5,Batting!$B$5:$M$40,9,FALSE)),0,(VLOOKUP($P5,Batting!$B$5:$M$40,9,FALSE)))</f>
        <v>57.928571428571431</v>
      </c>
      <c r="Y5" s="358" t="str">
        <f>IF(ISNA(VLOOKUP($P5,Batting!$B$5:$M$40,10,FALSE)),"",(VLOOKUP($P5,Batting!$B$5:$M$40,10,FALSE)))</f>
        <v/>
      </c>
      <c r="Z5" s="46"/>
      <c r="AA5" s="351">
        <f>IF(ISNA(VLOOKUP($P5,Batting!$B$5:$M$40,12,FALSE)),0,(VLOOKUP($P5,Batting!$B$5:$M$40,12,FALSE)))</f>
        <v>713</v>
      </c>
      <c r="AC5" s="23" t="str">
        <f t="shared" si="10"/>
        <v>HOAR, Carl</v>
      </c>
      <c r="AD5" s="135" t="str">
        <f t="shared" si="11"/>
        <v>(ENG)</v>
      </c>
      <c r="AE5" s="136">
        <f>IF(ISNA(VLOOKUP($AC5,Bowling!$B$4:$S$32,3,FALSE)),0,(VLOOKUP($AC5,Bowling!$B$4:$S$32,3,FALSE)))</f>
        <v>19</v>
      </c>
      <c r="AF5" s="69">
        <f>IF(ISNA(VLOOKUP($AC5,Bowling!$B$4:$S$32,4,FALSE)),0,(VLOOKUP($AC5,Bowling!$B$4:$S$32,4,FALSE)))</f>
        <v>3</v>
      </c>
      <c r="AG5" s="138">
        <f>IF(ISNA(VLOOKUP($AC5,Bowling!$B$4:$S$32,5,FALSE)),0,(VLOOKUP($AC5,Bowling!$B$4:$S$32,5,FALSE)))</f>
        <v>4</v>
      </c>
      <c r="AH5" s="137">
        <f>IF(ISNA(VLOOKUP($AC5,Bowling!$B$4:$S$32,6,FALSE)),0,(VLOOKUP($AC5,Bowling!$B$4:$S$32,6,FALSE)))</f>
        <v>1</v>
      </c>
      <c r="AI5" s="137">
        <f>IF(ISNA(VLOOKUP($AC5,Bowling!$B$4:$S$32,7,FALSE)),0,(VLOOKUP($AC5,Bowling!$B$4:$S$32,7,FALSE)))</f>
        <v>14</v>
      </c>
      <c r="AJ5" s="137">
        <f>IF(ISNA(VLOOKUP($AC5,Bowling!$B$4:$S$32,8,FALSE)),0,(VLOOKUP($AC5,Bowling!$B$4:$S$32,8,FALSE)))</f>
        <v>0</v>
      </c>
      <c r="AK5" s="138" t="str">
        <f>IF(ISNA(VLOOKUP($AC5,Bowling!$B$4:$S$32,9,FALSE)),0,(VLOOKUP($AC5,Bowling!$B$4:$S$32,9,FALSE)))</f>
        <v>-</v>
      </c>
      <c r="AL5" s="138">
        <f>IF(ISNA(VLOOKUP($AC5,Bowling!$B$4:$S$32,10,FALSE)),0,(VLOOKUP($AC5,Bowling!$B$4:$S$32,10,FALSE)))</f>
        <v>3.5</v>
      </c>
      <c r="AM5" s="138" t="str">
        <f>IF(ISNA(VLOOKUP($AC5,Bowling!$B$4:$S$32,11,FALSE)),0,(VLOOKUP($AC5,Bowling!$B$4:$S$32,11,FALSE)))</f>
        <v>-</v>
      </c>
      <c r="AN5" s="140"/>
      <c r="AO5" s="136">
        <f>IF(ISNA(VLOOKUP($AC5,Bowling!$B$4:$S$32,13,FALSE)),0,(VLOOKUP($AC5,Bowling!$B$4:$S$32,13,FALSE)))</f>
        <v>1</v>
      </c>
      <c r="AP5" s="136">
        <f>IF(ISNA(VLOOKUP($AC5,Bowling!$B$4:$S$32,14,FALSE)),0,(VLOOKUP($AC5,Bowling!$B$4:$S$32,14,FALSE)))</f>
        <v>0</v>
      </c>
      <c r="AQ5" s="136">
        <f>IF(ISNA(VLOOKUP($AC5,Bowling!$B$4:$S$32,15,FALSE)),0,(VLOOKUP($AC5,Bowling!$B$4:$S$32,15,FALSE)))</f>
        <v>5</v>
      </c>
      <c r="AR5" s="136">
        <f>IF(ISNA(VLOOKUP($AC5,Bowling!$B$4:$S$32,16,FALSE)),0,(VLOOKUP($AC5,Bowling!$B$4:$S$32,16,FALSE)))</f>
        <v>0</v>
      </c>
      <c r="AS5" s="91"/>
      <c r="AT5" s="74">
        <f>IF(ISNA(VLOOKUP($AC5,Bowling!$B$4:$S$32,18,FALSE)),0,(VLOOKUP($AC5,Bowling!$B$4:$S$32,18,FALSE)))</f>
        <v>-2.8</v>
      </c>
      <c r="AV5" s="23" t="str">
        <f t="shared" si="12"/>
        <v>HOAR, Carl</v>
      </c>
      <c r="AW5" s="135" t="str">
        <f t="shared" si="13"/>
        <v>(ENG)</v>
      </c>
      <c r="AX5" s="136">
        <f>IF(ISNA(VLOOKUP($AV5,Fielding!$B$5:$H$22,3,FALSE)),0,(VLOOKUP($AV5,Fielding!$B$5:$H$22,3,FALSE)))</f>
        <v>2</v>
      </c>
      <c r="AY5" s="136" t="str">
        <f>IF(ISNA(VLOOKUP($AV5,Fielding!$B$5:$H$22,4,FALSE)),0,(VLOOKUP($AV5,Fielding!$B$5:$H$22,4,FALSE)))</f>
        <v/>
      </c>
      <c r="AZ5" s="136">
        <f>IF(ISNA(VLOOKUP($AV5,Fielding!$B$5:$H$22,5,FALSE)),0,(VLOOKUP($AV5,Fielding!$B$5:$H$22,5,FALSE)))</f>
        <v>1</v>
      </c>
      <c r="BB5" s="72">
        <f>IF(ISNA(VLOOKUP($AV5,Fielding!$B$5:$H$22,7,FALSE)),0,(VLOOKUP($AV5,Fielding!$B$5:$H$22,7,FALSE)))</f>
        <v>24</v>
      </c>
    </row>
    <row r="6" spans="1:54" ht="13.5" customHeight="1" x14ac:dyDescent="0.2">
      <c r="A6" s="40"/>
      <c r="B6" s="205">
        <f t="shared" si="14"/>
        <v>3</v>
      </c>
      <c r="C6" s="23" t="s">
        <v>187</v>
      </c>
      <c r="D6" s="135" t="s">
        <v>261</v>
      </c>
      <c r="E6" s="318">
        <f t="shared" si="0"/>
        <v>12</v>
      </c>
      <c r="F6" s="319">
        <f t="shared" si="1"/>
        <v>87</v>
      </c>
      <c r="G6" s="320">
        <f t="shared" si="2"/>
        <v>136</v>
      </c>
      <c r="H6" s="319">
        <f t="shared" si="3"/>
        <v>338.8</v>
      </c>
      <c r="I6" s="320">
        <f t="shared" si="4"/>
        <v>20</v>
      </c>
      <c r="J6" s="319">
        <f t="shared" si="5"/>
        <v>40</v>
      </c>
      <c r="K6" s="320">
        <f t="shared" si="6"/>
        <v>5</v>
      </c>
      <c r="L6" s="104"/>
      <c r="M6" s="141">
        <f t="shared" si="7"/>
        <v>465.8</v>
      </c>
      <c r="O6" s="91"/>
      <c r="P6" s="23" t="str">
        <f t="shared" si="8"/>
        <v>STYLES, Ryan</v>
      </c>
      <c r="Q6" s="135" t="str">
        <f t="shared" si="9"/>
        <v>(AUS)</v>
      </c>
      <c r="R6" s="136">
        <f>IF(ISNA(VLOOKUP($P6,Batting!$B$5:$M$40,3,FALSE)),0,(VLOOKUP($P6,Batting!$B$5:$M$40,3,FALSE)))</f>
        <v>12</v>
      </c>
      <c r="S6" s="69">
        <f>IF(ISNA(VLOOKUP($P6,Batting!$B$5:$M$40,4,FALSE)),0,(VLOOKUP($P6,Batting!$B$5:$M$40,4,FALSE)))</f>
        <v>9</v>
      </c>
      <c r="T6" s="69">
        <f>IF(ISNA(VLOOKUP($P6,Batting!$B$5:$M$40,5,FALSE)),0,(VLOOKUP($P6,Batting!$B$5:$M$40,5,FALSE)))</f>
        <v>2</v>
      </c>
      <c r="U6" s="69">
        <f>IF(ISNA(VLOOKUP($P6,Batting!$B$5:$M$40,6,FALSE)),0,(VLOOKUP($P6,Batting!$B$5:$M$40,6,FALSE)))</f>
        <v>136</v>
      </c>
      <c r="V6" s="70">
        <f>IF(ISNA(VLOOKUP($P6,Batting!$B$5:$M$40,7,FALSE)),0,(VLOOKUP($P6,Batting!$B$5:$M$40,7,FALSE)))</f>
        <v>30</v>
      </c>
      <c r="W6" s="69">
        <f>IF(ISNA(VLOOKUP($P6,Batting!$B$5:$M$40,8,FALSE)),0,(VLOOKUP($P6,Batting!$B$5:$M$40,8,FALSE)))</f>
        <v>0</v>
      </c>
      <c r="X6" s="71">
        <f>IF(ISNA(VLOOKUP($P6,Batting!$B$5:$M$40,9,FALSE)),0,(VLOOKUP($P6,Batting!$B$5:$M$40,9,FALSE)))</f>
        <v>19.428571428571427</v>
      </c>
      <c r="Y6" s="358" t="str">
        <f>IF(ISNA(VLOOKUP($P6,Batting!$B$5:$M$40,10,FALSE)),"",(VLOOKUP($P6,Batting!$B$5:$M$40,10,FALSE)))</f>
        <v/>
      </c>
      <c r="Z6" s="46"/>
      <c r="AA6" s="351">
        <f>IF(ISNA(VLOOKUP($P6,Batting!$B$5:$M$40,12,FALSE)),0,(VLOOKUP($P6,Batting!$B$5:$M$40,12,FALSE)))</f>
        <v>87</v>
      </c>
      <c r="AC6" s="23" t="str">
        <f t="shared" si="10"/>
        <v>STYLES, Ryan</v>
      </c>
      <c r="AD6" s="135" t="str">
        <f t="shared" si="11"/>
        <v>(AUS)</v>
      </c>
      <c r="AE6" s="136">
        <f>IF(ISNA(VLOOKUP($AC6,Bowling!$B$4:$S$32,3,FALSE)),0,(VLOOKUP($AC6,Bowling!$B$4:$S$32,3,FALSE)))</f>
        <v>12</v>
      </c>
      <c r="AF6" s="69">
        <f>IF(ISNA(VLOOKUP($AC6,Bowling!$B$4:$S$32,4,FALSE)),0,(VLOOKUP($AC6,Bowling!$B$4:$S$32,4,FALSE)))</f>
        <v>12</v>
      </c>
      <c r="AG6" s="138">
        <f>IF(ISNA(VLOOKUP($AC6,Bowling!$B$4:$S$32,5,FALSE)),0,(VLOOKUP($AC6,Bowling!$B$4:$S$32,5,FALSE)))</f>
        <v>83</v>
      </c>
      <c r="AH6" s="137">
        <f>IF(ISNA(VLOOKUP($AC6,Bowling!$B$4:$S$32,6,FALSE)),0,(VLOOKUP($AC6,Bowling!$B$4:$S$32,6,FALSE)))</f>
        <v>13</v>
      </c>
      <c r="AI6" s="137">
        <f>IF(ISNA(VLOOKUP($AC6,Bowling!$B$4:$S$32,7,FALSE)),0,(VLOOKUP($AC6,Bowling!$B$4:$S$32,7,FALSE)))</f>
        <v>306</v>
      </c>
      <c r="AJ6" s="137">
        <f>IF(ISNA(VLOOKUP($AC6,Bowling!$B$4:$S$32,8,FALSE)),0,(VLOOKUP($AC6,Bowling!$B$4:$S$32,8,FALSE)))</f>
        <v>20</v>
      </c>
      <c r="AK6" s="138">
        <f>IF(ISNA(VLOOKUP($AC6,Bowling!$B$4:$S$32,9,FALSE)),0,(VLOOKUP($AC6,Bowling!$B$4:$S$32,9,FALSE)))</f>
        <v>4.1500000000000004</v>
      </c>
      <c r="AL6" s="138">
        <f>IF(ISNA(VLOOKUP($AC6,Bowling!$B$4:$S$32,10,FALSE)),0,(VLOOKUP($AC6,Bowling!$B$4:$S$32,10,FALSE)))</f>
        <v>3.6867469879518073</v>
      </c>
      <c r="AM6" s="138">
        <f>IF(ISNA(VLOOKUP($AC6,Bowling!$B$4:$S$32,11,FALSE)),0,(VLOOKUP($AC6,Bowling!$B$4:$S$32,11,FALSE)))</f>
        <v>15.3</v>
      </c>
      <c r="AN6" s="140"/>
      <c r="AO6" s="136">
        <f>IF(ISNA(VLOOKUP($AC6,Bowling!$B$4:$S$32,13,FALSE)),0,(VLOOKUP($AC6,Bowling!$B$4:$S$32,13,FALSE)))</f>
        <v>7</v>
      </c>
      <c r="AP6" s="136">
        <f>IF(ISNA(VLOOKUP($AC6,Bowling!$B$4:$S$32,14,FALSE)),0,(VLOOKUP($AC6,Bowling!$B$4:$S$32,14,FALSE)))</f>
        <v>1</v>
      </c>
      <c r="AQ6" s="136">
        <f>IF(ISNA(VLOOKUP($AC6,Bowling!$B$4:$S$32,15,FALSE)),0,(VLOOKUP($AC6,Bowling!$B$4:$S$32,15,FALSE)))</f>
        <v>13</v>
      </c>
      <c r="AR6" s="136">
        <f>IF(ISNA(VLOOKUP($AC6,Bowling!$B$4:$S$32,16,FALSE)),0,(VLOOKUP($AC6,Bowling!$B$4:$S$32,16,FALSE)))</f>
        <v>6</v>
      </c>
      <c r="AS6" s="91"/>
      <c r="AT6" s="74">
        <f>IF(ISNA(VLOOKUP($AC6,Bowling!$B$4:$S$32,18,FALSE)),0,(VLOOKUP($AC6,Bowling!$B$4:$S$32,18,FALSE)))</f>
        <v>338.8</v>
      </c>
      <c r="AV6" s="23" t="str">
        <f t="shared" si="12"/>
        <v>STYLES, Ryan</v>
      </c>
      <c r="AW6" s="135" t="str">
        <f t="shared" si="13"/>
        <v>(AUS)</v>
      </c>
      <c r="AX6" s="136">
        <f>IF(ISNA(VLOOKUP($AV6,Fielding!$B$5:$H$22,3,FALSE)),0,(VLOOKUP($AV6,Fielding!$B$5:$H$22,3,FALSE)))</f>
        <v>3</v>
      </c>
      <c r="AY6" s="136" t="str">
        <f>IF(ISNA(VLOOKUP($AV6,Fielding!$B$5:$H$22,4,FALSE)),0,(VLOOKUP($AV6,Fielding!$B$5:$H$22,4,FALSE)))</f>
        <v/>
      </c>
      <c r="AZ6" s="136">
        <f>IF(ISNA(VLOOKUP($AV6,Fielding!$B$5:$H$22,5,FALSE)),0,(VLOOKUP($AV6,Fielding!$B$5:$H$22,5,FALSE)))</f>
        <v>2</v>
      </c>
      <c r="BB6" s="72">
        <f>IF(ISNA(VLOOKUP($AV6,Fielding!$B$5:$H$22,7,FALSE)),0,(VLOOKUP($AV6,Fielding!$B$5:$H$22,7,FALSE)))</f>
        <v>40</v>
      </c>
    </row>
    <row r="7" spans="1:54" ht="13.5" customHeight="1" x14ac:dyDescent="0.2">
      <c r="A7" s="40"/>
      <c r="B7" s="205">
        <f t="shared" si="14"/>
        <v>4</v>
      </c>
      <c r="C7" s="23" t="s">
        <v>42</v>
      </c>
      <c r="D7" s="135" t="s">
        <v>262</v>
      </c>
      <c r="E7" s="318">
        <f t="shared" si="0"/>
        <v>15</v>
      </c>
      <c r="F7" s="319">
        <f t="shared" si="1"/>
        <v>275</v>
      </c>
      <c r="G7" s="320">
        <f t="shared" si="2"/>
        <v>338</v>
      </c>
      <c r="H7" s="319">
        <f t="shared" si="3"/>
        <v>164.6</v>
      </c>
      <c r="I7" s="320">
        <f t="shared" si="4"/>
        <v>11</v>
      </c>
      <c r="J7" s="319">
        <f t="shared" si="5"/>
        <v>8</v>
      </c>
      <c r="K7" s="320">
        <f t="shared" si="6"/>
        <v>1</v>
      </c>
      <c r="L7" s="104"/>
      <c r="M7" s="141">
        <f t="shared" si="7"/>
        <v>447.6</v>
      </c>
      <c r="O7" s="30"/>
      <c r="P7" s="23" t="str">
        <f t="shared" si="8"/>
        <v>THACKER, Nilesh</v>
      </c>
      <c r="Q7" s="135" t="str">
        <f t="shared" si="9"/>
        <v>(IND)</v>
      </c>
      <c r="R7" s="136">
        <f>IF(ISNA(VLOOKUP($P7,Batting!$B$5:$M$40,3,FALSE)),0,(VLOOKUP($P7,Batting!$B$5:$M$40,3,FALSE)))</f>
        <v>15</v>
      </c>
      <c r="S7" s="69">
        <f>IF(ISNA(VLOOKUP($P7,Batting!$B$5:$M$40,4,FALSE)),0,(VLOOKUP($P7,Batting!$B$5:$M$40,4,FALSE)))</f>
        <v>13</v>
      </c>
      <c r="T7" s="69">
        <f>IF(ISNA(VLOOKUP($P7,Batting!$B$5:$M$40,5,FALSE)),0,(VLOOKUP($P7,Batting!$B$5:$M$40,5,FALSE)))</f>
        <v>4</v>
      </c>
      <c r="U7" s="69">
        <f>IF(ISNA(VLOOKUP($P7,Batting!$B$5:$M$40,6,FALSE)),0,(VLOOKUP($P7,Batting!$B$5:$M$40,6,FALSE)))</f>
        <v>338</v>
      </c>
      <c r="V7" s="70">
        <f>IF(ISNA(VLOOKUP($P7,Batting!$B$5:$M$40,7,FALSE)),0,(VLOOKUP($P7,Batting!$B$5:$M$40,7,FALSE)))</f>
        <v>79</v>
      </c>
      <c r="W7" s="69" t="str">
        <f>IF(ISNA(VLOOKUP($P7,Batting!$B$5:$M$40,8,FALSE)),0,(VLOOKUP($P7,Batting!$B$5:$M$40,8,FALSE)))</f>
        <v>*</v>
      </c>
      <c r="X7" s="71">
        <f>IF(ISNA(VLOOKUP($P7,Batting!$B$5:$M$40,9,FALSE)),0,(VLOOKUP($P7,Batting!$B$5:$M$40,9,FALSE)))</f>
        <v>37.555555555555557</v>
      </c>
      <c r="Y7" s="358" t="str">
        <f>IF(ISNA(VLOOKUP($P7,Batting!$B$5:$M$40,10,FALSE)),"",(VLOOKUP($P7,Batting!$B$5:$M$40,10,FALSE)))</f>
        <v/>
      </c>
      <c r="Z7" s="46"/>
      <c r="AA7" s="351">
        <f>IF(ISNA(VLOOKUP($P7,Batting!$B$5:$M$40,12,FALSE)),0,(VLOOKUP($P7,Batting!$B$5:$M$40,12,FALSE)))</f>
        <v>275</v>
      </c>
      <c r="AC7" s="23" t="str">
        <f t="shared" si="10"/>
        <v>THACKER, Nilesh</v>
      </c>
      <c r="AD7" s="135" t="str">
        <f t="shared" si="11"/>
        <v>(IND)</v>
      </c>
      <c r="AE7" s="136">
        <f>IF(ISNA(VLOOKUP($AC7,Bowling!$B$4:$S$32,3,FALSE)),0,(VLOOKUP($AC7,Bowling!$B$4:$S$32,3,FALSE)))</f>
        <v>15</v>
      </c>
      <c r="AF7" s="69">
        <f>IF(ISNA(VLOOKUP($AC7,Bowling!$B$4:$S$32,4,FALSE)),0,(VLOOKUP($AC7,Bowling!$B$4:$S$32,4,FALSE)))</f>
        <v>12</v>
      </c>
      <c r="AG7" s="138">
        <f>IF(ISNA(VLOOKUP($AC7,Bowling!$B$4:$S$32,5,FALSE)),0,(VLOOKUP($AC7,Bowling!$B$4:$S$32,5,FALSE)))</f>
        <v>67.699999999999989</v>
      </c>
      <c r="AH7" s="137">
        <f>IF(ISNA(VLOOKUP($AC7,Bowling!$B$4:$S$32,6,FALSE)),0,(VLOOKUP($AC7,Bowling!$B$4:$S$32,6,FALSE)))</f>
        <v>14</v>
      </c>
      <c r="AI7" s="137">
        <f>IF(ISNA(VLOOKUP($AC7,Bowling!$B$4:$S$32,7,FALSE)),0,(VLOOKUP($AC7,Bowling!$B$4:$S$32,7,FALSE)))</f>
        <v>277</v>
      </c>
      <c r="AJ7" s="137">
        <f>IF(ISNA(VLOOKUP($AC7,Bowling!$B$4:$S$32,8,FALSE)),0,(VLOOKUP($AC7,Bowling!$B$4:$S$32,8,FALSE)))</f>
        <v>11</v>
      </c>
      <c r="AK7" s="138">
        <f>IF(ISNA(VLOOKUP($AC7,Bowling!$B$4:$S$32,9,FALSE)),0,(VLOOKUP($AC7,Bowling!$B$4:$S$32,9,FALSE)))</f>
        <v>6.1545454545454534</v>
      </c>
      <c r="AL7" s="138">
        <f>IF(ISNA(VLOOKUP($AC7,Bowling!$B$4:$S$32,10,FALSE)),0,(VLOOKUP($AC7,Bowling!$B$4:$S$32,10,FALSE)))</f>
        <v>4.0915805022156579</v>
      </c>
      <c r="AM7" s="138">
        <f>IF(ISNA(VLOOKUP($AC7,Bowling!$B$4:$S$32,11,FALSE)),0,(VLOOKUP($AC7,Bowling!$B$4:$S$32,11,FALSE)))</f>
        <v>25.181818181818183</v>
      </c>
      <c r="AN7" s="140"/>
      <c r="AO7" s="136">
        <f>IF(ISNA(VLOOKUP($AC7,Bowling!$B$4:$S$32,13,FALSE)),0,(VLOOKUP($AC7,Bowling!$B$4:$S$32,13,FALSE)))</f>
        <v>8</v>
      </c>
      <c r="AP7" s="136">
        <f>IF(ISNA(VLOOKUP($AC7,Bowling!$B$4:$S$32,14,FALSE)),0,(VLOOKUP($AC7,Bowling!$B$4:$S$32,14,FALSE)))</f>
        <v>5</v>
      </c>
      <c r="AQ7" s="136">
        <f>IF(ISNA(VLOOKUP($AC7,Bowling!$B$4:$S$32,15,FALSE)),0,(VLOOKUP($AC7,Bowling!$B$4:$S$32,15,FALSE)))</f>
        <v>8</v>
      </c>
      <c r="AR7" s="136">
        <f>IF(ISNA(VLOOKUP($AC7,Bowling!$B$4:$S$32,16,FALSE)),0,(VLOOKUP($AC7,Bowling!$B$4:$S$32,16,FALSE)))</f>
        <v>2</v>
      </c>
      <c r="AS7" s="91"/>
      <c r="AT7" s="74">
        <f>IF(ISNA(VLOOKUP($AC7,Bowling!$B$4:$S$32,18,FALSE)),0,(VLOOKUP($AC7,Bowling!$B$4:$S$32,18,FALSE)))</f>
        <v>164.6</v>
      </c>
      <c r="AV7" s="23" t="str">
        <f t="shared" si="12"/>
        <v>THACKER, Nilesh</v>
      </c>
      <c r="AW7" s="135" t="str">
        <f t="shared" si="13"/>
        <v>(IND)</v>
      </c>
      <c r="AX7" s="136">
        <f>IF(ISNA(VLOOKUP($AV7,Fielding!$B$5:$H$22,3,FALSE)),0,(VLOOKUP($AV7,Fielding!$B$5:$H$22,3,FALSE)))</f>
        <v>1</v>
      </c>
      <c r="AY7" s="136" t="str">
        <f>IF(ISNA(VLOOKUP($AV7,Fielding!$B$5:$H$22,4,FALSE)),0,(VLOOKUP($AV7,Fielding!$B$5:$H$22,4,FALSE)))</f>
        <v/>
      </c>
      <c r="AZ7" s="136" t="str">
        <f>IF(ISNA(VLOOKUP($AV7,Fielding!$B$5:$H$22,5,FALSE)),0,(VLOOKUP($AV7,Fielding!$B$5:$H$22,5,FALSE)))</f>
        <v/>
      </c>
      <c r="BB7" s="72">
        <f>IF(ISNA(VLOOKUP($AV7,Fielding!$B$5:$H$22,7,FALSE)),0,(VLOOKUP($AV7,Fielding!$B$5:$H$22,7,FALSE)))</f>
        <v>8</v>
      </c>
    </row>
    <row r="8" spans="1:54" ht="13.5" customHeight="1" x14ac:dyDescent="0.2">
      <c r="A8" s="40"/>
      <c r="B8" s="205">
        <f t="shared" si="14"/>
        <v>5</v>
      </c>
      <c r="C8" s="23" t="s">
        <v>228</v>
      </c>
      <c r="D8" s="135" t="s">
        <v>261</v>
      </c>
      <c r="E8" s="318">
        <f t="shared" si="0"/>
        <v>10</v>
      </c>
      <c r="F8" s="319">
        <f t="shared" si="1"/>
        <v>72</v>
      </c>
      <c r="G8" s="320">
        <f t="shared" si="2"/>
        <v>100</v>
      </c>
      <c r="H8" s="319">
        <f t="shared" si="3"/>
        <v>210.8</v>
      </c>
      <c r="I8" s="320">
        <f t="shared" si="4"/>
        <v>13</v>
      </c>
      <c r="J8" s="319">
        <f t="shared" si="5"/>
        <v>24</v>
      </c>
      <c r="K8" s="320">
        <f t="shared" si="6"/>
        <v>3</v>
      </c>
      <c r="L8" s="104"/>
      <c r="M8" s="141">
        <f t="shared" si="7"/>
        <v>306.8</v>
      </c>
      <c r="O8" s="113"/>
      <c r="P8" s="23" t="str">
        <f t="shared" si="8"/>
        <v>SHELDON, Mike</v>
      </c>
      <c r="Q8" s="135" t="str">
        <f t="shared" si="9"/>
        <v>(AUS)</v>
      </c>
      <c r="R8" s="136">
        <f>IF(ISNA(VLOOKUP($P8,Batting!$B$5:$M$40,3,FALSE)),0,(VLOOKUP($P8,Batting!$B$5:$M$40,3,FALSE)))</f>
        <v>10</v>
      </c>
      <c r="S8" s="69">
        <f>IF(ISNA(VLOOKUP($P8,Batting!$B$5:$M$40,4,FALSE)),0,(VLOOKUP($P8,Batting!$B$5:$M$40,4,FALSE)))</f>
        <v>6</v>
      </c>
      <c r="T8" s="69">
        <f>IF(ISNA(VLOOKUP($P8,Batting!$B$5:$M$40,5,FALSE)),0,(VLOOKUP($P8,Batting!$B$5:$M$40,5,FALSE)))</f>
        <v>2</v>
      </c>
      <c r="U8" s="69">
        <f>IF(ISNA(VLOOKUP($P8,Batting!$B$5:$M$40,6,FALSE)),0,(VLOOKUP($P8,Batting!$B$5:$M$40,6,FALSE)))</f>
        <v>100</v>
      </c>
      <c r="V8" s="70">
        <f>IF(ISNA(VLOOKUP($P8,Batting!$B$5:$M$40,7,FALSE)),0,(VLOOKUP($P8,Batting!$B$5:$M$40,7,FALSE)))</f>
        <v>34</v>
      </c>
      <c r="W8" s="69">
        <f>IF(ISNA(VLOOKUP($P8,Batting!$B$5:$M$40,8,FALSE)),0,(VLOOKUP($P8,Batting!$B$5:$M$40,8,FALSE)))</f>
        <v>0</v>
      </c>
      <c r="X8" s="71">
        <f>IF(ISNA(VLOOKUP($P8,Batting!$B$5:$M$40,9,FALSE)),0,(VLOOKUP($P8,Batting!$B$5:$M$40,9,FALSE)))</f>
        <v>25</v>
      </c>
      <c r="Y8" s="358" t="str">
        <f>IF(ISNA(VLOOKUP($P8,Batting!$B$5:$M$40,10,FALSE)),"",(VLOOKUP($P8,Batting!$B$5:$M$40,10,FALSE)))</f>
        <v/>
      </c>
      <c r="Z8" s="46"/>
      <c r="AA8" s="351">
        <f>IF(ISNA(VLOOKUP($P8,Batting!$B$5:$M$40,12,FALSE)),0,(VLOOKUP($P8,Batting!$B$5:$M$40,12,FALSE)))</f>
        <v>72</v>
      </c>
      <c r="AC8" s="23" t="str">
        <f t="shared" si="10"/>
        <v>SHELDON, Mike</v>
      </c>
      <c r="AD8" s="135" t="str">
        <f t="shared" si="11"/>
        <v>(AUS)</v>
      </c>
      <c r="AE8" s="136">
        <f>IF(ISNA(VLOOKUP($AC8,Bowling!$B$4:$S$32,3,FALSE)),0,(VLOOKUP($AC8,Bowling!$B$4:$S$32,3,FALSE)))</f>
        <v>10</v>
      </c>
      <c r="AF8" s="69">
        <f>IF(ISNA(VLOOKUP($AC8,Bowling!$B$4:$S$32,4,FALSE)),0,(VLOOKUP($AC8,Bowling!$B$4:$S$32,4,FALSE)))</f>
        <v>9</v>
      </c>
      <c r="AG8" s="138">
        <f>IF(ISNA(VLOOKUP($AC8,Bowling!$B$4:$S$32,5,FALSE)),0,(VLOOKUP($AC8,Bowling!$B$4:$S$32,5,FALSE)))</f>
        <v>52.67</v>
      </c>
      <c r="AH8" s="137">
        <f>IF(ISNA(VLOOKUP($AC8,Bowling!$B$4:$S$32,6,FALSE)),0,(VLOOKUP($AC8,Bowling!$B$4:$S$32,6,FALSE)))</f>
        <v>5</v>
      </c>
      <c r="AI8" s="137">
        <f>IF(ISNA(VLOOKUP($AC8,Bowling!$B$4:$S$32,7,FALSE)),0,(VLOOKUP($AC8,Bowling!$B$4:$S$32,7,FALSE)))</f>
        <v>246</v>
      </c>
      <c r="AJ8" s="137">
        <f>IF(ISNA(VLOOKUP($AC8,Bowling!$B$4:$S$32,8,FALSE)),0,(VLOOKUP($AC8,Bowling!$B$4:$S$32,8,FALSE)))</f>
        <v>13</v>
      </c>
      <c r="AK8" s="138">
        <f>IF(ISNA(VLOOKUP($AC8,Bowling!$B$4:$S$32,9,FALSE)),0,(VLOOKUP($AC8,Bowling!$B$4:$S$32,9,FALSE)))</f>
        <v>4.0515384615384615</v>
      </c>
      <c r="AL8" s="138">
        <f>IF(ISNA(VLOOKUP($AC8,Bowling!$B$4:$S$32,10,FALSE)),0,(VLOOKUP($AC8,Bowling!$B$4:$S$32,10,FALSE)))</f>
        <v>4.6705904689576609</v>
      </c>
      <c r="AM8" s="138">
        <f>IF(ISNA(VLOOKUP($AC8,Bowling!$B$4:$S$32,11,FALSE)),0,(VLOOKUP($AC8,Bowling!$B$4:$S$32,11,FALSE)))</f>
        <v>18.923076923076923</v>
      </c>
      <c r="AN8" s="140"/>
      <c r="AO8" s="136">
        <f>IF(ISNA(VLOOKUP($AC8,Bowling!$B$4:$S$32,13,FALSE)),0,(VLOOKUP($AC8,Bowling!$B$4:$S$32,13,FALSE)))</f>
        <v>6</v>
      </c>
      <c r="AP8" s="136">
        <f>IF(ISNA(VLOOKUP($AC8,Bowling!$B$4:$S$32,14,FALSE)),0,(VLOOKUP($AC8,Bowling!$B$4:$S$32,14,FALSE)))</f>
        <v>0</v>
      </c>
      <c r="AQ8" s="136">
        <f>IF(ISNA(VLOOKUP($AC8,Bowling!$B$4:$S$32,15,FALSE)),0,(VLOOKUP($AC8,Bowling!$B$4:$S$32,15,FALSE)))</f>
        <v>24</v>
      </c>
      <c r="AR8" s="136">
        <f>IF(ISNA(VLOOKUP($AC8,Bowling!$B$4:$S$32,16,FALSE)),0,(VLOOKUP($AC8,Bowling!$B$4:$S$32,16,FALSE)))</f>
        <v>2</v>
      </c>
      <c r="AS8" s="91"/>
      <c r="AT8" s="74">
        <f>IF(ISNA(VLOOKUP($AC8,Bowling!$B$4:$S$32,18,FALSE)),0,(VLOOKUP($AC8,Bowling!$B$4:$S$32,18,FALSE)))</f>
        <v>210.8</v>
      </c>
      <c r="AV8" s="23" t="str">
        <f t="shared" si="12"/>
        <v>SHELDON, Mike</v>
      </c>
      <c r="AW8" s="135" t="str">
        <f t="shared" si="13"/>
        <v>(AUS)</v>
      </c>
      <c r="AX8" s="136">
        <f>IF(ISNA(VLOOKUP($AV8,Fielding!$B$5:$H$22,3,FALSE)),0,(VLOOKUP($AV8,Fielding!$B$5:$H$22,3,FALSE)))</f>
        <v>2</v>
      </c>
      <c r="AY8" s="136" t="str">
        <f>IF(ISNA(VLOOKUP($AV8,Fielding!$B$5:$H$22,4,FALSE)),0,(VLOOKUP($AV8,Fielding!$B$5:$H$22,4,FALSE)))</f>
        <v/>
      </c>
      <c r="AZ8" s="136">
        <f>IF(ISNA(VLOOKUP($AV8,Fielding!$B$5:$H$22,5,FALSE)),0,(VLOOKUP($AV8,Fielding!$B$5:$H$22,5,FALSE)))</f>
        <v>1</v>
      </c>
      <c r="BB8" s="72">
        <f>IF(ISNA(VLOOKUP($AV8,Fielding!$B$5:$H$22,7,FALSE)),0,(VLOOKUP($AV8,Fielding!$B$5:$H$22,7,FALSE)))</f>
        <v>24</v>
      </c>
    </row>
    <row r="9" spans="1:54" ht="13.5" customHeight="1" x14ac:dyDescent="0.2">
      <c r="A9" s="40"/>
      <c r="B9" s="205">
        <f t="shared" si="14"/>
        <v>6</v>
      </c>
      <c r="C9" s="23" t="s">
        <v>44</v>
      </c>
      <c r="D9" s="135" t="s">
        <v>261</v>
      </c>
      <c r="E9" s="318">
        <f t="shared" si="0"/>
        <v>13</v>
      </c>
      <c r="F9" s="319">
        <f t="shared" si="1"/>
        <v>231</v>
      </c>
      <c r="G9" s="320">
        <f t="shared" si="2"/>
        <v>315</v>
      </c>
      <c r="H9" s="319">
        <f t="shared" si="3"/>
        <v>0</v>
      </c>
      <c r="I9" s="320" t="str">
        <f t="shared" si="4"/>
        <v/>
      </c>
      <c r="J9" s="319">
        <f t="shared" si="5"/>
        <v>72</v>
      </c>
      <c r="K9" s="320">
        <f t="shared" si="6"/>
        <v>9</v>
      </c>
      <c r="L9" s="104"/>
      <c r="M9" s="141">
        <f t="shared" si="7"/>
        <v>303</v>
      </c>
      <c r="O9" s="91"/>
      <c r="P9" s="23" t="str">
        <f t="shared" si="8"/>
        <v>McCUBBIN, Paul</v>
      </c>
      <c r="Q9" s="135" t="str">
        <f t="shared" si="9"/>
        <v>(AUS)</v>
      </c>
      <c r="R9" s="136">
        <f>IF(ISNA(VLOOKUP($P9,Batting!$B$5:$M$40,3,FALSE)),0,(VLOOKUP($P9,Batting!$B$5:$M$40,3,FALSE)))</f>
        <v>13</v>
      </c>
      <c r="S9" s="69">
        <f>IF(ISNA(VLOOKUP($P9,Batting!$B$5:$M$40,4,FALSE)),0,(VLOOKUP($P9,Batting!$B$5:$M$40,4,FALSE)))</f>
        <v>13</v>
      </c>
      <c r="T9" s="69">
        <f>IF(ISNA(VLOOKUP($P9,Batting!$B$5:$M$40,5,FALSE)),0,(VLOOKUP($P9,Batting!$B$5:$M$40,5,FALSE)))</f>
        <v>1</v>
      </c>
      <c r="U9" s="69">
        <f>IF(ISNA(VLOOKUP($P9,Batting!$B$5:$M$40,6,FALSE)),0,(VLOOKUP($P9,Batting!$B$5:$M$40,6,FALSE)))</f>
        <v>315</v>
      </c>
      <c r="V9" s="70">
        <f>IF(ISNA(VLOOKUP($P9,Batting!$B$5:$M$40,7,FALSE)),0,(VLOOKUP($P9,Batting!$B$5:$M$40,7,FALSE)))</f>
        <v>67</v>
      </c>
      <c r="W9" s="69">
        <f>IF(ISNA(VLOOKUP($P9,Batting!$B$5:$M$40,8,FALSE)),0,(VLOOKUP($P9,Batting!$B$5:$M$40,8,FALSE)))</f>
        <v>0</v>
      </c>
      <c r="X9" s="71">
        <f>IF(ISNA(VLOOKUP($P9,Batting!$B$5:$M$40,9,FALSE)),0,(VLOOKUP($P9,Batting!$B$5:$M$40,9,FALSE)))</f>
        <v>26.25</v>
      </c>
      <c r="Y9" s="358" t="str">
        <f>IF(ISNA(VLOOKUP($P9,Batting!$B$5:$M$40,10,FALSE)),"",(VLOOKUP($P9,Batting!$B$5:$M$40,10,FALSE)))</f>
        <v/>
      </c>
      <c r="Z9" s="46"/>
      <c r="AA9" s="351">
        <f>IF(ISNA(VLOOKUP($P9,Batting!$B$5:$M$40,12,FALSE)),0,(VLOOKUP($P9,Batting!$B$5:$M$40,12,FALSE)))</f>
        <v>231</v>
      </c>
      <c r="AC9" s="23" t="str">
        <f t="shared" si="10"/>
        <v>McCUBBIN, Paul</v>
      </c>
      <c r="AD9" s="135" t="str">
        <f t="shared" si="11"/>
        <v>(AUS)</v>
      </c>
      <c r="AE9" s="136">
        <f>IF(ISNA(VLOOKUP($AC9,Bowling!$B$4:$S$32,3,FALSE)),0,(VLOOKUP($AC9,Bowling!$B$4:$S$32,3,FALSE)))</f>
        <v>0</v>
      </c>
      <c r="AF9" s="69">
        <f>IF(ISNA(VLOOKUP($AC9,Bowling!$B$4:$S$32,4,FALSE)),0,(VLOOKUP($AC9,Bowling!$B$4:$S$32,4,FALSE)))</f>
        <v>0</v>
      </c>
      <c r="AG9" s="138">
        <f>IF(ISNA(VLOOKUP($AC9,Bowling!$B$4:$S$32,5,FALSE)),0,(VLOOKUP($AC9,Bowling!$B$4:$S$32,5,FALSE)))</f>
        <v>0</v>
      </c>
      <c r="AH9" s="137">
        <f>IF(ISNA(VLOOKUP($AC9,Bowling!$B$4:$S$32,6,FALSE)),0,(VLOOKUP($AC9,Bowling!$B$4:$S$32,6,FALSE)))</f>
        <v>0</v>
      </c>
      <c r="AI9" s="137">
        <f>IF(ISNA(VLOOKUP($AC9,Bowling!$B$4:$S$32,7,FALSE)),0,(VLOOKUP($AC9,Bowling!$B$4:$S$32,7,FALSE)))</f>
        <v>0</v>
      </c>
      <c r="AJ9" s="137">
        <f>IF(ISNA(VLOOKUP($AC9,Bowling!$B$4:$S$32,8,FALSE)),0,(VLOOKUP($AC9,Bowling!$B$4:$S$32,8,FALSE)))</f>
        <v>0</v>
      </c>
      <c r="AK9" s="138">
        <f>IF(ISNA(VLOOKUP($AC9,Bowling!$B$4:$S$32,9,FALSE)),0,(VLOOKUP($AC9,Bowling!$B$4:$S$32,9,FALSE)))</f>
        <v>0</v>
      </c>
      <c r="AL9" s="138">
        <f>IF(ISNA(VLOOKUP($AC9,Bowling!$B$4:$S$32,10,FALSE)),0,(VLOOKUP($AC9,Bowling!$B$4:$S$32,10,FALSE)))</f>
        <v>0</v>
      </c>
      <c r="AM9" s="138">
        <f>IF(ISNA(VLOOKUP($AC9,Bowling!$B$4:$S$32,11,FALSE)),0,(VLOOKUP($AC9,Bowling!$B$4:$S$32,11,FALSE)))</f>
        <v>0</v>
      </c>
      <c r="AN9" s="140"/>
      <c r="AO9" s="136">
        <f>IF(ISNA(VLOOKUP($AC9,Bowling!$B$4:$S$32,13,FALSE)),0,(VLOOKUP($AC9,Bowling!$B$4:$S$32,13,FALSE)))</f>
        <v>0</v>
      </c>
      <c r="AP9" s="136">
        <f>IF(ISNA(VLOOKUP($AC9,Bowling!$B$4:$S$32,14,FALSE)),0,(VLOOKUP($AC9,Bowling!$B$4:$S$32,14,FALSE)))</f>
        <v>0</v>
      </c>
      <c r="AQ9" s="136">
        <f>IF(ISNA(VLOOKUP($AC9,Bowling!$B$4:$S$32,15,FALSE)),0,(VLOOKUP($AC9,Bowling!$B$4:$S$32,15,FALSE)))</f>
        <v>0</v>
      </c>
      <c r="AR9" s="136">
        <f>IF(ISNA(VLOOKUP($AC9,Bowling!$B$4:$S$32,16,FALSE)),0,(VLOOKUP($AC9,Bowling!$B$4:$S$32,16,FALSE)))</f>
        <v>0</v>
      </c>
      <c r="AS9" s="91"/>
      <c r="AT9" s="74">
        <f>IF(ISNA(VLOOKUP($AC9,Bowling!$B$4:$S$32,18,FALSE)),0,(VLOOKUP($AC9,Bowling!$B$4:$S$32,18,FALSE)))</f>
        <v>0</v>
      </c>
      <c r="AV9" s="23" t="str">
        <f t="shared" si="12"/>
        <v>McCUBBIN, Paul</v>
      </c>
      <c r="AW9" s="135" t="str">
        <f t="shared" si="13"/>
        <v>(AUS)</v>
      </c>
      <c r="AX9" s="136">
        <f>IF(ISNA(VLOOKUP($AV9,Fielding!$B$5:$H$22,3,FALSE)),0,(VLOOKUP($AV9,Fielding!$B$5:$H$22,3,FALSE)))</f>
        <v>9</v>
      </c>
      <c r="AY9" s="136" t="str">
        <f>IF(ISNA(VLOOKUP($AV9,Fielding!$B$5:$H$22,4,FALSE)),0,(VLOOKUP($AV9,Fielding!$B$5:$H$22,4,FALSE)))</f>
        <v/>
      </c>
      <c r="AZ9" s="136" t="str">
        <f>IF(ISNA(VLOOKUP($AV9,Fielding!$B$5:$H$22,5,FALSE)),0,(VLOOKUP($AV9,Fielding!$B$5:$H$22,5,FALSE)))</f>
        <v/>
      </c>
      <c r="BB9" s="72">
        <f>IF(ISNA(VLOOKUP($AV9,Fielding!$B$5:$H$22,7,FALSE)),0,(VLOOKUP($AV9,Fielding!$B$5:$H$22,7,FALSE)))</f>
        <v>72</v>
      </c>
    </row>
    <row r="10" spans="1:54" ht="13.5" customHeight="1" x14ac:dyDescent="0.2">
      <c r="A10" s="40"/>
      <c r="B10" s="205">
        <f t="shared" si="14"/>
        <v>7</v>
      </c>
      <c r="C10" s="23" t="s">
        <v>227</v>
      </c>
      <c r="D10" s="135" t="s">
        <v>257</v>
      </c>
      <c r="E10" s="318">
        <f t="shared" si="0"/>
        <v>16</v>
      </c>
      <c r="F10" s="319">
        <f t="shared" si="1"/>
        <v>115</v>
      </c>
      <c r="G10" s="320">
        <f t="shared" si="2"/>
        <v>178</v>
      </c>
      <c r="H10" s="319">
        <f t="shared" si="3"/>
        <v>135.4</v>
      </c>
      <c r="I10" s="320">
        <f t="shared" si="4"/>
        <v>11</v>
      </c>
      <c r="J10" s="319">
        <f t="shared" si="5"/>
        <v>52</v>
      </c>
      <c r="K10" s="320">
        <f t="shared" si="6"/>
        <v>6.5</v>
      </c>
      <c r="L10" s="104"/>
      <c r="M10" s="141">
        <f t="shared" si="7"/>
        <v>302.39999999999998</v>
      </c>
      <c r="O10" s="91"/>
      <c r="P10" s="23" t="str">
        <f t="shared" si="8"/>
        <v>PRICE, Richard</v>
      </c>
      <c r="Q10" s="135" t="str">
        <f t="shared" si="9"/>
        <v>(NZ)</v>
      </c>
      <c r="R10" s="136">
        <f>IF(ISNA(VLOOKUP($P10,Batting!$B$5:$M$40,3,FALSE)),0,(VLOOKUP($P10,Batting!$B$5:$M$40,3,FALSE)))</f>
        <v>16</v>
      </c>
      <c r="S10" s="69">
        <f>IF(ISNA(VLOOKUP($P10,Batting!$B$5:$M$40,4,FALSE)),0,(VLOOKUP($P10,Batting!$B$5:$M$40,4,FALSE)))</f>
        <v>12</v>
      </c>
      <c r="T10" s="69">
        <f>IF(ISNA(VLOOKUP($P10,Batting!$B$5:$M$40,5,FALSE)),0,(VLOOKUP($P10,Batting!$B$5:$M$40,5,FALSE)))</f>
        <v>3</v>
      </c>
      <c r="U10" s="69">
        <f>IF(ISNA(VLOOKUP($P10,Batting!$B$5:$M$40,6,FALSE)),0,(VLOOKUP($P10,Batting!$B$5:$M$40,6,FALSE)))</f>
        <v>178</v>
      </c>
      <c r="V10" s="70">
        <f>IF(ISNA(VLOOKUP($P10,Batting!$B$5:$M$40,7,FALSE)),0,(VLOOKUP($P10,Batting!$B$5:$M$40,7,FALSE)))</f>
        <v>75</v>
      </c>
      <c r="W10" s="69" t="str">
        <f>IF(ISNA(VLOOKUP($P10,Batting!$B$5:$M$40,8,FALSE)),0,(VLOOKUP($P10,Batting!$B$5:$M$40,8,FALSE)))</f>
        <v>*</v>
      </c>
      <c r="X10" s="71">
        <f>IF(ISNA(VLOOKUP($P10,Batting!$B$5:$M$40,9,FALSE)),0,(VLOOKUP($P10,Batting!$B$5:$M$40,9,FALSE)))</f>
        <v>19.777777777777779</v>
      </c>
      <c r="Y10" s="358" t="str">
        <f>IF(ISNA(VLOOKUP($P10,Batting!$B$5:$M$40,10,FALSE)),"",(VLOOKUP($P10,Batting!$B$5:$M$40,10,FALSE)))</f>
        <v/>
      </c>
      <c r="Z10" s="46"/>
      <c r="AA10" s="351">
        <f>IF(ISNA(VLOOKUP($P10,Batting!$B$5:$M$40,12,FALSE)),0,(VLOOKUP($P10,Batting!$B$5:$M$40,12,FALSE)))</f>
        <v>115</v>
      </c>
      <c r="AC10" s="23" t="str">
        <f t="shared" si="10"/>
        <v>PRICE, Richard</v>
      </c>
      <c r="AD10" s="135" t="str">
        <f t="shared" si="11"/>
        <v>(NZ)</v>
      </c>
      <c r="AE10" s="136">
        <f>IF(ISNA(VLOOKUP($AC10,Bowling!$B$4:$S$32,3,FALSE)),0,(VLOOKUP($AC10,Bowling!$B$4:$S$32,3,FALSE)))</f>
        <v>16</v>
      </c>
      <c r="AF10" s="69">
        <f>IF(ISNA(VLOOKUP($AC10,Bowling!$B$4:$S$32,4,FALSE)),0,(VLOOKUP($AC10,Bowling!$B$4:$S$32,4,FALSE)))</f>
        <v>12</v>
      </c>
      <c r="AG10" s="138">
        <f>IF(ISNA(VLOOKUP($AC10,Bowling!$B$4:$S$32,5,FALSE)),0,(VLOOKUP($AC10,Bowling!$B$4:$S$32,5,FALSE)))</f>
        <v>59</v>
      </c>
      <c r="AH10" s="137">
        <f>IF(ISNA(VLOOKUP($AC10,Bowling!$B$4:$S$32,6,FALSE)),0,(VLOOKUP($AC10,Bowling!$B$4:$S$32,6,FALSE)))</f>
        <v>2</v>
      </c>
      <c r="AI10" s="137">
        <f>IF(ISNA(VLOOKUP($AC10,Bowling!$B$4:$S$32,7,FALSE)),0,(VLOOKUP($AC10,Bowling!$B$4:$S$32,7,FALSE)))</f>
        <v>423</v>
      </c>
      <c r="AJ10" s="137">
        <f>IF(ISNA(VLOOKUP($AC10,Bowling!$B$4:$S$32,8,FALSE)),0,(VLOOKUP($AC10,Bowling!$B$4:$S$32,8,FALSE)))</f>
        <v>11</v>
      </c>
      <c r="AK10" s="138">
        <f>IF(ISNA(VLOOKUP($AC10,Bowling!$B$4:$S$32,9,FALSE)),0,(VLOOKUP($AC10,Bowling!$B$4:$S$32,9,FALSE)))</f>
        <v>5.3636363636363633</v>
      </c>
      <c r="AL10" s="138">
        <f>IF(ISNA(VLOOKUP($AC10,Bowling!$B$4:$S$32,10,FALSE)),0,(VLOOKUP($AC10,Bowling!$B$4:$S$32,10,FALSE)))</f>
        <v>7.1694915254237293</v>
      </c>
      <c r="AM10" s="138">
        <f>IF(ISNA(VLOOKUP($AC10,Bowling!$B$4:$S$32,11,FALSE)),0,(VLOOKUP($AC10,Bowling!$B$4:$S$32,11,FALSE)))</f>
        <v>38.454545454545453</v>
      </c>
      <c r="AN10" s="140"/>
      <c r="AO10" s="136">
        <f>IF(ISNA(VLOOKUP($AC10,Bowling!$B$4:$S$32,13,FALSE)),0,(VLOOKUP($AC10,Bowling!$B$4:$S$32,13,FALSE)))</f>
        <v>8</v>
      </c>
      <c r="AP10" s="136">
        <f>IF(ISNA(VLOOKUP($AC10,Bowling!$B$4:$S$32,14,FALSE)),0,(VLOOKUP($AC10,Bowling!$B$4:$S$32,14,FALSE)))</f>
        <v>0</v>
      </c>
      <c r="AQ10" s="136">
        <f>IF(ISNA(VLOOKUP($AC10,Bowling!$B$4:$S$32,15,FALSE)),0,(VLOOKUP($AC10,Bowling!$B$4:$S$32,15,FALSE)))</f>
        <v>41</v>
      </c>
      <c r="AR10" s="136">
        <f>IF(ISNA(VLOOKUP($AC10,Bowling!$B$4:$S$32,16,FALSE)),0,(VLOOKUP($AC10,Bowling!$B$4:$S$32,16,FALSE)))</f>
        <v>3</v>
      </c>
      <c r="AS10" s="91"/>
      <c r="AT10" s="74">
        <f>IF(ISNA(VLOOKUP($AC10,Bowling!$B$4:$S$32,18,FALSE)),0,(VLOOKUP($AC10,Bowling!$B$4:$S$32,18,FALSE)))</f>
        <v>135.4</v>
      </c>
      <c r="AV10" s="23" t="str">
        <f t="shared" si="12"/>
        <v>PRICE, Richard</v>
      </c>
      <c r="AW10" s="135" t="str">
        <f t="shared" si="13"/>
        <v>(NZ)</v>
      </c>
      <c r="AX10" s="136">
        <f>IF(ISNA(VLOOKUP($AV10,Fielding!$B$5:$H$22,3,FALSE)),0,(VLOOKUP($AV10,Fielding!$B$5:$H$22,3,FALSE)))</f>
        <v>5</v>
      </c>
      <c r="AY10" s="136" t="str">
        <f>IF(ISNA(VLOOKUP($AV10,Fielding!$B$5:$H$22,4,FALSE)),0,(VLOOKUP($AV10,Fielding!$B$5:$H$22,4,FALSE)))</f>
        <v/>
      </c>
      <c r="AZ10" s="136">
        <f>IF(ISNA(VLOOKUP($AV10,Fielding!$B$5:$H$22,5,FALSE)),0,(VLOOKUP($AV10,Fielding!$B$5:$H$22,5,FALSE)))</f>
        <v>1.5</v>
      </c>
      <c r="BB10" s="72">
        <f>IF(ISNA(VLOOKUP($AV10,Fielding!$B$5:$H$22,7,FALSE)),0,(VLOOKUP($AV10,Fielding!$B$5:$H$22,7,FALSE)))</f>
        <v>52</v>
      </c>
    </row>
    <row r="11" spans="1:54" ht="13.5" customHeight="1" x14ac:dyDescent="0.2">
      <c r="A11" s="40"/>
      <c r="B11" s="205">
        <f t="shared" si="14"/>
        <v>8</v>
      </c>
      <c r="C11" s="23" t="s">
        <v>412</v>
      </c>
      <c r="D11" s="135" t="s">
        <v>257</v>
      </c>
      <c r="E11" s="318">
        <f t="shared" si="0"/>
        <v>8</v>
      </c>
      <c r="F11" s="319">
        <f t="shared" si="1"/>
        <v>50</v>
      </c>
      <c r="G11" s="320">
        <f t="shared" si="2"/>
        <v>85</v>
      </c>
      <c r="H11" s="319">
        <f t="shared" si="3"/>
        <v>183.4</v>
      </c>
      <c r="I11" s="320">
        <f t="shared" si="4"/>
        <v>11</v>
      </c>
      <c r="J11" s="319">
        <f t="shared" si="5"/>
        <v>8</v>
      </c>
      <c r="K11" s="320">
        <f t="shared" si="6"/>
        <v>1</v>
      </c>
      <c r="L11" s="104"/>
      <c r="M11" s="141">
        <f t="shared" si="7"/>
        <v>241.4</v>
      </c>
      <c r="O11" s="30"/>
      <c r="P11" s="23" t="str">
        <f t="shared" si="8"/>
        <v>GRIEVE, Nick</v>
      </c>
      <c r="Q11" s="135" t="str">
        <f t="shared" si="9"/>
        <v>(NZ)</v>
      </c>
      <c r="R11" s="136">
        <f>IF(ISNA(VLOOKUP($P11,Batting!$B$5:$M$40,3,FALSE)),0,(VLOOKUP($P11,Batting!$B$5:$M$40,3,FALSE)))</f>
        <v>8</v>
      </c>
      <c r="S11" s="69">
        <f>IF(ISNA(VLOOKUP($P11,Batting!$B$5:$M$40,4,FALSE)),0,(VLOOKUP($P11,Batting!$B$5:$M$40,4,FALSE)))</f>
        <v>6</v>
      </c>
      <c r="T11" s="69">
        <f>IF(ISNA(VLOOKUP($P11,Batting!$B$5:$M$40,5,FALSE)),0,(VLOOKUP($P11,Batting!$B$5:$M$40,5,FALSE)))</f>
        <v>1</v>
      </c>
      <c r="U11" s="69">
        <f>IF(ISNA(VLOOKUP($P11,Batting!$B$5:$M$40,6,FALSE)),0,(VLOOKUP($P11,Batting!$B$5:$M$40,6,FALSE)))</f>
        <v>85</v>
      </c>
      <c r="V11" s="70">
        <f>IF(ISNA(VLOOKUP($P11,Batting!$B$5:$M$40,7,FALSE)),0,(VLOOKUP($P11,Batting!$B$5:$M$40,7,FALSE)))</f>
        <v>36</v>
      </c>
      <c r="W11" s="69">
        <f>IF(ISNA(VLOOKUP($P11,Batting!$B$5:$M$40,8,FALSE)),0,(VLOOKUP($P11,Batting!$B$5:$M$40,8,FALSE)))</f>
        <v>0</v>
      </c>
      <c r="X11" s="71">
        <f>IF(ISNA(VLOOKUP($P11,Batting!$B$5:$M$40,9,FALSE)),0,(VLOOKUP($P11,Batting!$B$5:$M$40,9,FALSE)))</f>
        <v>17</v>
      </c>
      <c r="Y11" s="358" t="str">
        <f>IF(ISNA(VLOOKUP($P11,Batting!$B$5:$M$40,10,FALSE)),"",(VLOOKUP($P11,Batting!$B$5:$M$40,10,FALSE)))</f>
        <v/>
      </c>
      <c r="Z11" s="46"/>
      <c r="AA11" s="351">
        <f>IF(ISNA(VLOOKUP($P11,Batting!$B$5:$M$40,12,FALSE)),0,(VLOOKUP($P11,Batting!$B$5:$M$40,12,FALSE)))</f>
        <v>50</v>
      </c>
      <c r="AC11" s="23" t="str">
        <f t="shared" si="10"/>
        <v>GRIEVE, Nick</v>
      </c>
      <c r="AD11" s="135" t="str">
        <f t="shared" si="11"/>
        <v>(NZ)</v>
      </c>
      <c r="AE11" s="136">
        <f>IF(ISNA(VLOOKUP($AC11,Bowling!$B$4:$S$32,3,FALSE)),0,(VLOOKUP($AC11,Bowling!$B$4:$S$32,3,FALSE)))</f>
        <v>8</v>
      </c>
      <c r="AF11" s="69">
        <f>IF(ISNA(VLOOKUP($AC11,Bowling!$B$4:$S$32,4,FALSE)),0,(VLOOKUP($AC11,Bowling!$B$4:$S$32,4,FALSE)))</f>
        <v>7</v>
      </c>
      <c r="AG11" s="138">
        <f>IF(ISNA(VLOOKUP($AC11,Bowling!$B$4:$S$32,5,FALSE)),0,(VLOOKUP($AC11,Bowling!$B$4:$S$32,5,FALSE)))</f>
        <v>39.200000000000003</v>
      </c>
      <c r="AH11" s="137">
        <f>IF(ISNA(VLOOKUP($AC11,Bowling!$B$4:$S$32,6,FALSE)),0,(VLOOKUP($AC11,Bowling!$B$4:$S$32,6,FALSE)))</f>
        <v>4</v>
      </c>
      <c r="AI11" s="137">
        <f>IF(ISNA(VLOOKUP($AC11,Bowling!$B$4:$S$32,7,FALSE)),0,(VLOOKUP($AC11,Bowling!$B$4:$S$32,7,FALSE)))</f>
        <v>183</v>
      </c>
      <c r="AJ11" s="137">
        <f>IF(ISNA(VLOOKUP($AC11,Bowling!$B$4:$S$32,8,FALSE)),0,(VLOOKUP($AC11,Bowling!$B$4:$S$32,8,FALSE)))</f>
        <v>11</v>
      </c>
      <c r="AK11" s="138">
        <f>IF(ISNA(VLOOKUP($AC11,Bowling!$B$4:$S$32,9,FALSE)),0,(VLOOKUP($AC11,Bowling!$B$4:$S$32,9,FALSE)))</f>
        <v>3.5636363636363639</v>
      </c>
      <c r="AL11" s="138">
        <f>IF(ISNA(VLOOKUP($AC11,Bowling!$B$4:$S$32,10,FALSE)),0,(VLOOKUP($AC11,Bowling!$B$4:$S$32,10,FALSE)))</f>
        <v>4.6683673469387754</v>
      </c>
      <c r="AM11" s="138">
        <f>IF(ISNA(VLOOKUP($AC11,Bowling!$B$4:$S$32,11,FALSE)),0,(VLOOKUP($AC11,Bowling!$B$4:$S$32,11,FALSE)))</f>
        <v>16.636363636363637</v>
      </c>
      <c r="AN11" s="140"/>
      <c r="AO11" s="136">
        <f>IF(ISNA(VLOOKUP($AC11,Bowling!$B$4:$S$32,13,FALSE)),0,(VLOOKUP($AC11,Bowling!$B$4:$S$32,13,FALSE)))</f>
        <v>5.2</v>
      </c>
      <c r="AP11" s="136">
        <f>IF(ISNA(VLOOKUP($AC11,Bowling!$B$4:$S$32,14,FALSE)),0,(VLOOKUP($AC11,Bowling!$B$4:$S$32,14,FALSE)))</f>
        <v>3</v>
      </c>
      <c r="AQ11" s="136">
        <f>IF(ISNA(VLOOKUP($AC11,Bowling!$B$4:$S$32,15,FALSE)),0,(VLOOKUP($AC11,Bowling!$B$4:$S$32,15,FALSE)))</f>
        <v>13</v>
      </c>
      <c r="AR11" s="136">
        <f>IF(ISNA(VLOOKUP($AC11,Bowling!$B$4:$S$32,16,FALSE)),0,(VLOOKUP($AC11,Bowling!$B$4:$S$32,16,FALSE)))</f>
        <v>2</v>
      </c>
      <c r="AS11" s="91"/>
      <c r="AT11" s="74">
        <f>IF(ISNA(VLOOKUP($AC11,Bowling!$B$4:$S$32,18,FALSE)),0,(VLOOKUP($AC11,Bowling!$B$4:$S$32,18,FALSE)))</f>
        <v>183.4</v>
      </c>
      <c r="AV11" s="23" t="str">
        <f t="shared" si="12"/>
        <v>GRIEVE, Nick</v>
      </c>
      <c r="AW11" s="135" t="str">
        <f t="shared" si="13"/>
        <v>(NZ)</v>
      </c>
      <c r="AX11" s="136">
        <f>IF(ISNA(VLOOKUP($AV11,Fielding!$B$5:$H$22,3,FALSE)),0,(VLOOKUP($AV11,Fielding!$B$5:$H$22,3,FALSE)))</f>
        <v>1</v>
      </c>
      <c r="AY11" s="136" t="str">
        <f>IF(ISNA(VLOOKUP($AV11,Fielding!$B$5:$H$22,4,FALSE)),0,(VLOOKUP($AV11,Fielding!$B$5:$H$22,4,FALSE)))</f>
        <v/>
      </c>
      <c r="AZ11" s="136" t="str">
        <f>IF(ISNA(VLOOKUP($AV11,Fielding!$B$5:$H$22,5,FALSE)),0,(VLOOKUP($AV11,Fielding!$B$5:$H$22,5,FALSE)))</f>
        <v/>
      </c>
      <c r="BB11" s="72">
        <f>IF(ISNA(VLOOKUP($AV11,Fielding!$B$5:$H$22,7,FALSE)),0,(VLOOKUP($AV11,Fielding!$B$5:$H$22,7,FALSE)))</f>
        <v>8</v>
      </c>
    </row>
    <row r="12" spans="1:54" ht="13.5" customHeight="1" x14ac:dyDescent="0.2">
      <c r="A12" s="40"/>
      <c r="B12" s="205">
        <f t="shared" si="14"/>
        <v>9</v>
      </c>
      <c r="C12" s="23" t="s">
        <v>49</v>
      </c>
      <c r="D12" s="135" t="s">
        <v>261</v>
      </c>
      <c r="E12" s="318">
        <f t="shared" si="0"/>
        <v>10</v>
      </c>
      <c r="F12" s="319">
        <f t="shared" si="1"/>
        <v>66</v>
      </c>
      <c r="G12" s="320">
        <f t="shared" si="2"/>
        <v>94</v>
      </c>
      <c r="H12" s="319">
        <f t="shared" si="3"/>
        <v>149.80000000000001</v>
      </c>
      <c r="I12" s="320">
        <f t="shared" si="4"/>
        <v>10</v>
      </c>
      <c r="J12" s="319">
        <f t="shared" si="5"/>
        <v>16</v>
      </c>
      <c r="K12" s="320">
        <f t="shared" si="6"/>
        <v>2</v>
      </c>
      <c r="L12" s="104"/>
      <c r="M12" s="141">
        <f t="shared" si="7"/>
        <v>231.8</v>
      </c>
      <c r="O12" s="113"/>
      <c r="P12" s="23" t="str">
        <f t="shared" si="8"/>
        <v>SPARROW, Luke</v>
      </c>
      <c r="Q12" s="135" t="str">
        <f t="shared" si="9"/>
        <v>(AUS)</v>
      </c>
      <c r="R12" s="136">
        <f>IF(ISNA(VLOOKUP($P12,Batting!$B$5:$M$40,3,FALSE)),0,(VLOOKUP($P12,Batting!$B$5:$M$40,3,FALSE)))</f>
        <v>10</v>
      </c>
      <c r="S12" s="69">
        <f>IF(ISNA(VLOOKUP($P12,Batting!$B$5:$M$40,4,FALSE)),0,(VLOOKUP($P12,Batting!$B$5:$M$40,4,FALSE)))</f>
        <v>7</v>
      </c>
      <c r="T12" s="69">
        <f>IF(ISNA(VLOOKUP($P12,Batting!$B$5:$M$40,5,FALSE)),0,(VLOOKUP($P12,Batting!$B$5:$M$40,5,FALSE)))</f>
        <v>3</v>
      </c>
      <c r="U12" s="69">
        <f>IF(ISNA(VLOOKUP($P12,Batting!$B$5:$M$40,6,FALSE)),0,(VLOOKUP($P12,Batting!$B$5:$M$40,6,FALSE)))</f>
        <v>94</v>
      </c>
      <c r="V12" s="70">
        <f>IF(ISNA(VLOOKUP($P12,Batting!$B$5:$M$40,7,FALSE)),0,(VLOOKUP($P12,Batting!$B$5:$M$40,7,FALSE)))</f>
        <v>30</v>
      </c>
      <c r="W12" s="69" t="str">
        <f>IF(ISNA(VLOOKUP($P12,Batting!$B$5:$M$40,8,FALSE)),0,(VLOOKUP($P12,Batting!$B$5:$M$40,8,FALSE)))</f>
        <v>*</v>
      </c>
      <c r="X12" s="71">
        <f>IF(ISNA(VLOOKUP($P12,Batting!$B$5:$M$40,9,FALSE)),0,(VLOOKUP($P12,Batting!$B$5:$M$40,9,FALSE)))</f>
        <v>23.5</v>
      </c>
      <c r="Y12" s="358" t="str">
        <f>IF(ISNA(VLOOKUP($P12,Batting!$B$5:$M$40,10,FALSE)),"",(VLOOKUP($P12,Batting!$B$5:$M$40,10,FALSE)))</f>
        <v/>
      </c>
      <c r="Z12" s="46"/>
      <c r="AA12" s="351">
        <f>IF(ISNA(VLOOKUP($P12,Batting!$B$5:$M$40,12,FALSE)),0,(VLOOKUP($P12,Batting!$B$5:$M$40,12,FALSE)))</f>
        <v>66</v>
      </c>
      <c r="AC12" s="23" t="str">
        <f t="shared" si="10"/>
        <v>SPARROW, Luke</v>
      </c>
      <c r="AD12" s="135" t="str">
        <f t="shared" si="11"/>
        <v>(AUS)</v>
      </c>
      <c r="AE12" s="136">
        <f>IF(ISNA(VLOOKUP($AC12,Bowling!$B$4:$S$32,3,FALSE)),0,(VLOOKUP($AC12,Bowling!$B$4:$S$32,3,FALSE)))</f>
        <v>10</v>
      </c>
      <c r="AF12" s="69">
        <f>IF(ISNA(VLOOKUP($AC12,Bowling!$B$4:$S$32,4,FALSE)),0,(VLOOKUP($AC12,Bowling!$B$4:$S$32,4,FALSE)))</f>
        <v>10</v>
      </c>
      <c r="AG12" s="138">
        <f>IF(ISNA(VLOOKUP($AC12,Bowling!$B$4:$S$32,5,FALSE)),0,(VLOOKUP($AC12,Bowling!$B$4:$S$32,5,FALSE)))</f>
        <v>70</v>
      </c>
      <c r="AH12" s="137">
        <f>IF(ISNA(VLOOKUP($AC12,Bowling!$B$4:$S$32,6,FALSE)),0,(VLOOKUP($AC12,Bowling!$B$4:$S$32,6,FALSE)))</f>
        <v>12</v>
      </c>
      <c r="AI12" s="137">
        <f>IF(ISNA(VLOOKUP($AC12,Bowling!$B$4:$S$32,7,FALSE)),0,(VLOOKUP($AC12,Bowling!$B$4:$S$32,7,FALSE)))</f>
        <v>251</v>
      </c>
      <c r="AJ12" s="137">
        <f>IF(ISNA(VLOOKUP($AC12,Bowling!$B$4:$S$32,8,FALSE)),0,(VLOOKUP($AC12,Bowling!$B$4:$S$32,8,FALSE)))</f>
        <v>10</v>
      </c>
      <c r="AK12" s="138">
        <f>IF(ISNA(VLOOKUP($AC12,Bowling!$B$4:$S$32,9,FALSE)),0,(VLOOKUP($AC12,Bowling!$B$4:$S$32,9,FALSE)))</f>
        <v>7</v>
      </c>
      <c r="AL12" s="138">
        <f>IF(ISNA(VLOOKUP($AC12,Bowling!$B$4:$S$32,10,FALSE)),0,(VLOOKUP($AC12,Bowling!$B$4:$S$32,10,FALSE)))</f>
        <v>3.5857142857142859</v>
      </c>
      <c r="AM12" s="138">
        <f>IF(ISNA(VLOOKUP($AC12,Bowling!$B$4:$S$32,11,FALSE)),0,(VLOOKUP($AC12,Bowling!$B$4:$S$32,11,FALSE)))</f>
        <v>25.1</v>
      </c>
      <c r="AN12" s="140"/>
      <c r="AO12" s="136">
        <f>IF(ISNA(VLOOKUP($AC12,Bowling!$B$4:$S$32,13,FALSE)),0,(VLOOKUP($AC12,Bowling!$B$4:$S$32,13,FALSE)))</f>
        <v>8</v>
      </c>
      <c r="AP12" s="136">
        <f>IF(ISNA(VLOOKUP($AC12,Bowling!$B$4:$S$32,14,FALSE)),0,(VLOOKUP($AC12,Bowling!$B$4:$S$32,14,FALSE)))</f>
        <v>3</v>
      </c>
      <c r="AQ12" s="136">
        <f>IF(ISNA(VLOOKUP($AC12,Bowling!$B$4:$S$32,15,FALSE)),0,(VLOOKUP($AC12,Bowling!$B$4:$S$32,15,FALSE)))</f>
        <v>27</v>
      </c>
      <c r="AR12" s="136">
        <f>IF(ISNA(VLOOKUP($AC12,Bowling!$B$4:$S$32,16,FALSE)),0,(VLOOKUP($AC12,Bowling!$B$4:$S$32,16,FALSE)))</f>
        <v>3</v>
      </c>
      <c r="AS12" s="91"/>
      <c r="AT12" s="74">
        <f>IF(ISNA(VLOOKUP($AC12,Bowling!$B$4:$S$32,18,FALSE)),0,(VLOOKUP($AC12,Bowling!$B$4:$S$32,18,FALSE)))</f>
        <v>149.80000000000001</v>
      </c>
      <c r="AV12" s="23" t="str">
        <f t="shared" si="12"/>
        <v>SPARROW, Luke</v>
      </c>
      <c r="AW12" s="135" t="str">
        <f t="shared" si="13"/>
        <v>(AUS)</v>
      </c>
      <c r="AX12" s="136">
        <f>IF(ISNA(VLOOKUP($AV12,Fielding!$B$5:$H$22,3,FALSE)),0,(VLOOKUP($AV12,Fielding!$B$5:$H$22,3,FALSE)))</f>
        <v>2</v>
      </c>
      <c r="AY12" s="136" t="str">
        <f>IF(ISNA(VLOOKUP($AV12,Fielding!$B$5:$H$22,4,FALSE)),0,(VLOOKUP($AV12,Fielding!$B$5:$H$22,4,FALSE)))</f>
        <v/>
      </c>
      <c r="AZ12" s="136" t="str">
        <f>IF(ISNA(VLOOKUP($AV12,Fielding!$B$5:$H$22,5,FALSE)),0,(VLOOKUP($AV12,Fielding!$B$5:$H$22,5,FALSE)))</f>
        <v/>
      </c>
      <c r="BB12" s="72">
        <f>IF(ISNA(VLOOKUP($AV12,Fielding!$B$5:$H$22,7,FALSE)),0,(VLOOKUP($AV12,Fielding!$B$5:$H$22,7,FALSE)))</f>
        <v>16</v>
      </c>
    </row>
    <row r="13" spans="1:54" ht="13.5" customHeight="1" x14ac:dyDescent="0.2">
      <c r="A13" s="40"/>
      <c r="B13" s="205">
        <f t="shared" si="14"/>
        <v>10</v>
      </c>
      <c r="C13" s="23" t="s">
        <v>51</v>
      </c>
      <c r="D13" s="135" t="s">
        <v>261</v>
      </c>
      <c r="E13" s="318">
        <f t="shared" si="0"/>
        <v>17</v>
      </c>
      <c r="F13" s="319">
        <f t="shared" si="1"/>
        <v>128</v>
      </c>
      <c r="G13" s="320">
        <f t="shared" si="2"/>
        <v>135</v>
      </c>
      <c r="H13" s="319">
        <f t="shared" si="3"/>
        <v>0</v>
      </c>
      <c r="I13" s="320" t="str">
        <f t="shared" si="4"/>
        <v/>
      </c>
      <c r="J13" s="319">
        <f t="shared" si="5"/>
        <v>100</v>
      </c>
      <c r="K13" s="320">
        <f t="shared" si="6"/>
        <v>9.5</v>
      </c>
      <c r="L13" s="104"/>
      <c r="M13" s="141">
        <f t="shared" si="7"/>
        <v>228</v>
      </c>
      <c r="O13" s="91"/>
      <c r="P13" s="23" t="str">
        <f t="shared" si="8"/>
        <v>WERREN, Steve</v>
      </c>
      <c r="Q13" s="135" t="str">
        <f t="shared" si="9"/>
        <v>(AUS)</v>
      </c>
      <c r="R13" s="136">
        <f>IF(ISNA(VLOOKUP($P13,Batting!$B$5:$M$40,3,FALSE)),0,(VLOOKUP($P13,Batting!$B$5:$M$40,3,FALSE)))</f>
        <v>17</v>
      </c>
      <c r="S13" s="69">
        <f>IF(ISNA(VLOOKUP($P13,Batting!$B$5:$M$40,4,FALSE)),0,(VLOOKUP($P13,Batting!$B$5:$M$40,4,FALSE)))</f>
        <v>8</v>
      </c>
      <c r="T13" s="69">
        <f>IF(ISNA(VLOOKUP($P13,Batting!$B$5:$M$40,5,FALSE)),0,(VLOOKUP($P13,Batting!$B$5:$M$40,5,FALSE)))</f>
        <v>7</v>
      </c>
      <c r="U13" s="69">
        <f>IF(ISNA(VLOOKUP($P13,Batting!$B$5:$M$40,6,FALSE)),0,(VLOOKUP($P13,Batting!$B$5:$M$40,6,FALSE)))</f>
        <v>135</v>
      </c>
      <c r="V13" s="70">
        <f>IF(ISNA(VLOOKUP($P13,Batting!$B$5:$M$40,7,FALSE)),0,(VLOOKUP($P13,Batting!$B$5:$M$40,7,FALSE)))</f>
        <v>35</v>
      </c>
      <c r="W13" s="69" t="str">
        <f>IF(ISNA(VLOOKUP($P13,Batting!$B$5:$M$40,8,FALSE)),0,(VLOOKUP($P13,Batting!$B$5:$M$40,8,FALSE)))</f>
        <v>*</v>
      </c>
      <c r="X13" s="71">
        <f>IF(ISNA(VLOOKUP($P13,Batting!$B$5:$M$40,9,FALSE)),0,(VLOOKUP($P13,Batting!$B$5:$M$40,9,FALSE)))</f>
        <v>135</v>
      </c>
      <c r="Y13" s="358" t="str">
        <f>IF(ISNA(VLOOKUP($P13,Batting!$B$5:$M$40,10,FALSE)),"",(VLOOKUP($P13,Batting!$B$5:$M$40,10,FALSE)))</f>
        <v/>
      </c>
      <c r="Z13" s="46"/>
      <c r="AA13" s="351">
        <f>IF(ISNA(VLOOKUP($P13,Batting!$B$5:$M$40,12,FALSE)),0,(VLOOKUP($P13,Batting!$B$5:$M$40,12,FALSE)))</f>
        <v>128</v>
      </c>
      <c r="AC13" s="23" t="str">
        <f t="shared" si="10"/>
        <v>WERREN, Steve</v>
      </c>
      <c r="AD13" s="135" t="str">
        <f t="shared" si="11"/>
        <v>(AUS)</v>
      </c>
      <c r="AE13" s="136">
        <f>IF(ISNA(VLOOKUP($AC13,Bowling!$B$4:$S$32,3,FALSE)),0,(VLOOKUP($AC13,Bowling!$B$4:$S$32,3,FALSE)))</f>
        <v>0</v>
      </c>
      <c r="AF13" s="69">
        <f>IF(ISNA(VLOOKUP($AC13,Bowling!$B$4:$S$32,4,FALSE)),0,(VLOOKUP($AC13,Bowling!$B$4:$S$32,4,FALSE)))</f>
        <v>0</v>
      </c>
      <c r="AG13" s="138">
        <f>IF(ISNA(VLOOKUP($AC13,Bowling!$B$4:$S$32,5,FALSE)),0,(VLOOKUP($AC13,Bowling!$B$4:$S$32,5,FALSE)))</f>
        <v>0</v>
      </c>
      <c r="AH13" s="137">
        <f>IF(ISNA(VLOOKUP($AC13,Bowling!$B$4:$S$32,6,FALSE)),0,(VLOOKUP($AC13,Bowling!$B$4:$S$32,6,FALSE)))</f>
        <v>0</v>
      </c>
      <c r="AI13" s="137">
        <f>IF(ISNA(VLOOKUP($AC13,Bowling!$B$4:$S$32,7,FALSE)),0,(VLOOKUP($AC13,Bowling!$B$4:$S$32,7,FALSE)))</f>
        <v>0</v>
      </c>
      <c r="AJ13" s="137">
        <f>IF(ISNA(VLOOKUP($AC13,Bowling!$B$4:$S$32,8,FALSE)),0,(VLOOKUP($AC13,Bowling!$B$4:$S$32,8,FALSE)))</f>
        <v>0</v>
      </c>
      <c r="AK13" s="138">
        <f>IF(ISNA(VLOOKUP($AC13,Bowling!$B$4:$S$32,9,FALSE)),0,(VLOOKUP($AC13,Bowling!$B$4:$S$32,9,FALSE)))</f>
        <v>0</v>
      </c>
      <c r="AL13" s="138">
        <f>IF(ISNA(VLOOKUP($AC13,Bowling!$B$4:$S$32,10,FALSE)),0,(VLOOKUP($AC13,Bowling!$B$4:$S$32,10,FALSE)))</f>
        <v>0</v>
      </c>
      <c r="AM13" s="138">
        <f>IF(ISNA(VLOOKUP($AC13,Bowling!$B$4:$S$32,11,FALSE)),0,(VLOOKUP($AC13,Bowling!$B$4:$S$32,11,FALSE)))</f>
        <v>0</v>
      </c>
      <c r="AN13" s="140"/>
      <c r="AO13" s="136">
        <f>IF(ISNA(VLOOKUP($AC13,Bowling!$B$4:$S$32,13,FALSE)),0,(VLOOKUP($AC13,Bowling!$B$4:$S$32,13,FALSE)))</f>
        <v>0</v>
      </c>
      <c r="AP13" s="136">
        <f>IF(ISNA(VLOOKUP($AC13,Bowling!$B$4:$S$32,14,FALSE)),0,(VLOOKUP($AC13,Bowling!$B$4:$S$32,14,FALSE)))</f>
        <v>0</v>
      </c>
      <c r="AQ13" s="136">
        <f>IF(ISNA(VLOOKUP($AC13,Bowling!$B$4:$S$32,15,FALSE)),0,(VLOOKUP($AC13,Bowling!$B$4:$S$32,15,FALSE)))</f>
        <v>0</v>
      </c>
      <c r="AR13" s="136">
        <f>IF(ISNA(VLOOKUP($AC13,Bowling!$B$4:$S$32,16,FALSE)),0,(VLOOKUP($AC13,Bowling!$B$4:$S$32,16,FALSE)))</f>
        <v>0</v>
      </c>
      <c r="AS13" s="91"/>
      <c r="AT13" s="74">
        <f>IF(ISNA(VLOOKUP($AC13,Bowling!$B$4:$S$32,18,FALSE)),0,(VLOOKUP($AC13,Bowling!$B$4:$S$32,18,FALSE)))</f>
        <v>0</v>
      </c>
      <c r="AV13" s="23" t="s">
        <v>104</v>
      </c>
      <c r="AW13" s="135" t="str">
        <f t="shared" si="13"/>
        <v>(AUS)</v>
      </c>
      <c r="AX13" s="136">
        <f>IF(ISNA(VLOOKUP($AV13,Fielding!$B$5:$H$22,3,FALSE)),0,(VLOOKUP($AV13,Fielding!$B$5:$H$22,3,FALSE)))</f>
        <v>3</v>
      </c>
      <c r="AY13" s="136">
        <f>IF(ISNA(VLOOKUP($AV13,Fielding!$B$5:$H$22,4,FALSE)),0,(VLOOKUP($AV13,Fielding!$B$5:$H$22,4,FALSE)))</f>
        <v>6</v>
      </c>
      <c r="AZ13" s="136">
        <f>IF(ISNA(VLOOKUP($AV13,Fielding!$B$5:$H$22,5,FALSE)),0,(VLOOKUP($AV13,Fielding!$B$5:$H$22,5,FALSE)))</f>
        <v>0.5</v>
      </c>
      <c r="BB13" s="72">
        <f>IF(ISNA(VLOOKUP($AV13,Fielding!$B$5:$H$22,7,FALSE)),0,(VLOOKUP($AV13,Fielding!$B$5:$H$22,7,FALSE)))</f>
        <v>100</v>
      </c>
    </row>
    <row r="14" spans="1:54" ht="13.5" customHeight="1" x14ac:dyDescent="0.2">
      <c r="A14" s="40"/>
      <c r="B14" s="205">
        <f t="shared" si="14"/>
        <v>11</v>
      </c>
      <c r="C14" s="23" t="s">
        <v>265</v>
      </c>
      <c r="D14" s="135" t="s">
        <v>261</v>
      </c>
      <c r="E14" s="318">
        <f t="shared" si="0"/>
        <v>8</v>
      </c>
      <c r="F14" s="319">
        <f t="shared" si="1"/>
        <v>177</v>
      </c>
      <c r="G14" s="320">
        <f t="shared" si="2"/>
        <v>233</v>
      </c>
      <c r="H14" s="319">
        <f t="shared" si="3"/>
        <v>0</v>
      </c>
      <c r="I14" s="320" t="str">
        <f t="shared" si="4"/>
        <v/>
      </c>
      <c r="J14" s="319">
        <f t="shared" si="5"/>
        <v>16</v>
      </c>
      <c r="K14" s="320">
        <f t="shared" si="6"/>
        <v>2</v>
      </c>
      <c r="L14" s="104"/>
      <c r="M14" s="141">
        <f t="shared" si="7"/>
        <v>193</v>
      </c>
      <c r="O14" s="91"/>
      <c r="P14" s="23" t="str">
        <f t="shared" si="8"/>
        <v>WILSON, Zach</v>
      </c>
      <c r="Q14" s="135" t="str">
        <f t="shared" si="9"/>
        <v>(AUS)</v>
      </c>
      <c r="R14" s="136">
        <f>IF(ISNA(VLOOKUP($P14,Batting!$B$5:$M$40,3,FALSE)),0,(VLOOKUP($P14,Batting!$B$5:$M$40,3,FALSE)))</f>
        <v>8</v>
      </c>
      <c r="S14" s="69">
        <f>IF(ISNA(VLOOKUP($P14,Batting!$B$5:$M$40,4,FALSE)),0,(VLOOKUP($P14,Batting!$B$5:$M$40,4,FALSE)))</f>
        <v>8</v>
      </c>
      <c r="T14" s="69">
        <f>IF(ISNA(VLOOKUP($P14,Batting!$B$5:$M$40,5,FALSE)),0,(VLOOKUP($P14,Batting!$B$5:$M$40,5,FALSE)))</f>
        <v>0</v>
      </c>
      <c r="U14" s="69">
        <f>IF(ISNA(VLOOKUP($P14,Batting!$B$5:$M$40,6,FALSE)),0,(VLOOKUP($P14,Batting!$B$5:$M$40,6,FALSE)))</f>
        <v>233</v>
      </c>
      <c r="V14" s="70">
        <f>IF(ISNA(VLOOKUP($P14,Batting!$B$5:$M$40,7,FALSE)),0,(VLOOKUP($P14,Batting!$B$5:$M$40,7,FALSE)))</f>
        <v>100</v>
      </c>
      <c r="W14" s="69">
        <f>IF(ISNA(VLOOKUP($P14,Batting!$B$5:$M$40,8,FALSE)),0,(VLOOKUP($P14,Batting!$B$5:$M$40,8,FALSE)))</f>
        <v>0</v>
      </c>
      <c r="X14" s="71">
        <f>IF(ISNA(VLOOKUP($P14,Batting!$B$5:$M$40,9,FALSE)),0,(VLOOKUP($P14,Batting!$B$5:$M$40,9,FALSE)))</f>
        <v>29.125</v>
      </c>
      <c r="Y14" s="358" t="str">
        <f>IF(ISNA(VLOOKUP($P14,Batting!$B$5:$M$40,10,FALSE)),"",(VLOOKUP($P14,Batting!$B$5:$M$40,10,FALSE)))</f>
        <v/>
      </c>
      <c r="Z14" s="46"/>
      <c r="AA14" s="351">
        <f>IF(ISNA(VLOOKUP($P14,Batting!$B$5:$M$40,12,FALSE)),0,(VLOOKUP($P14,Batting!$B$5:$M$40,12,FALSE)))</f>
        <v>177</v>
      </c>
      <c r="AC14" s="23" t="str">
        <f t="shared" si="10"/>
        <v>WILSON, Zach</v>
      </c>
      <c r="AD14" s="135" t="str">
        <f t="shared" si="11"/>
        <v>(AUS)</v>
      </c>
      <c r="AE14" s="136">
        <f>IF(ISNA(VLOOKUP($AC14,Bowling!$B$4:$S$32,3,FALSE)),0,(VLOOKUP($AC14,Bowling!$B$4:$S$32,3,FALSE)))</f>
        <v>0</v>
      </c>
      <c r="AF14" s="69">
        <f>IF(ISNA(VLOOKUP($AC14,Bowling!$B$4:$S$32,4,FALSE)),0,(VLOOKUP($AC14,Bowling!$B$4:$S$32,4,FALSE)))</f>
        <v>0</v>
      </c>
      <c r="AG14" s="138">
        <f>IF(ISNA(VLOOKUP($AC14,Bowling!$B$4:$S$32,5,FALSE)),0,(VLOOKUP($AC14,Bowling!$B$4:$S$32,5,FALSE)))</f>
        <v>0</v>
      </c>
      <c r="AH14" s="137">
        <f>IF(ISNA(VLOOKUP($AC14,Bowling!$B$4:$S$32,6,FALSE)),0,(VLOOKUP($AC14,Bowling!$B$4:$S$32,6,FALSE)))</f>
        <v>0</v>
      </c>
      <c r="AI14" s="137">
        <f>IF(ISNA(VLOOKUP($AC14,Bowling!$B$4:$S$32,7,FALSE)),0,(VLOOKUP($AC14,Bowling!$B$4:$S$32,7,FALSE)))</f>
        <v>0</v>
      </c>
      <c r="AJ14" s="137">
        <f>IF(ISNA(VLOOKUP($AC14,Bowling!$B$4:$S$32,8,FALSE)),0,(VLOOKUP($AC14,Bowling!$B$4:$S$32,8,FALSE)))</f>
        <v>0</v>
      </c>
      <c r="AK14" s="138">
        <f>IF(ISNA(VLOOKUP($AC14,Bowling!$B$4:$S$32,9,FALSE)),0,(VLOOKUP($AC14,Bowling!$B$4:$S$32,9,FALSE)))</f>
        <v>0</v>
      </c>
      <c r="AL14" s="138">
        <f>IF(ISNA(VLOOKUP($AC14,Bowling!$B$4:$S$32,10,FALSE)),0,(VLOOKUP($AC14,Bowling!$B$4:$S$32,10,FALSE)))</f>
        <v>0</v>
      </c>
      <c r="AM14" s="138">
        <f>IF(ISNA(VLOOKUP($AC14,Bowling!$B$4:$S$32,11,FALSE)),0,(VLOOKUP($AC14,Bowling!$B$4:$S$32,11,FALSE)))</f>
        <v>0</v>
      </c>
      <c r="AN14" s="140"/>
      <c r="AO14" s="136">
        <f>IF(ISNA(VLOOKUP($AC14,Bowling!$B$4:$S$32,13,FALSE)),0,(VLOOKUP($AC14,Bowling!$B$4:$S$32,13,FALSE)))</f>
        <v>0</v>
      </c>
      <c r="AP14" s="136">
        <f>IF(ISNA(VLOOKUP($AC14,Bowling!$B$4:$S$32,14,FALSE)),0,(VLOOKUP($AC14,Bowling!$B$4:$S$32,14,FALSE)))</f>
        <v>0</v>
      </c>
      <c r="AQ14" s="136">
        <f>IF(ISNA(VLOOKUP($AC14,Bowling!$B$4:$S$32,15,FALSE)),0,(VLOOKUP($AC14,Bowling!$B$4:$S$32,15,FALSE)))</f>
        <v>0</v>
      </c>
      <c r="AR14" s="136">
        <f>IF(ISNA(VLOOKUP($AC14,Bowling!$B$4:$S$32,16,FALSE)),0,(VLOOKUP($AC14,Bowling!$B$4:$S$32,16,FALSE)))</f>
        <v>0</v>
      </c>
      <c r="AS14" s="91"/>
      <c r="AT14" s="74">
        <f>IF(ISNA(VLOOKUP($AC14,Bowling!$B$4:$S$32,18,FALSE)),0,(VLOOKUP($AC14,Bowling!$B$4:$S$32,18,FALSE)))</f>
        <v>0</v>
      </c>
      <c r="AV14" s="23" t="str">
        <f t="shared" ref="AV14:AV31" si="15">+C14</f>
        <v>WILSON, Zach</v>
      </c>
      <c r="AW14" s="135" t="str">
        <f t="shared" si="13"/>
        <v>(AUS)</v>
      </c>
      <c r="AX14" s="136">
        <f>IF(ISNA(VLOOKUP($AV14,Fielding!$B$5:$H$22,3,FALSE)),0,(VLOOKUP($AV14,Fielding!$B$5:$H$22,3,FALSE)))</f>
        <v>1</v>
      </c>
      <c r="AY14" s="136" t="str">
        <f>IF(ISNA(VLOOKUP($AV14,Fielding!$B$5:$H$22,4,FALSE)),0,(VLOOKUP($AV14,Fielding!$B$5:$H$22,4,FALSE)))</f>
        <v/>
      </c>
      <c r="AZ14" s="136">
        <f>IF(ISNA(VLOOKUP($AV14,Fielding!$B$5:$H$22,5,FALSE)),0,(VLOOKUP($AV14,Fielding!$B$5:$H$22,5,FALSE)))</f>
        <v>1</v>
      </c>
      <c r="BB14" s="72">
        <f>IF(ISNA(VLOOKUP($AV14,Fielding!$B$5:$H$22,7,FALSE)),0,(VLOOKUP($AV14,Fielding!$B$5:$H$22,7,FALSE)))</f>
        <v>16</v>
      </c>
    </row>
    <row r="15" spans="1:54" ht="13.5" customHeight="1" x14ac:dyDescent="0.2">
      <c r="A15" s="40"/>
      <c r="B15" s="205">
        <f t="shared" si="14"/>
        <v>12</v>
      </c>
      <c r="C15" s="23" t="s">
        <v>189</v>
      </c>
      <c r="D15" s="135" t="s">
        <v>257</v>
      </c>
      <c r="E15" s="318">
        <f t="shared" si="0"/>
        <v>7</v>
      </c>
      <c r="F15" s="319">
        <f t="shared" si="1"/>
        <v>138</v>
      </c>
      <c r="G15" s="320">
        <f t="shared" si="2"/>
        <v>173</v>
      </c>
      <c r="H15" s="319">
        <f t="shared" si="3"/>
        <v>13.4</v>
      </c>
      <c r="I15" s="320">
        <f t="shared" si="4"/>
        <v>1</v>
      </c>
      <c r="J15" s="319">
        <f t="shared" si="5"/>
        <v>0</v>
      </c>
      <c r="K15" s="320" t="str">
        <f t="shared" si="6"/>
        <v/>
      </c>
      <c r="L15" s="104"/>
      <c r="M15" s="141">
        <f t="shared" si="7"/>
        <v>151.4</v>
      </c>
      <c r="O15" s="91"/>
      <c r="P15" s="23" t="str">
        <f t="shared" si="8"/>
        <v>LOGAN, Mark</v>
      </c>
      <c r="Q15" s="135" t="str">
        <f t="shared" si="9"/>
        <v>(NZ)</v>
      </c>
      <c r="R15" s="136">
        <f>IF(ISNA(VLOOKUP($P15,Batting!$B$5:$M$40,3,FALSE)),0,(VLOOKUP($P15,Batting!$B$5:$M$40,3,FALSE)))</f>
        <v>7</v>
      </c>
      <c r="S15" s="69">
        <f>IF(ISNA(VLOOKUP($P15,Batting!$B$5:$M$40,4,FALSE)),0,(VLOOKUP($P15,Batting!$B$5:$M$40,4,FALSE)))</f>
        <v>7</v>
      </c>
      <c r="T15" s="69">
        <f>IF(ISNA(VLOOKUP($P15,Batting!$B$5:$M$40,5,FALSE)),0,(VLOOKUP($P15,Batting!$B$5:$M$40,5,FALSE)))</f>
        <v>2</v>
      </c>
      <c r="U15" s="69">
        <f>IF(ISNA(VLOOKUP($P15,Batting!$B$5:$M$40,6,FALSE)),0,(VLOOKUP($P15,Batting!$B$5:$M$40,6,FALSE)))</f>
        <v>173</v>
      </c>
      <c r="V15" s="70">
        <f>IF(ISNA(VLOOKUP($P15,Batting!$B$5:$M$40,7,FALSE)),0,(VLOOKUP($P15,Batting!$B$5:$M$40,7,FALSE)))</f>
        <v>56</v>
      </c>
      <c r="W15" s="69">
        <f>IF(ISNA(VLOOKUP($P15,Batting!$B$5:$M$40,8,FALSE)),0,(VLOOKUP($P15,Batting!$B$5:$M$40,8,FALSE)))</f>
        <v>0</v>
      </c>
      <c r="X15" s="71">
        <f>IF(ISNA(VLOOKUP($P15,Batting!$B$5:$M$40,9,FALSE)),0,(VLOOKUP($P15,Batting!$B$5:$M$40,9,FALSE)))</f>
        <v>34.6</v>
      </c>
      <c r="Y15" s="358" t="str">
        <f>IF(ISNA(VLOOKUP($P15,Batting!$B$5:$M$40,10,FALSE)),"",(VLOOKUP($P15,Batting!$B$5:$M$40,10,FALSE)))</f>
        <v/>
      </c>
      <c r="Z15" s="46"/>
      <c r="AA15" s="351">
        <f>IF(ISNA(VLOOKUP($P15,Batting!$B$5:$M$40,12,FALSE)),0,(VLOOKUP($P15,Batting!$B$5:$M$40,12,FALSE)))</f>
        <v>138</v>
      </c>
      <c r="AC15" s="23" t="str">
        <f t="shared" si="10"/>
        <v>LOGAN, Mark</v>
      </c>
      <c r="AD15" s="135" t="str">
        <f t="shared" si="11"/>
        <v>(NZ)</v>
      </c>
      <c r="AE15" s="136">
        <f>IF(ISNA(VLOOKUP($AC15,Bowling!$B$4:$S$32,3,FALSE)),0,(VLOOKUP($AC15,Bowling!$B$4:$S$32,3,FALSE)))</f>
        <v>7</v>
      </c>
      <c r="AF15" s="69">
        <f>IF(ISNA(VLOOKUP($AC15,Bowling!$B$4:$S$32,4,FALSE)),0,(VLOOKUP($AC15,Bowling!$B$4:$S$32,4,FALSE)))</f>
        <v>2</v>
      </c>
      <c r="AG15" s="138">
        <f>IF(ISNA(VLOOKUP($AC15,Bowling!$B$4:$S$32,5,FALSE)),0,(VLOOKUP($AC15,Bowling!$B$4:$S$32,5,FALSE)))</f>
        <v>4</v>
      </c>
      <c r="AH15" s="137">
        <f>IF(ISNA(VLOOKUP($AC15,Bowling!$B$4:$S$32,6,FALSE)),0,(VLOOKUP($AC15,Bowling!$B$4:$S$32,6,FALSE)))</f>
        <v>0</v>
      </c>
      <c r="AI15" s="137">
        <f>IF(ISNA(VLOOKUP($AC15,Bowling!$B$4:$S$32,7,FALSE)),0,(VLOOKUP($AC15,Bowling!$B$4:$S$32,7,FALSE)))</f>
        <v>33</v>
      </c>
      <c r="AJ15" s="137">
        <f>IF(ISNA(VLOOKUP($AC15,Bowling!$B$4:$S$32,8,FALSE)),0,(VLOOKUP($AC15,Bowling!$B$4:$S$32,8,FALSE)))</f>
        <v>1</v>
      </c>
      <c r="AK15" s="138">
        <f>IF(ISNA(VLOOKUP($AC15,Bowling!$B$4:$S$32,9,FALSE)),0,(VLOOKUP($AC15,Bowling!$B$4:$S$32,9,FALSE)))</f>
        <v>4</v>
      </c>
      <c r="AL15" s="138">
        <f>IF(ISNA(VLOOKUP($AC15,Bowling!$B$4:$S$32,10,FALSE)),0,(VLOOKUP($AC15,Bowling!$B$4:$S$32,10,FALSE)))</f>
        <v>8.25</v>
      </c>
      <c r="AM15" s="138">
        <f>IF(ISNA(VLOOKUP($AC15,Bowling!$B$4:$S$32,11,FALSE)),0,(VLOOKUP($AC15,Bowling!$B$4:$S$32,11,FALSE)))</f>
        <v>33</v>
      </c>
      <c r="AN15" s="140"/>
      <c r="AO15" s="136">
        <f>IF(ISNA(VLOOKUP($AC15,Bowling!$B$4:$S$32,13,FALSE)),0,(VLOOKUP($AC15,Bowling!$B$4:$S$32,13,FALSE)))</f>
        <v>1</v>
      </c>
      <c r="AP15" s="136">
        <f>IF(ISNA(VLOOKUP($AC15,Bowling!$B$4:$S$32,14,FALSE)),0,(VLOOKUP($AC15,Bowling!$B$4:$S$32,14,FALSE)))</f>
        <v>0</v>
      </c>
      <c r="AQ15" s="136">
        <f>IF(ISNA(VLOOKUP($AC15,Bowling!$B$4:$S$32,15,FALSE)),0,(VLOOKUP($AC15,Bowling!$B$4:$S$32,15,FALSE)))</f>
        <v>6</v>
      </c>
      <c r="AR15" s="136">
        <f>IF(ISNA(VLOOKUP($AC15,Bowling!$B$4:$S$32,16,FALSE)),0,(VLOOKUP($AC15,Bowling!$B$4:$S$32,16,FALSE)))</f>
        <v>0</v>
      </c>
      <c r="AS15" s="91"/>
      <c r="AT15" s="74">
        <f>IF(ISNA(VLOOKUP($AC15,Bowling!$B$4:$S$32,18,FALSE)),0,(VLOOKUP($AC15,Bowling!$B$4:$S$32,18,FALSE)))</f>
        <v>13.4</v>
      </c>
      <c r="AV15" s="23" t="str">
        <f t="shared" si="15"/>
        <v>LOGAN, Mark</v>
      </c>
      <c r="AW15" s="135" t="str">
        <f t="shared" si="13"/>
        <v>(NZ)</v>
      </c>
      <c r="AX15" s="136">
        <f>IF(ISNA(VLOOKUP($AV15,Fielding!$B$5:$H$22,3,FALSE)),0,(VLOOKUP($AV15,Fielding!$B$5:$H$22,3,FALSE)))</f>
        <v>0</v>
      </c>
      <c r="AY15" s="136">
        <f>IF(ISNA(VLOOKUP($AV15,Fielding!$B$5:$H$22,4,FALSE)),0,(VLOOKUP($AV15,Fielding!$B$5:$H$22,4,FALSE)))</f>
        <v>0</v>
      </c>
      <c r="AZ15" s="136">
        <f>IF(ISNA(VLOOKUP($AV15,Fielding!$B$5:$H$22,5,FALSE)),0,(VLOOKUP($AV15,Fielding!$B$5:$H$22,5,FALSE)))</f>
        <v>0</v>
      </c>
      <c r="BB15" s="72">
        <f>IF(ISNA(VLOOKUP($AV15,Fielding!$B$5:$H$22,7,FALSE)),0,(VLOOKUP($AV15,Fielding!$B$5:$H$22,7,FALSE)))</f>
        <v>0</v>
      </c>
    </row>
    <row r="16" spans="1:54" ht="13.5" customHeight="1" x14ac:dyDescent="0.2">
      <c r="A16" s="40"/>
      <c r="B16" s="205">
        <f t="shared" si="14"/>
        <v>13</v>
      </c>
      <c r="C16" s="23" t="s">
        <v>266</v>
      </c>
      <c r="D16" s="363" t="s">
        <v>360</v>
      </c>
      <c r="E16" s="318">
        <f t="shared" si="0"/>
        <v>2</v>
      </c>
      <c r="F16" s="319">
        <f t="shared" si="1"/>
        <v>49</v>
      </c>
      <c r="G16" s="320">
        <f t="shared" si="2"/>
        <v>56</v>
      </c>
      <c r="H16" s="319">
        <f t="shared" si="3"/>
        <v>70</v>
      </c>
      <c r="I16" s="320">
        <f t="shared" si="4"/>
        <v>4</v>
      </c>
      <c r="J16" s="319">
        <f t="shared" si="5"/>
        <v>0</v>
      </c>
      <c r="K16" s="320" t="str">
        <f t="shared" si="6"/>
        <v/>
      </c>
      <c r="L16" s="104"/>
      <c r="M16" s="141">
        <f t="shared" si="7"/>
        <v>119</v>
      </c>
      <c r="O16" s="113"/>
      <c r="P16" s="23" t="str">
        <f t="shared" si="8"/>
        <v>MADUSHAN, Janith</v>
      </c>
      <c r="Q16" s="135" t="str">
        <f t="shared" si="9"/>
        <v>(SL)</v>
      </c>
      <c r="R16" s="136">
        <f>IF(ISNA(VLOOKUP($P16,Batting!$B$5:$M$40,3,FALSE)),0,(VLOOKUP($P16,Batting!$B$5:$M$40,3,FALSE)))</f>
        <v>2</v>
      </c>
      <c r="S16" s="69">
        <f>IF(ISNA(VLOOKUP($P16,Batting!$B$5:$M$40,4,FALSE)),0,(VLOOKUP($P16,Batting!$B$5:$M$40,4,FALSE)))</f>
        <v>2</v>
      </c>
      <c r="T16" s="69">
        <f>IF(ISNA(VLOOKUP($P16,Batting!$B$5:$M$40,5,FALSE)),0,(VLOOKUP($P16,Batting!$B$5:$M$40,5,FALSE)))</f>
        <v>1</v>
      </c>
      <c r="U16" s="69">
        <f>IF(ISNA(VLOOKUP($P16,Batting!$B$5:$M$40,6,FALSE)),0,(VLOOKUP($P16,Batting!$B$5:$M$40,6,FALSE)))</f>
        <v>56</v>
      </c>
      <c r="V16" s="70">
        <f>IF(ISNA(VLOOKUP($P16,Batting!$B$5:$M$40,7,FALSE)),0,(VLOOKUP($P16,Batting!$B$5:$M$40,7,FALSE)))</f>
        <v>32</v>
      </c>
      <c r="W16" s="69" t="str">
        <f>IF(ISNA(VLOOKUP($P16,Batting!$B$5:$M$40,8,FALSE)),0,(VLOOKUP($P16,Batting!$B$5:$M$40,8,FALSE)))</f>
        <v>*</v>
      </c>
      <c r="X16" s="71">
        <f>IF(ISNA(VLOOKUP($P16,Batting!$B$5:$M$40,9,FALSE)),0,(VLOOKUP($P16,Batting!$B$5:$M$40,9,FALSE)))</f>
        <v>56</v>
      </c>
      <c r="Y16" s="358" t="str">
        <f>IF(ISNA(VLOOKUP($P16,Batting!$B$5:$M$40,10,FALSE)),"",(VLOOKUP($P16,Batting!$B$5:$M$40,10,FALSE)))</f>
        <v/>
      </c>
      <c r="Z16" s="46"/>
      <c r="AA16" s="351">
        <f>IF(ISNA(VLOOKUP($P16,Batting!$B$5:$M$40,12,FALSE)),0,(VLOOKUP($P16,Batting!$B$5:$M$40,12,FALSE)))</f>
        <v>49</v>
      </c>
      <c r="AC16" s="23" t="str">
        <f t="shared" si="10"/>
        <v>MADUSHAN, Janith</v>
      </c>
      <c r="AD16" s="135" t="str">
        <f t="shared" si="11"/>
        <v>(SL)</v>
      </c>
      <c r="AE16" s="136">
        <f>IF(ISNA(VLOOKUP($AC16,Bowling!$B$4:$S$32,3,FALSE)),0,(VLOOKUP($AC16,Bowling!$B$4:$S$32,3,FALSE)))</f>
        <v>2</v>
      </c>
      <c r="AF16" s="69">
        <f>IF(ISNA(VLOOKUP($AC16,Bowling!$B$4:$S$32,4,FALSE)),0,(VLOOKUP($AC16,Bowling!$B$4:$S$32,4,FALSE)))</f>
        <v>2</v>
      </c>
      <c r="AG16" s="138">
        <f>IF(ISNA(VLOOKUP($AC16,Bowling!$B$4:$S$32,5,FALSE)),0,(VLOOKUP($AC16,Bowling!$B$4:$S$32,5,FALSE)))</f>
        <v>13</v>
      </c>
      <c r="AH16" s="137">
        <f>IF(ISNA(VLOOKUP($AC16,Bowling!$B$4:$S$32,6,FALSE)),0,(VLOOKUP($AC16,Bowling!$B$4:$S$32,6,FALSE)))</f>
        <v>2</v>
      </c>
      <c r="AI16" s="137">
        <f>IF(ISNA(VLOOKUP($AC16,Bowling!$B$4:$S$32,7,FALSE)),0,(VLOOKUP($AC16,Bowling!$B$4:$S$32,7,FALSE)))</f>
        <v>50</v>
      </c>
      <c r="AJ16" s="137">
        <f>IF(ISNA(VLOOKUP($AC16,Bowling!$B$4:$S$32,8,FALSE)),0,(VLOOKUP($AC16,Bowling!$B$4:$S$32,8,FALSE)))</f>
        <v>4</v>
      </c>
      <c r="AK16" s="138">
        <f>IF(ISNA(VLOOKUP($AC16,Bowling!$B$4:$S$32,9,FALSE)),0,(VLOOKUP($AC16,Bowling!$B$4:$S$32,9,FALSE)))</f>
        <v>3.25</v>
      </c>
      <c r="AL16" s="138">
        <f>IF(ISNA(VLOOKUP($AC16,Bowling!$B$4:$S$32,10,FALSE)),0,(VLOOKUP($AC16,Bowling!$B$4:$S$32,10,FALSE)))</f>
        <v>3.8461538461538463</v>
      </c>
      <c r="AM16" s="138">
        <f>IF(ISNA(VLOOKUP($AC16,Bowling!$B$4:$S$32,11,FALSE)),0,(VLOOKUP($AC16,Bowling!$B$4:$S$32,11,FALSE)))</f>
        <v>12.5</v>
      </c>
      <c r="AN16" s="140"/>
      <c r="AO16" s="136">
        <f>IF(ISNA(VLOOKUP($AC16,Bowling!$B$4:$S$32,13,FALSE)),0,(VLOOKUP($AC16,Bowling!$B$4:$S$32,13,FALSE)))</f>
        <v>8</v>
      </c>
      <c r="AP16" s="136">
        <f>IF(ISNA(VLOOKUP($AC16,Bowling!$B$4:$S$32,14,FALSE)),0,(VLOOKUP($AC16,Bowling!$B$4:$S$32,14,FALSE)))</f>
        <v>1</v>
      </c>
      <c r="AQ16" s="136">
        <f>IF(ISNA(VLOOKUP($AC16,Bowling!$B$4:$S$32,15,FALSE)),0,(VLOOKUP($AC16,Bowling!$B$4:$S$32,15,FALSE)))</f>
        <v>20</v>
      </c>
      <c r="AR16" s="136">
        <f>IF(ISNA(VLOOKUP($AC16,Bowling!$B$4:$S$32,16,FALSE)),0,(VLOOKUP($AC16,Bowling!$B$4:$S$32,16,FALSE)))</f>
        <v>4</v>
      </c>
      <c r="AS16" s="91"/>
      <c r="AT16" s="74">
        <f>IF(ISNA(VLOOKUP($AC16,Bowling!$B$4:$S$32,18,FALSE)),0,(VLOOKUP($AC16,Bowling!$B$4:$S$32,18,FALSE)))</f>
        <v>70</v>
      </c>
      <c r="AV16" s="23" t="str">
        <f t="shared" si="15"/>
        <v>MADUSHAN, Janith</v>
      </c>
      <c r="AW16" s="135" t="str">
        <f t="shared" si="13"/>
        <v>(SL)</v>
      </c>
      <c r="AX16" s="136">
        <f>IF(ISNA(VLOOKUP($AV16,Fielding!$B$5:$H$22,3,FALSE)),0,(VLOOKUP($AV16,Fielding!$B$5:$H$22,3,FALSE)))</f>
        <v>0</v>
      </c>
      <c r="AY16" s="136">
        <f>IF(ISNA(VLOOKUP($AV16,Fielding!$B$5:$H$22,4,FALSE)),0,(VLOOKUP($AV16,Fielding!$B$5:$H$22,4,FALSE)))</f>
        <v>0</v>
      </c>
      <c r="AZ16" s="136">
        <f>IF(ISNA(VLOOKUP($AV16,Fielding!$B$5:$H$22,5,FALSE)),0,(VLOOKUP($AV16,Fielding!$B$5:$H$22,5,FALSE)))</f>
        <v>0</v>
      </c>
      <c r="BB16" s="72">
        <f>IF(ISNA(VLOOKUP($AV16,Fielding!$B$5:$H$22,7,FALSE)),0,(VLOOKUP($AV16,Fielding!$B$5:$H$22,7,FALSE)))</f>
        <v>0</v>
      </c>
    </row>
    <row r="17" spans="1:54" ht="13.5" customHeight="1" x14ac:dyDescent="0.2">
      <c r="A17" s="40"/>
      <c r="B17" s="205">
        <f t="shared" si="14"/>
        <v>14</v>
      </c>
      <c r="C17" s="23" t="s">
        <v>203</v>
      </c>
      <c r="D17" s="135" t="s">
        <v>264</v>
      </c>
      <c r="E17" s="318">
        <f t="shared" si="0"/>
        <v>3</v>
      </c>
      <c r="F17" s="319">
        <f t="shared" si="1"/>
        <v>75</v>
      </c>
      <c r="G17" s="320">
        <f t="shared" si="2"/>
        <v>96</v>
      </c>
      <c r="H17" s="319">
        <f t="shared" si="3"/>
        <v>-14.8</v>
      </c>
      <c r="I17" s="320" t="str">
        <f t="shared" si="4"/>
        <v/>
      </c>
      <c r="J17" s="319">
        <f t="shared" si="5"/>
        <v>16</v>
      </c>
      <c r="K17" s="320">
        <f t="shared" si="6"/>
        <v>2</v>
      </c>
      <c r="L17" s="104"/>
      <c r="M17" s="141">
        <f t="shared" si="7"/>
        <v>76.2</v>
      </c>
      <c r="O17" s="91"/>
      <c r="P17" s="23" t="str">
        <f t="shared" si="8"/>
        <v>KELSO, Roddy</v>
      </c>
      <c r="Q17" s="135" t="str">
        <f t="shared" si="9"/>
        <v>(SCOT)</v>
      </c>
      <c r="R17" s="136">
        <f>IF(ISNA(VLOOKUP($P17,Batting!$B$5:$M$40,3,FALSE)),0,(VLOOKUP($P17,Batting!$B$5:$M$40,3,FALSE)))</f>
        <v>3</v>
      </c>
      <c r="S17" s="69">
        <f>IF(ISNA(VLOOKUP($P17,Batting!$B$5:$M$40,4,FALSE)),0,(VLOOKUP($P17,Batting!$B$5:$M$40,4,FALSE)))</f>
        <v>3</v>
      </c>
      <c r="T17" s="69">
        <f>IF(ISNA(VLOOKUP($P17,Batting!$B$5:$M$40,5,FALSE)),0,(VLOOKUP($P17,Batting!$B$5:$M$40,5,FALSE)))</f>
        <v>0</v>
      </c>
      <c r="U17" s="69">
        <f>IF(ISNA(VLOOKUP($P17,Batting!$B$5:$M$40,6,FALSE)),0,(VLOOKUP($P17,Batting!$B$5:$M$40,6,FALSE)))</f>
        <v>96</v>
      </c>
      <c r="V17" s="70">
        <f>IF(ISNA(VLOOKUP($P17,Batting!$B$5:$M$40,7,FALSE)),0,(VLOOKUP($P17,Batting!$B$5:$M$40,7,FALSE)))</f>
        <v>55</v>
      </c>
      <c r="W17" s="69">
        <f>IF(ISNA(VLOOKUP($P17,Batting!$B$5:$M$40,8,FALSE)),0,(VLOOKUP($P17,Batting!$B$5:$M$40,8,FALSE)))</f>
        <v>0</v>
      </c>
      <c r="X17" s="71">
        <f>IF(ISNA(VLOOKUP($P17,Batting!$B$5:$M$40,9,FALSE)),0,(VLOOKUP($P17,Batting!$B$5:$M$40,9,FALSE)))</f>
        <v>32</v>
      </c>
      <c r="Y17" s="358" t="str">
        <f>IF(ISNA(VLOOKUP($P17,Batting!$B$5:$M$40,10,FALSE)),"",(VLOOKUP($P17,Batting!$B$5:$M$40,10,FALSE)))</f>
        <v/>
      </c>
      <c r="Z17" s="46"/>
      <c r="AA17" s="351">
        <f>IF(ISNA(VLOOKUP($P17,Batting!$B$5:$M$40,12,FALSE)),0,(VLOOKUP($P17,Batting!$B$5:$M$40,12,FALSE)))</f>
        <v>75</v>
      </c>
      <c r="AC17" s="23" t="str">
        <f t="shared" si="10"/>
        <v>KELSO, Roddy</v>
      </c>
      <c r="AD17" s="135" t="str">
        <f t="shared" si="11"/>
        <v>(SCOT)</v>
      </c>
      <c r="AE17" s="136">
        <f>IF(ISNA(VLOOKUP($AC17,Bowling!$B$4:$S$32,3,FALSE)),0,(VLOOKUP($AC17,Bowling!$B$4:$S$32,3,FALSE)))</f>
        <v>3</v>
      </c>
      <c r="AF17" s="69">
        <f>IF(ISNA(VLOOKUP($AC17,Bowling!$B$4:$S$32,4,FALSE)),0,(VLOOKUP($AC17,Bowling!$B$4:$S$32,4,FALSE)))</f>
        <v>3</v>
      </c>
      <c r="AG17" s="138">
        <f>IF(ISNA(VLOOKUP($AC17,Bowling!$B$4:$S$32,5,FALSE)),0,(VLOOKUP($AC17,Bowling!$B$4:$S$32,5,FALSE)))</f>
        <v>12</v>
      </c>
      <c r="AH17" s="137">
        <f>IF(ISNA(VLOOKUP($AC17,Bowling!$B$4:$S$32,6,FALSE)),0,(VLOOKUP($AC17,Bowling!$B$4:$S$32,6,FALSE)))</f>
        <v>0</v>
      </c>
      <c r="AI17" s="137">
        <f>IF(ISNA(VLOOKUP($AC17,Bowling!$B$4:$S$32,7,FALSE)),0,(VLOOKUP($AC17,Bowling!$B$4:$S$32,7,FALSE)))</f>
        <v>74</v>
      </c>
      <c r="AJ17" s="137">
        <f>IF(ISNA(VLOOKUP($AC17,Bowling!$B$4:$S$32,8,FALSE)),0,(VLOOKUP($AC17,Bowling!$B$4:$S$32,8,FALSE)))</f>
        <v>0</v>
      </c>
      <c r="AK17" s="138" t="str">
        <f>IF(ISNA(VLOOKUP($AC17,Bowling!$B$4:$S$32,9,FALSE)),0,(VLOOKUP($AC17,Bowling!$B$4:$S$32,9,FALSE)))</f>
        <v>-</v>
      </c>
      <c r="AL17" s="138">
        <f>IF(ISNA(VLOOKUP($AC17,Bowling!$B$4:$S$32,10,FALSE)),0,(VLOOKUP($AC17,Bowling!$B$4:$S$32,10,FALSE)))</f>
        <v>6.166666666666667</v>
      </c>
      <c r="AM17" s="138" t="str">
        <f>IF(ISNA(VLOOKUP($AC17,Bowling!$B$4:$S$32,11,FALSE)),0,(VLOOKUP($AC17,Bowling!$B$4:$S$32,11,FALSE)))</f>
        <v>-</v>
      </c>
      <c r="AN17" s="140"/>
      <c r="AO17" s="136">
        <f>IF(ISNA(VLOOKUP($AC17,Bowling!$B$4:$S$32,13,FALSE)),0,(VLOOKUP($AC17,Bowling!$B$4:$S$32,13,FALSE)))</f>
        <v>5</v>
      </c>
      <c r="AP17" s="136">
        <f>IF(ISNA(VLOOKUP($AC17,Bowling!$B$4:$S$32,14,FALSE)),0,(VLOOKUP($AC17,Bowling!$B$4:$S$32,14,FALSE)))</f>
        <v>0</v>
      </c>
      <c r="AQ17" s="136">
        <f>IF(ISNA(VLOOKUP($AC17,Bowling!$B$4:$S$32,15,FALSE)),0,(VLOOKUP($AC17,Bowling!$B$4:$S$32,15,FALSE)))</f>
        <v>26</v>
      </c>
      <c r="AR17" s="136">
        <f>IF(ISNA(VLOOKUP($AC17,Bowling!$B$4:$S$32,16,FALSE)),0,(VLOOKUP($AC17,Bowling!$B$4:$S$32,16,FALSE)))</f>
        <v>0</v>
      </c>
      <c r="AS17" s="91"/>
      <c r="AT17" s="74">
        <f>IF(ISNA(VLOOKUP($AC17,Bowling!$B$4:$S$32,18,FALSE)),0,(VLOOKUP($AC17,Bowling!$B$4:$S$32,18,FALSE)))</f>
        <v>-14.8</v>
      </c>
      <c r="AV17" s="23" t="str">
        <f t="shared" si="15"/>
        <v>KELSO, Roddy</v>
      </c>
      <c r="AW17" s="135" t="str">
        <f t="shared" si="13"/>
        <v>(SCOT)</v>
      </c>
      <c r="AX17" s="136">
        <f>IF(ISNA(VLOOKUP($AV17,Fielding!$B$5:$H$22,3,FALSE)),0,(VLOOKUP($AV17,Fielding!$B$5:$H$22,3,FALSE)))</f>
        <v>2</v>
      </c>
      <c r="AY17" s="136" t="str">
        <f>IF(ISNA(VLOOKUP($AV17,Fielding!$B$5:$H$22,4,FALSE)),0,(VLOOKUP($AV17,Fielding!$B$5:$H$22,4,FALSE)))</f>
        <v/>
      </c>
      <c r="AZ17" s="136" t="str">
        <f>IF(ISNA(VLOOKUP($AV17,Fielding!$B$5:$H$22,5,FALSE)),0,(VLOOKUP($AV17,Fielding!$B$5:$H$22,5,FALSE)))</f>
        <v/>
      </c>
      <c r="BB17" s="72">
        <f>IF(ISNA(VLOOKUP($AV17,Fielding!$B$5:$H$22,7,FALSE)),0,(VLOOKUP($AV17,Fielding!$B$5:$H$22,7,FALSE)))</f>
        <v>16</v>
      </c>
    </row>
    <row r="18" spans="1:54" ht="13.5" customHeight="1" x14ac:dyDescent="0.2">
      <c r="A18" s="40"/>
      <c r="B18" s="205">
        <f t="shared" si="14"/>
        <v>15</v>
      </c>
      <c r="C18" s="23" t="s">
        <v>224</v>
      </c>
      <c r="D18" s="135" t="s">
        <v>260</v>
      </c>
      <c r="E18" s="318">
        <f t="shared" si="0"/>
        <v>9</v>
      </c>
      <c r="F18" s="319">
        <f t="shared" si="1"/>
        <v>-12</v>
      </c>
      <c r="G18" s="320">
        <f t="shared" si="2"/>
        <v>23</v>
      </c>
      <c r="H18" s="319">
        <f t="shared" si="3"/>
        <v>57.2</v>
      </c>
      <c r="I18" s="320">
        <f t="shared" si="4"/>
        <v>5</v>
      </c>
      <c r="J18" s="319">
        <f t="shared" si="5"/>
        <v>24</v>
      </c>
      <c r="K18" s="320">
        <f t="shared" si="6"/>
        <v>3</v>
      </c>
      <c r="L18" s="104"/>
      <c r="M18" s="141">
        <f t="shared" si="7"/>
        <v>69.2</v>
      </c>
      <c r="O18" s="30"/>
      <c r="P18" s="23" t="str">
        <f t="shared" si="8"/>
        <v>PILLAY, Viven</v>
      </c>
      <c r="Q18" s="135" t="str">
        <f t="shared" si="9"/>
        <v>(SA)</v>
      </c>
      <c r="R18" s="136">
        <f>IF(ISNA(VLOOKUP($P18,Batting!$B$5:$M$40,3,FALSE)),0,(VLOOKUP($P18,Batting!$B$5:$M$40,3,FALSE)))</f>
        <v>9</v>
      </c>
      <c r="S18" s="69">
        <f>IF(ISNA(VLOOKUP($P18,Batting!$B$5:$M$40,4,FALSE)),0,(VLOOKUP($P18,Batting!$B$5:$M$40,4,FALSE)))</f>
        <v>5</v>
      </c>
      <c r="T18" s="69">
        <f>IF(ISNA(VLOOKUP($P18,Batting!$B$5:$M$40,5,FALSE)),0,(VLOOKUP($P18,Batting!$B$5:$M$40,5,FALSE)))</f>
        <v>0</v>
      </c>
      <c r="U18" s="69">
        <f>IF(ISNA(VLOOKUP($P18,Batting!$B$5:$M$40,6,FALSE)),0,(VLOOKUP($P18,Batting!$B$5:$M$40,6,FALSE)))</f>
        <v>23</v>
      </c>
      <c r="V18" s="70">
        <f>IF(ISNA(VLOOKUP($P18,Batting!$B$5:$M$40,7,FALSE)),0,(VLOOKUP($P18,Batting!$B$5:$M$40,7,FALSE)))</f>
        <v>13</v>
      </c>
      <c r="W18" s="69">
        <f>IF(ISNA(VLOOKUP($P18,Batting!$B$5:$M$40,8,FALSE)),0,(VLOOKUP($P18,Batting!$B$5:$M$40,8,FALSE)))</f>
        <v>0</v>
      </c>
      <c r="X18" s="71">
        <f>IF(ISNA(VLOOKUP($P18,Batting!$B$5:$M$40,9,FALSE)),0,(VLOOKUP($P18,Batting!$B$5:$M$40,9,FALSE)))</f>
        <v>4.5999999999999996</v>
      </c>
      <c r="Y18" s="358" t="str">
        <f>IF(ISNA(VLOOKUP($P18,Batting!$B$5:$M$40,10,FALSE)),"",(VLOOKUP($P18,Batting!$B$5:$M$40,10,FALSE)))</f>
        <v/>
      </c>
      <c r="Z18" s="46"/>
      <c r="AA18" s="351">
        <f>IF(ISNA(VLOOKUP($P18,Batting!$B$5:$M$40,12,FALSE)),0,(VLOOKUP($P18,Batting!$B$5:$M$40,12,FALSE)))</f>
        <v>-12</v>
      </c>
      <c r="AC18" s="23" t="str">
        <f t="shared" si="10"/>
        <v>PILLAY, Viven</v>
      </c>
      <c r="AD18" s="135" t="str">
        <f t="shared" si="11"/>
        <v>(SA)</v>
      </c>
      <c r="AE18" s="136">
        <f>IF(ISNA(VLOOKUP($AC18,Bowling!$B$4:$S$32,3,FALSE)),0,(VLOOKUP($AC18,Bowling!$B$4:$S$32,3,FALSE)))</f>
        <v>9</v>
      </c>
      <c r="AF18" s="69">
        <f>IF(ISNA(VLOOKUP($AC18,Bowling!$B$4:$S$32,4,FALSE)),0,(VLOOKUP($AC18,Bowling!$B$4:$S$32,4,FALSE)))</f>
        <v>7</v>
      </c>
      <c r="AG18" s="138">
        <f>IF(ISNA(VLOOKUP($AC18,Bowling!$B$4:$S$32,5,FALSE)),0,(VLOOKUP($AC18,Bowling!$B$4:$S$32,5,FALSE)))</f>
        <v>36.17</v>
      </c>
      <c r="AH18" s="137">
        <f>IF(ISNA(VLOOKUP($AC18,Bowling!$B$4:$S$32,6,FALSE)),0,(VLOOKUP($AC18,Bowling!$B$4:$S$32,6,FALSE)))</f>
        <v>2</v>
      </c>
      <c r="AI18" s="137">
        <f>IF(ISNA(VLOOKUP($AC18,Bowling!$B$4:$S$32,7,FALSE)),0,(VLOOKUP($AC18,Bowling!$B$4:$S$32,7,FALSE)))</f>
        <v>214</v>
      </c>
      <c r="AJ18" s="137">
        <f>IF(ISNA(VLOOKUP($AC18,Bowling!$B$4:$S$32,8,FALSE)),0,(VLOOKUP($AC18,Bowling!$B$4:$S$32,8,FALSE)))</f>
        <v>5</v>
      </c>
      <c r="AK18" s="138">
        <f>IF(ISNA(VLOOKUP($AC18,Bowling!$B$4:$S$32,9,FALSE)),0,(VLOOKUP($AC18,Bowling!$B$4:$S$32,9,FALSE)))</f>
        <v>7.234</v>
      </c>
      <c r="AL18" s="138">
        <f>IF(ISNA(VLOOKUP($AC18,Bowling!$B$4:$S$32,10,FALSE)),0,(VLOOKUP($AC18,Bowling!$B$4:$S$32,10,FALSE)))</f>
        <v>5.9165053912081831</v>
      </c>
      <c r="AM18" s="138">
        <f>IF(ISNA(VLOOKUP($AC18,Bowling!$B$4:$S$32,11,FALSE)),0,(VLOOKUP($AC18,Bowling!$B$4:$S$32,11,FALSE)))</f>
        <v>42.8</v>
      </c>
      <c r="AN18" s="140"/>
      <c r="AO18" s="136">
        <f>IF(ISNA(VLOOKUP($AC18,Bowling!$B$4:$S$32,13,FALSE)),0,(VLOOKUP($AC18,Bowling!$B$4:$S$32,13,FALSE)))</f>
        <v>6</v>
      </c>
      <c r="AP18" s="136">
        <f>IF(ISNA(VLOOKUP($AC18,Bowling!$B$4:$S$32,14,FALSE)),0,(VLOOKUP($AC18,Bowling!$B$4:$S$32,14,FALSE)))</f>
        <v>0</v>
      </c>
      <c r="AQ18" s="136">
        <f>IF(ISNA(VLOOKUP($AC18,Bowling!$B$4:$S$32,15,FALSE)),0,(VLOOKUP($AC18,Bowling!$B$4:$S$32,15,FALSE)))</f>
        <v>37</v>
      </c>
      <c r="AR18" s="136">
        <f>IF(ISNA(VLOOKUP($AC18,Bowling!$B$4:$S$32,16,FALSE)),0,(VLOOKUP($AC18,Bowling!$B$4:$S$32,16,FALSE)))</f>
        <v>2</v>
      </c>
      <c r="AS18" s="91"/>
      <c r="AT18" s="74">
        <f>IF(ISNA(VLOOKUP($AC18,Bowling!$B$4:$S$32,18,FALSE)),0,(VLOOKUP($AC18,Bowling!$B$4:$S$32,18,FALSE)))</f>
        <v>57.2</v>
      </c>
      <c r="AV18" s="23" t="str">
        <f t="shared" si="15"/>
        <v>PILLAY, Viven</v>
      </c>
      <c r="AW18" s="135" t="str">
        <f t="shared" si="13"/>
        <v>(SA)</v>
      </c>
      <c r="AX18" s="136">
        <f>IF(ISNA(VLOOKUP($AV18,Fielding!$B$5:$H$22,3,FALSE)),0,(VLOOKUP($AV18,Fielding!$B$5:$H$22,3,FALSE)))</f>
        <v>2</v>
      </c>
      <c r="AY18" s="136" t="str">
        <f>IF(ISNA(VLOOKUP($AV18,Fielding!$B$5:$H$22,4,FALSE)),0,(VLOOKUP($AV18,Fielding!$B$5:$H$22,4,FALSE)))</f>
        <v/>
      </c>
      <c r="AZ18" s="136">
        <f>IF(ISNA(VLOOKUP($AV18,Fielding!$B$5:$H$22,5,FALSE)),0,(VLOOKUP($AV18,Fielding!$B$5:$H$22,5,FALSE)))</f>
        <v>1</v>
      </c>
      <c r="BB18" s="72">
        <f>IF(ISNA(VLOOKUP($AV18,Fielding!$B$5:$H$22,7,FALSE)),0,(VLOOKUP($AV18,Fielding!$B$5:$H$22,7,FALSE)))</f>
        <v>24</v>
      </c>
    </row>
    <row r="19" spans="1:54" ht="13.5" customHeight="1" x14ac:dyDescent="0.2">
      <c r="A19" s="40"/>
      <c r="B19" s="205">
        <f t="shared" si="14"/>
        <v>16</v>
      </c>
      <c r="C19" s="23" t="s">
        <v>43</v>
      </c>
      <c r="D19" s="135" t="s">
        <v>271</v>
      </c>
      <c r="E19" s="318">
        <f t="shared" si="0"/>
        <v>2</v>
      </c>
      <c r="F19" s="319">
        <f t="shared" si="1"/>
        <v>1</v>
      </c>
      <c r="G19" s="320">
        <f t="shared" si="2"/>
        <v>8</v>
      </c>
      <c r="H19" s="319">
        <f t="shared" si="3"/>
        <v>50.8</v>
      </c>
      <c r="I19" s="320">
        <f t="shared" si="4"/>
        <v>3</v>
      </c>
      <c r="J19" s="319">
        <f t="shared" si="5"/>
        <v>0</v>
      </c>
      <c r="K19" s="320" t="str">
        <f t="shared" si="6"/>
        <v/>
      </c>
      <c r="L19" s="104"/>
      <c r="M19" s="141">
        <f t="shared" si="7"/>
        <v>51.8</v>
      </c>
      <c r="O19" s="91"/>
      <c r="P19" s="23" t="str">
        <f t="shared" si="8"/>
        <v>SCHWIM, Brett</v>
      </c>
      <c r="Q19" s="135" t="str">
        <f t="shared" si="9"/>
        <v>(ZIM)</v>
      </c>
      <c r="R19" s="136">
        <f>IF(ISNA(VLOOKUP($P19,Batting!$B$5:$M$40,3,FALSE)),0,(VLOOKUP($P19,Batting!$B$5:$M$40,3,FALSE)))</f>
        <v>2</v>
      </c>
      <c r="S19" s="69">
        <f>IF(ISNA(VLOOKUP($P19,Batting!$B$5:$M$40,4,FALSE)),0,(VLOOKUP($P19,Batting!$B$5:$M$40,4,FALSE)))</f>
        <v>1</v>
      </c>
      <c r="T19" s="69">
        <f>IF(ISNA(VLOOKUP($P19,Batting!$B$5:$M$40,5,FALSE)),0,(VLOOKUP($P19,Batting!$B$5:$M$40,5,FALSE)))</f>
        <v>0</v>
      </c>
      <c r="U19" s="69">
        <f>IF(ISNA(VLOOKUP($P19,Batting!$B$5:$M$40,6,FALSE)),0,(VLOOKUP($P19,Batting!$B$5:$M$40,6,FALSE)))</f>
        <v>8</v>
      </c>
      <c r="V19" s="70">
        <f>IF(ISNA(VLOOKUP($P19,Batting!$B$5:$M$40,7,FALSE)),0,(VLOOKUP($P19,Batting!$B$5:$M$40,7,FALSE)))</f>
        <v>8</v>
      </c>
      <c r="W19" s="69">
        <f>IF(ISNA(VLOOKUP($P19,Batting!$B$5:$M$40,8,FALSE)),0,(VLOOKUP($P19,Batting!$B$5:$M$40,8,FALSE)))</f>
        <v>0</v>
      </c>
      <c r="X19" s="71">
        <f>IF(ISNA(VLOOKUP($P19,Batting!$B$5:$M$40,9,FALSE)),0,(VLOOKUP($P19,Batting!$B$5:$M$40,9,FALSE)))</f>
        <v>8</v>
      </c>
      <c r="Y19" s="358" t="str">
        <f>IF(ISNA(VLOOKUP($P19,Batting!$B$5:$M$40,10,FALSE)),"",(VLOOKUP($P19,Batting!$B$5:$M$40,10,FALSE)))</f>
        <v/>
      </c>
      <c r="Z19" s="46"/>
      <c r="AA19" s="351">
        <f>IF(ISNA(VLOOKUP($P19,Batting!$B$5:$M$40,12,FALSE)),0,(VLOOKUP($P19,Batting!$B$5:$M$40,12,FALSE)))</f>
        <v>1</v>
      </c>
      <c r="AC19" s="23" t="str">
        <f t="shared" si="10"/>
        <v>SCHWIM, Brett</v>
      </c>
      <c r="AD19" s="135" t="str">
        <f t="shared" si="11"/>
        <v>(ZIM)</v>
      </c>
      <c r="AE19" s="136">
        <f>IF(ISNA(VLOOKUP($AC19,Bowling!$B$4:$S$32,3,FALSE)),0,(VLOOKUP($AC19,Bowling!$B$4:$S$32,3,FALSE)))</f>
        <v>2</v>
      </c>
      <c r="AF19" s="69">
        <f>IF(ISNA(VLOOKUP($AC19,Bowling!$B$4:$S$32,4,FALSE)),0,(VLOOKUP($AC19,Bowling!$B$4:$S$32,4,FALSE)))</f>
        <v>1</v>
      </c>
      <c r="AG19" s="138">
        <f>IF(ISNA(VLOOKUP($AC19,Bowling!$B$4:$S$32,5,FALSE)),0,(VLOOKUP($AC19,Bowling!$B$4:$S$32,5,FALSE)))</f>
        <v>7</v>
      </c>
      <c r="AH19" s="137">
        <f>IF(ISNA(VLOOKUP($AC19,Bowling!$B$4:$S$32,6,FALSE)),0,(VLOOKUP($AC19,Bowling!$B$4:$S$32,6,FALSE)))</f>
        <v>0</v>
      </c>
      <c r="AI19" s="137">
        <f>IF(ISNA(VLOOKUP($AC19,Bowling!$B$4:$S$32,7,FALSE)),0,(VLOOKUP($AC19,Bowling!$B$4:$S$32,7,FALSE)))</f>
        <v>46</v>
      </c>
      <c r="AJ19" s="137">
        <f>IF(ISNA(VLOOKUP($AC19,Bowling!$B$4:$S$32,8,FALSE)),0,(VLOOKUP($AC19,Bowling!$B$4:$S$32,8,FALSE)))</f>
        <v>3</v>
      </c>
      <c r="AK19" s="138">
        <f>IF(ISNA(VLOOKUP($AC19,Bowling!$B$4:$S$32,9,FALSE)),0,(VLOOKUP($AC19,Bowling!$B$4:$S$32,9,FALSE)))</f>
        <v>2.3333333333333335</v>
      </c>
      <c r="AL19" s="138">
        <f>IF(ISNA(VLOOKUP($AC19,Bowling!$B$4:$S$32,10,FALSE)),0,(VLOOKUP($AC19,Bowling!$B$4:$S$32,10,FALSE)))</f>
        <v>6.5714285714285712</v>
      </c>
      <c r="AM19" s="138">
        <f>IF(ISNA(VLOOKUP($AC19,Bowling!$B$4:$S$32,11,FALSE)),0,(VLOOKUP($AC19,Bowling!$B$4:$S$32,11,FALSE)))</f>
        <v>15.333333333333334</v>
      </c>
      <c r="AN19" s="140"/>
      <c r="AO19" s="136">
        <f>IF(ISNA(VLOOKUP($AC19,Bowling!$B$4:$S$32,13,FALSE)),0,(VLOOKUP($AC19,Bowling!$B$4:$S$32,13,FALSE)))</f>
        <v>7</v>
      </c>
      <c r="AP19" s="136">
        <f>IF(ISNA(VLOOKUP($AC19,Bowling!$B$4:$S$32,14,FALSE)),0,(VLOOKUP($AC19,Bowling!$B$4:$S$32,14,FALSE)))</f>
        <v>0</v>
      </c>
      <c r="AQ19" s="136">
        <f>IF(ISNA(VLOOKUP($AC19,Bowling!$B$4:$S$32,15,FALSE)),0,(VLOOKUP($AC19,Bowling!$B$4:$S$32,15,FALSE)))</f>
        <v>46</v>
      </c>
      <c r="AR19" s="136">
        <f>IF(ISNA(VLOOKUP($AC19,Bowling!$B$4:$S$32,16,FALSE)),0,(VLOOKUP($AC19,Bowling!$B$4:$S$32,16,FALSE)))</f>
        <v>3</v>
      </c>
      <c r="AS19" s="91"/>
      <c r="AT19" s="74">
        <f>IF(ISNA(VLOOKUP($AC19,Bowling!$B$4:$S$32,18,FALSE)),0,(VLOOKUP($AC19,Bowling!$B$4:$S$32,18,FALSE)))</f>
        <v>50.8</v>
      </c>
      <c r="AV19" s="23" t="str">
        <f t="shared" si="15"/>
        <v>SCHWIM, Brett</v>
      </c>
      <c r="AW19" s="135" t="str">
        <f t="shared" si="13"/>
        <v>(ZIM)</v>
      </c>
      <c r="AX19" s="136">
        <f>IF(ISNA(VLOOKUP($AV19,Fielding!$B$5:$H$22,3,FALSE)),0,(VLOOKUP($AV19,Fielding!$B$5:$H$22,3,FALSE)))</f>
        <v>0</v>
      </c>
      <c r="AY19" s="136">
        <f>IF(ISNA(VLOOKUP($AV19,Fielding!$B$5:$H$22,4,FALSE)),0,(VLOOKUP($AV19,Fielding!$B$5:$H$22,4,FALSE)))</f>
        <v>0</v>
      </c>
      <c r="AZ19" s="136">
        <f>IF(ISNA(VLOOKUP($AV19,Fielding!$B$5:$H$22,5,FALSE)),0,(VLOOKUP($AV19,Fielding!$B$5:$H$22,5,FALSE)))</f>
        <v>0</v>
      </c>
      <c r="BB19" s="72">
        <f>IF(ISNA(VLOOKUP($AV19,Fielding!$B$5:$H$22,7,FALSE)),0,(VLOOKUP($AV19,Fielding!$B$5:$H$22,7,FALSE)))</f>
        <v>0</v>
      </c>
    </row>
    <row r="20" spans="1:54" x14ac:dyDescent="0.2">
      <c r="A20" s="40"/>
      <c r="B20" s="205">
        <f t="shared" si="14"/>
        <v>17</v>
      </c>
      <c r="C20" s="23" t="s">
        <v>269</v>
      </c>
      <c r="D20" s="135" t="s">
        <v>261</v>
      </c>
      <c r="E20" s="318">
        <f t="shared" si="0"/>
        <v>2</v>
      </c>
      <c r="F20" s="319">
        <f t="shared" si="1"/>
        <v>28</v>
      </c>
      <c r="G20" s="320">
        <f t="shared" si="2"/>
        <v>35</v>
      </c>
      <c r="H20" s="319">
        <f t="shared" si="3"/>
        <v>-0.8</v>
      </c>
      <c r="I20" s="320" t="str">
        <f t="shared" si="4"/>
        <v/>
      </c>
      <c r="J20" s="319">
        <f t="shared" si="5"/>
        <v>8</v>
      </c>
      <c r="K20" s="320">
        <f t="shared" si="6"/>
        <v>1</v>
      </c>
      <c r="L20" s="104"/>
      <c r="M20" s="141">
        <f t="shared" si="7"/>
        <v>35.200000000000003</v>
      </c>
      <c r="O20" s="91"/>
      <c r="P20" s="23" t="str">
        <f t="shared" si="8"/>
        <v>LIPP, William</v>
      </c>
      <c r="Q20" s="135" t="str">
        <f t="shared" si="9"/>
        <v>(AUS)</v>
      </c>
      <c r="R20" s="136">
        <f>IF(ISNA(VLOOKUP($P20,Batting!$B$5:$M$40,3,FALSE)),0,(VLOOKUP($P20,Batting!$B$5:$M$40,3,FALSE)))</f>
        <v>2</v>
      </c>
      <c r="S20" s="69">
        <f>IF(ISNA(VLOOKUP($P20,Batting!$B$5:$M$40,4,FALSE)),0,(VLOOKUP($P20,Batting!$B$5:$M$40,4,FALSE)))</f>
        <v>2</v>
      </c>
      <c r="T20" s="69">
        <f>IF(ISNA(VLOOKUP($P20,Batting!$B$5:$M$40,5,FALSE)),0,(VLOOKUP($P20,Batting!$B$5:$M$40,5,FALSE)))</f>
        <v>1</v>
      </c>
      <c r="U20" s="69">
        <f>IF(ISNA(VLOOKUP($P20,Batting!$B$5:$M$40,6,FALSE)),0,(VLOOKUP($P20,Batting!$B$5:$M$40,6,FALSE)))</f>
        <v>35</v>
      </c>
      <c r="V20" s="70">
        <f>IF(ISNA(VLOOKUP($P20,Batting!$B$5:$M$40,7,FALSE)),0,(VLOOKUP($P20,Batting!$B$5:$M$40,7,FALSE)))</f>
        <v>27</v>
      </c>
      <c r="W20" s="69" t="str">
        <f>IF(ISNA(VLOOKUP($P20,Batting!$B$5:$M$40,8,FALSE)),0,(VLOOKUP($P20,Batting!$B$5:$M$40,8,FALSE)))</f>
        <v>*</v>
      </c>
      <c r="X20" s="71">
        <f>IF(ISNA(VLOOKUP($P20,Batting!$B$5:$M$40,9,FALSE)),0,(VLOOKUP($P20,Batting!$B$5:$M$40,9,FALSE)))</f>
        <v>35</v>
      </c>
      <c r="Y20" s="358" t="str">
        <f>IF(ISNA(VLOOKUP($P20,Batting!$B$5:$M$40,10,FALSE)),"",(VLOOKUP($P20,Batting!$B$5:$M$40,10,FALSE)))</f>
        <v/>
      </c>
      <c r="Z20" s="46"/>
      <c r="AA20" s="351">
        <f>IF(ISNA(VLOOKUP($P20,Batting!$B$5:$M$40,12,FALSE)),0,(VLOOKUP($P20,Batting!$B$5:$M$40,12,FALSE)))</f>
        <v>28</v>
      </c>
      <c r="AC20" s="23" t="str">
        <f t="shared" si="10"/>
        <v>LIPP, William</v>
      </c>
      <c r="AD20" s="135" t="str">
        <f t="shared" si="11"/>
        <v>(AUS)</v>
      </c>
      <c r="AE20" s="136">
        <f>IF(ISNA(VLOOKUP($AC20,Bowling!$B$4:$S$32,3,FALSE)),0,(VLOOKUP($AC20,Bowling!$B$4:$S$32,3,FALSE)))</f>
        <v>2</v>
      </c>
      <c r="AF20" s="69">
        <f>IF(ISNA(VLOOKUP($AC20,Bowling!$B$4:$S$32,4,FALSE)),0,(VLOOKUP($AC20,Bowling!$B$4:$S$32,4,FALSE)))</f>
        <v>1</v>
      </c>
      <c r="AG20" s="138">
        <f>IF(ISNA(VLOOKUP($AC20,Bowling!$B$4:$S$32,5,FALSE)),0,(VLOOKUP($AC20,Bowling!$B$4:$S$32,5,FALSE)))</f>
        <v>1</v>
      </c>
      <c r="AH20" s="137">
        <f>IF(ISNA(VLOOKUP($AC20,Bowling!$B$4:$S$32,6,FALSE)),0,(VLOOKUP($AC20,Bowling!$B$4:$S$32,6,FALSE)))</f>
        <v>0</v>
      </c>
      <c r="AI20" s="137">
        <f>IF(ISNA(VLOOKUP($AC20,Bowling!$B$4:$S$32,7,FALSE)),0,(VLOOKUP($AC20,Bowling!$B$4:$S$32,7,FALSE)))</f>
        <v>4</v>
      </c>
      <c r="AJ20" s="137">
        <f>IF(ISNA(VLOOKUP($AC20,Bowling!$B$4:$S$32,8,FALSE)),0,(VLOOKUP($AC20,Bowling!$B$4:$S$32,8,FALSE)))</f>
        <v>0</v>
      </c>
      <c r="AK20" s="138" t="str">
        <f>IF(ISNA(VLOOKUP($AC20,Bowling!$B$4:$S$32,9,FALSE)),0,(VLOOKUP($AC20,Bowling!$B$4:$S$32,9,FALSE)))</f>
        <v>-</v>
      </c>
      <c r="AL20" s="138">
        <f>IF(ISNA(VLOOKUP($AC20,Bowling!$B$4:$S$32,10,FALSE)),0,(VLOOKUP($AC20,Bowling!$B$4:$S$32,10,FALSE)))</f>
        <v>4</v>
      </c>
      <c r="AM20" s="138" t="str">
        <f>IF(ISNA(VLOOKUP($AC20,Bowling!$B$4:$S$32,11,FALSE)),0,(VLOOKUP($AC20,Bowling!$B$4:$S$32,11,FALSE)))</f>
        <v>-</v>
      </c>
      <c r="AN20" s="140"/>
      <c r="AO20" s="136">
        <f>IF(ISNA(VLOOKUP($AC20,Bowling!$B$4:$S$32,13,FALSE)),0,(VLOOKUP($AC20,Bowling!$B$4:$S$32,13,FALSE)))</f>
        <v>1</v>
      </c>
      <c r="AP20" s="136">
        <f>IF(ISNA(VLOOKUP($AC20,Bowling!$B$4:$S$32,14,FALSE)),0,(VLOOKUP($AC20,Bowling!$B$4:$S$32,14,FALSE)))</f>
        <v>0</v>
      </c>
      <c r="AQ20" s="136">
        <f>IF(ISNA(VLOOKUP($AC20,Bowling!$B$4:$S$32,15,FALSE)),0,(VLOOKUP($AC20,Bowling!$B$4:$S$32,15,FALSE)))</f>
        <v>4</v>
      </c>
      <c r="AR20" s="136">
        <f>IF(ISNA(VLOOKUP($AC20,Bowling!$B$4:$S$32,16,FALSE)),0,(VLOOKUP($AC20,Bowling!$B$4:$S$32,16,FALSE)))</f>
        <v>0</v>
      </c>
      <c r="AS20" s="91"/>
      <c r="AT20" s="74">
        <f>IF(ISNA(VLOOKUP($AC20,Bowling!$B$4:$S$32,18,FALSE)),0,(VLOOKUP($AC20,Bowling!$B$4:$S$32,18,FALSE)))</f>
        <v>-0.8</v>
      </c>
      <c r="AV20" s="23" t="str">
        <f t="shared" si="15"/>
        <v>LIPP, William</v>
      </c>
      <c r="AW20" s="135" t="str">
        <f t="shared" si="13"/>
        <v>(AUS)</v>
      </c>
      <c r="AX20" s="136" t="str">
        <f>IF(ISNA(VLOOKUP($AV20,Fielding!$B$5:$H$22,3,FALSE)),0,(VLOOKUP($AV20,Fielding!$B$5:$H$22,3,FALSE)))</f>
        <v/>
      </c>
      <c r="AY20" s="136" t="str">
        <f>IF(ISNA(VLOOKUP($AV20,Fielding!$B$5:$H$22,4,FALSE)),0,(VLOOKUP($AV20,Fielding!$B$5:$H$22,4,FALSE)))</f>
        <v/>
      </c>
      <c r="AZ20" s="136">
        <f>IF(ISNA(VLOOKUP($AV20,Fielding!$B$5:$H$22,5,FALSE)),0,(VLOOKUP($AV20,Fielding!$B$5:$H$22,5,FALSE)))</f>
        <v>1</v>
      </c>
      <c r="BB20" s="72">
        <f>IF(ISNA(VLOOKUP($AV20,Fielding!$B$5:$H$22,7,FALSE)),0,(VLOOKUP($AV20,Fielding!$B$5:$H$22,7,FALSE)))</f>
        <v>8</v>
      </c>
    </row>
    <row r="21" spans="1:54" ht="13.5" customHeight="1" x14ac:dyDescent="0.2">
      <c r="A21" s="40"/>
      <c r="B21" s="205">
        <f t="shared" si="14"/>
        <v>18</v>
      </c>
      <c r="C21" s="23" t="s">
        <v>268</v>
      </c>
      <c r="D21" s="135" t="s">
        <v>261</v>
      </c>
      <c r="E21" s="318">
        <f t="shared" si="0"/>
        <v>2</v>
      </c>
      <c r="F21" s="319">
        <f t="shared" si="1"/>
        <v>-7</v>
      </c>
      <c r="G21" s="320" t="str">
        <f t="shared" si="2"/>
        <v/>
      </c>
      <c r="H21" s="319">
        <f t="shared" si="3"/>
        <v>31</v>
      </c>
      <c r="I21" s="320">
        <f t="shared" si="4"/>
        <v>2</v>
      </c>
      <c r="J21" s="319">
        <f t="shared" si="5"/>
        <v>0</v>
      </c>
      <c r="K21" s="320" t="str">
        <f t="shared" si="6"/>
        <v/>
      </c>
      <c r="L21" s="355"/>
      <c r="M21" s="141">
        <f t="shared" si="7"/>
        <v>24</v>
      </c>
      <c r="O21" s="91"/>
      <c r="P21" s="23" t="str">
        <f t="shared" si="8"/>
        <v>MINEHAN, Mark</v>
      </c>
      <c r="Q21" s="135" t="str">
        <f t="shared" si="9"/>
        <v>(AUS)</v>
      </c>
      <c r="R21" s="136">
        <f>IF(ISNA(VLOOKUP($P21,Batting!$B$5:$M$40,3,FALSE)),0,(VLOOKUP($P21,Batting!$B$5:$M$40,3,FALSE)))</f>
        <v>2</v>
      </c>
      <c r="S21" s="69">
        <f>IF(ISNA(VLOOKUP($P21,Batting!$B$5:$M$40,4,FALSE)),0,(VLOOKUP($P21,Batting!$B$5:$M$40,4,FALSE)))</f>
        <v>1</v>
      </c>
      <c r="T21" s="69">
        <f>IF(ISNA(VLOOKUP($P21,Batting!$B$5:$M$40,5,FALSE)),0,(VLOOKUP($P21,Batting!$B$5:$M$40,5,FALSE)))</f>
        <v>0</v>
      </c>
      <c r="U21" s="69">
        <f>IF(ISNA(VLOOKUP($P21,Batting!$B$5:$M$40,6,FALSE)),0,(VLOOKUP($P21,Batting!$B$5:$M$40,6,FALSE)))</f>
        <v>0</v>
      </c>
      <c r="V21" s="70">
        <f>IF(ISNA(VLOOKUP($P21,Batting!$B$5:$M$40,7,FALSE)),0,(VLOOKUP($P21,Batting!$B$5:$M$40,7,FALSE)))</f>
        <v>0</v>
      </c>
      <c r="W21" s="69">
        <f>IF(ISNA(VLOOKUP($P21,Batting!$B$5:$M$40,8,FALSE)),0,(VLOOKUP($P21,Batting!$B$5:$M$40,8,FALSE)))</f>
        <v>0</v>
      </c>
      <c r="X21" s="71">
        <f>IF(ISNA(VLOOKUP($P21,Batting!$B$5:$M$40,9,FALSE)),0,(VLOOKUP($P21,Batting!$B$5:$M$40,9,FALSE)))</f>
        <v>0</v>
      </c>
      <c r="Y21" s="358" t="str">
        <f>IF(ISNA(VLOOKUP($P21,Batting!$B$5:$M$40,10,FALSE)),"",(VLOOKUP($P21,Batting!$B$5:$M$40,10,FALSE)))</f>
        <v/>
      </c>
      <c r="Z21" s="46"/>
      <c r="AA21" s="351">
        <f>IF(ISNA(VLOOKUP($P21,Batting!$B$5:$M$40,12,FALSE)),0,(VLOOKUP($P21,Batting!$B$5:$M$40,12,FALSE)))</f>
        <v>-7</v>
      </c>
      <c r="AC21" s="23" t="str">
        <f t="shared" si="10"/>
        <v>MINEHAN, Mark</v>
      </c>
      <c r="AD21" s="135" t="str">
        <f t="shared" si="11"/>
        <v>(AUS)</v>
      </c>
      <c r="AE21" s="136">
        <f>IF(ISNA(VLOOKUP($AC21,Bowling!$B$4:$S$32,3,FALSE)),0,(VLOOKUP($AC21,Bowling!$B$4:$S$32,3,FALSE)))</f>
        <v>2</v>
      </c>
      <c r="AF21" s="69">
        <f>IF(ISNA(VLOOKUP($AC21,Bowling!$B$4:$S$32,4,FALSE)),0,(VLOOKUP($AC21,Bowling!$B$4:$S$32,4,FALSE)))</f>
        <v>2</v>
      </c>
      <c r="AG21" s="138">
        <f>IF(ISNA(VLOOKUP($AC21,Bowling!$B$4:$S$32,5,FALSE)),0,(VLOOKUP($AC21,Bowling!$B$4:$S$32,5,FALSE)))</f>
        <v>11</v>
      </c>
      <c r="AH21" s="137">
        <f>IF(ISNA(VLOOKUP($AC21,Bowling!$B$4:$S$32,6,FALSE)),0,(VLOOKUP($AC21,Bowling!$B$4:$S$32,6,FALSE)))</f>
        <v>0</v>
      </c>
      <c r="AI21" s="137">
        <f>IF(ISNA(VLOOKUP($AC21,Bowling!$B$4:$S$32,7,FALSE)),0,(VLOOKUP($AC21,Bowling!$B$4:$S$32,7,FALSE)))</f>
        <v>45</v>
      </c>
      <c r="AJ21" s="137">
        <f>IF(ISNA(VLOOKUP($AC21,Bowling!$B$4:$S$32,8,FALSE)),0,(VLOOKUP($AC21,Bowling!$B$4:$S$32,8,FALSE)))</f>
        <v>2</v>
      </c>
      <c r="AK21" s="138">
        <f>IF(ISNA(VLOOKUP($AC21,Bowling!$B$4:$S$32,9,FALSE)),0,(VLOOKUP($AC21,Bowling!$B$4:$S$32,9,FALSE)))</f>
        <v>5.5</v>
      </c>
      <c r="AL21" s="138">
        <f>IF(ISNA(VLOOKUP($AC21,Bowling!$B$4:$S$32,10,FALSE)),0,(VLOOKUP($AC21,Bowling!$B$4:$S$32,10,FALSE)))</f>
        <v>4.0909090909090908</v>
      </c>
      <c r="AM21" s="138">
        <f>IF(ISNA(VLOOKUP($AC21,Bowling!$B$4:$S$32,11,FALSE)),0,(VLOOKUP($AC21,Bowling!$B$4:$S$32,11,FALSE)))</f>
        <v>22.5</v>
      </c>
      <c r="AN21" s="140"/>
      <c r="AO21" s="136">
        <f>IF(ISNA(VLOOKUP($AC21,Bowling!$B$4:$S$32,13,FALSE)),0,(VLOOKUP($AC21,Bowling!$B$4:$S$32,13,FALSE)))</f>
        <v>5</v>
      </c>
      <c r="AP21" s="136">
        <f>IF(ISNA(VLOOKUP($AC21,Bowling!$B$4:$S$32,14,FALSE)),0,(VLOOKUP($AC21,Bowling!$B$4:$S$32,14,FALSE)))</f>
        <v>0</v>
      </c>
      <c r="AQ21" s="136">
        <f>IF(ISNA(VLOOKUP($AC21,Bowling!$B$4:$S$32,15,FALSE)),0,(VLOOKUP($AC21,Bowling!$B$4:$S$32,15,FALSE)))</f>
        <v>10</v>
      </c>
      <c r="AR21" s="136">
        <f>IF(ISNA(VLOOKUP($AC21,Bowling!$B$4:$S$32,16,FALSE)),0,(VLOOKUP($AC21,Bowling!$B$4:$S$32,16,FALSE)))</f>
        <v>1</v>
      </c>
      <c r="AS21" s="91"/>
      <c r="AT21" s="74">
        <f>IF(ISNA(VLOOKUP($AC21,Bowling!$B$4:$S$32,18,FALSE)),0,(VLOOKUP($AC21,Bowling!$B$4:$S$32,18,FALSE)))</f>
        <v>31</v>
      </c>
      <c r="AV21" s="23" t="str">
        <f t="shared" si="15"/>
        <v>MINEHAN, Mark</v>
      </c>
      <c r="AW21" s="135" t="str">
        <f t="shared" si="13"/>
        <v>(AUS)</v>
      </c>
      <c r="AX21" s="136">
        <f>IF(ISNA(VLOOKUP($AV21,Fielding!$B$5:$H$22,3,FALSE)),0,(VLOOKUP($AV21,Fielding!$B$5:$H$22,3,FALSE)))</f>
        <v>0</v>
      </c>
      <c r="AY21" s="136">
        <f>IF(ISNA(VLOOKUP($AV21,Fielding!$B$5:$H$22,4,FALSE)),0,(VLOOKUP($AV21,Fielding!$B$5:$H$22,4,FALSE)))</f>
        <v>0</v>
      </c>
      <c r="AZ21" s="136">
        <f>IF(ISNA(VLOOKUP($AV21,Fielding!$B$5:$H$22,5,FALSE)),0,(VLOOKUP($AV21,Fielding!$B$5:$H$22,5,FALSE)))</f>
        <v>0</v>
      </c>
      <c r="BB21" s="72">
        <f>IF(ISNA(VLOOKUP($AV21,Fielding!$B$5:$H$22,7,FALSE)),0,(VLOOKUP($AV21,Fielding!$B$5:$H$22,7,FALSE)))</f>
        <v>0</v>
      </c>
    </row>
    <row r="22" spans="1:54" ht="13.5" customHeight="1" x14ac:dyDescent="0.2">
      <c r="A22" s="40"/>
      <c r="B22" s="205">
        <f t="shared" si="14"/>
        <v>19</v>
      </c>
      <c r="C22" s="23" t="s">
        <v>270</v>
      </c>
      <c r="D22" s="363" t="s">
        <v>261</v>
      </c>
      <c r="E22" s="318">
        <f t="shared" si="0"/>
        <v>3</v>
      </c>
      <c r="F22" s="319">
        <f t="shared" si="1"/>
        <v>3</v>
      </c>
      <c r="G22" s="320">
        <f t="shared" si="2"/>
        <v>24</v>
      </c>
      <c r="H22" s="319">
        <f t="shared" si="3"/>
        <v>0</v>
      </c>
      <c r="I22" s="320" t="str">
        <f t="shared" si="4"/>
        <v/>
      </c>
      <c r="J22" s="319">
        <f t="shared" si="5"/>
        <v>16</v>
      </c>
      <c r="K22" s="320">
        <f t="shared" si="6"/>
        <v>2</v>
      </c>
      <c r="L22" s="104"/>
      <c r="M22" s="141">
        <f t="shared" si="7"/>
        <v>19</v>
      </c>
      <c r="O22" s="113"/>
      <c r="P22" s="23" t="str">
        <f t="shared" si="8"/>
        <v>HEALEY, Seth</v>
      </c>
      <c r="Q22" s="135" t="str">
        <f t="shared" si="9"/>
        <v>(AUS)</v>
      </c>
      <c r="R22" s="136">
        <f>IF(ISNA(VLOOKUP($P22,Batting!$B$5:$M$40,3,FALSE)),0,(VLOOKUP($P22,Batting!$B$5:$M$40,3,FALSE)))</f>
        <v>3</v>
      </c>
      <c r="S22" s="69">
        <f>IF(ISNA(VLOOKUP($P22,Batting!$B$5:$M$40,4,FALSE)),0,(VLOOKUP($P22,Batting!$B$5:$M$40,4,FALSE)))</f>
        <v>3</v>
      </c>
      <c r="T22" s="69">
        <f>IF(ISNA(VLOOKUP($P22,Batting!$B$5:$M$40,5,FALSE)),0,(VLOOKUP($P22,Batting!$B$5:$M$40,5,FALSE)))</f>
        <v>0</v>
      </c>
      <c r="U22" s="69">
        <f>IF(ISNA(VLOOKUP($P22,Batting!$B$5:$M$40,6,FALSE)),0,(VLOOKUP($P22,Batting!$B$5:$M$40,6,FALSE)))</f>
        <v>24</v>
      </c>
      <c r="V22" s="70">
        <f>IF(ISNA(VLOOKUP($P22,Batting!$B$5:$M$40,7,FALSE)),0,(VLOOKUP($P22,Batting!$B$5:$M$40,7,FALSE)))</f>
        <v>10</v>
      </c>
      <c r="W22" s="69">
        <f>IF(ISNA(VLOOKUP($P22,Batting!$B$5:$M$40,8,FALSE)),0,(VLOOKUP($P22,Batting!$B$5:$M$40,8,FALSE)))</f>
        <v>0</v>
      </c>
      <c r="X22" s="71">
        <f>IF(ISNA(VLOOKUP($P22,Batting!$B$5:$M$40,9,FALSE)),0,(VLOOKUP($P22,Batting!$B$5:$M$40,9,FALSE)))</f>
        <v>8</v>
      </c>
      <c r="Y22" s="358" t="str">
        <f>IF(ISNA(VLOOKUP($P22,Batting!$B$5:$M$40,10,FALSE)),"",(VLOOKUP($P22,Batting!$B$5:$M$40,10,FALSE)))</f>
        <v/>
      </c>
      <c r="Z22" s="46"/>
      <c r="AA22" s="351">
        <f>IF(ISNA(VLOOKUP($P22,Batting!$B$5:$M$40,12,FALSE)),0,(VLOOKUP($P22,Batting!$B$5:$M$40,12,FALSE)))</f>
        <v>3</v>
      </c>
      <c r="AC22" s="23" t="str">
        <f t="shared" si="10"/>
        <v>HEALEY, Seth</v>
      </c>
      <c r="AD22" s="135" t="str">
        <f t="shared" si="11"/>
        <v>(AUS)</v>
      </c>
      <c r="AE22" s="136">
        <f>IF(ISNA(VLOOKUP($AC22,Bowling!$B$4:$S$32,3,FALSE)),0,(VLOOKUP($AC22,Bowling!$B$4:$S$32,3,FALSE)))</f>
        <v>0</v>
      </c>
      <c r="AF22" s="69">
        <f>IF(ISNA(VLOOKUP($AC22,Bowling!$B$4:$S$32,4,FALSE)),0,(VLOOKUP($AC22,Bowling!$B$4:$S$32,4,FALSE)))</f>
        <v>0</v>
      </c>
      <c r="AG22" s="138">
        <f>IF(ISNA(VLOOKUP($AC22,Bowling!$B$4:$S$32,5,FALSE)),0,(VLOOKUP($AC22,Bowling!$B$4:$S$32,5,FALSE)))</f>
        <v>0</v>
      </c>
      <c r="AH22" s="137">
        <f>IF(ISNA(VLOOKUP($AC22,Bowling!$B$4:$S$32,6,FALSE)),0,(VLOOKUP($AC22,Bowling!$B$4:$S$32,6,FALSE)))</f>
        <v>0</v>
      </c>
      <c r="AI22" s="137">
        <f>IF(ISNA(VLOOKUP($AC22,Bowling!$B$4:$S$32,7,FALSE)),0,(VLOOKUP($AC22,Bowling!$B$4:$S$32,7,FALSE)))</f>
        <v>0</v>
      </c>
      <c r="AJ22" s="137">
        <f>IF(ISNA(VLOOKUP($AC22,Bowling!$B$4:$S$32,8,FALSE)),0,(VLOOKUP($AC22,Bowling!$B$4:$S$32,8,FALSE)))</f>
        <v>0</v>
      </c>
      <c r="AK22" s="138">
        <f>IF(ISNA(VLOOKUP($AC22,Bowling!$B$4:$S$32,9,FALSE)),0,(VLOOKUP($AC22,Bowling!$B$4:$S$32,9,FALSE)))</f>
        <v>0</v>
      </c>
      <c r="AL22" s="138">
        <f>IF(ISNA(VLOOKUP($AC22,Bowling!$B$4:$S$32,10,FALSE)),0,(VLOOKUP($AC22,Bowling!$B$4:$S$32,10,FALSE)))</f>
        <v>0</v>
      </c>
      <c r="AM22" s="138">
        <f>IF(ISNA(VLOOKUP($AC22,Bowling!$B$4:$S$32,11,FALSE)),0,(VLOOKUP($AC22,Bowling!$B$4:$S$32,11,FALSE)))</f>
        <v>0</v>
      </c>
      <c r="AN22" s="140"/>
      <c r="AO22" s="136">
        <f>IF(ISNA(VLOOKUP($AC22,Bowling!$B$4:$S$32,13,FALSE)),0,(VLOOKUP($AC22,Bowling!$B$4:$S$32,13,FALSE)))</f>
        <v>0</v>
      </c>
      <c r="AP22" s="136">
        <f>IF(ISNA(VLOOKUP($AC22,Bowling!$B$4:$S$32,14,FALSE)),0,(VLOOKUP($AC22,Bowling!$B$4:$S$32,14,FALSE)))</f>
        <v>0</v>
      </c>
      <c r="AQ22" s="136">
        <f>IF(ISNA(VLOOKUP($AC22,Bowling!$B$4:$S$32,15,FALSE)),0,(VLOOKUP($AC22,Bowling!$B$4:$S$32,15,FALSE)))</f>
        <v>0</v>
      </c>
      <c r="AR22" s="136">
        <f>IF(ISNA(VLOOKUP($AC22,Bowling!$B$4:$S$32,16,FALSE)),0,(VLOOKUP($AC22,Bowling!$B$4:$S$32,16,FALSE)))</f>
        <v>0</v>
      </c>
      <c r="AS22" s="91"/>
      <c r="AT22" s="74">
        <f>IF(ISNA(VLOOKUP($AC22,Bowling!$B$4:$S$32,18,FALSE)),0,(VLOOKUP($AC22,Bowling!$B$4:$S$32,18,FALSE)))</f>
        <v>0</v>
      </c>
      <c r="AV22" s="23" t="str">
        <f t="shared" si="15"/>
        <v>HEALEY, Seth</v>
      </c>
      <c r="AW22" s="135" t="str">
        <f t="shared" si="13"/>
        <v>(AUS)</v>
      </c>
      <c r="AX22" s="136">
        <f>IF(ISNA(VLOOKUP($AV22,Fielding!$B$5:$H$22,3,FALSE)),0,(VLOOKUP($AV22,Fielding!$B$5:$H$22,3,FALSE)))</f>
        <v>1</v>
      </c>
      <c r="AY22" s="136" t="str">
        <f>IF(ISNA(VLOOKUP($AV22,Fielding!$B$5:$H$22,4,FALSE)),0,(VLOOKUP($AV22,Fielding!$B$5:$H$22,4,FALSE)))</f>
        <v/>
      </c>
      <c r="AZ22" s="136">
        <f>IF(ISNA(VLOOKUP($AV22,Fielding!$B$5:$H$22,5,FALSE)),0,(VLOOKUP($AV22,Fielding!$B$5:$H$22,5,FALSE)))</f>
        <v>1</v>
      </c>
      <c r="BB22" s="72">
        <f>IF(ISNA(VLOOKUP($AV22,Fielding!$B$5:$H$22,7,FALSE)),0,(VLOOKUP($AV22,Fielding!$B$5:$H$22,7,FALSE)))</f>
        <v>16</v>
      </c>
    </row>
    <row r="23" spans="1:54" ht="13.5" customHeight="1" x14ac:dyDescent="0.2">
      <c r="A23" s="40"/>
      <c r="B23" s="205">
        <f t="shared" si="14"/>
        <v>20</v>
      </c>
      <c r="C23" s="23" t="s">
        <v>259</v>
      </c>
      <c r="D23" s="363" t="s">
        <v>262</v>
      </c>
      <c r="E23" s="318">
        <f t="shared" si="0"/>
        <v>5</v>
      </c>
      <c r="F23" s="319">
        <f t="shared" si="1"/>
        <v>-3</v>
      </c>
      <c r="G23" s="320">
        <f t="shared" si="2"/>
        <v>11</v>
      </c>
      <c r="H23" s="319">
        <f t="shared" si="3"/>
        <v>11.600000000000001</v>
      </c>
      <c r="I23" s="320">
        <f t="shared" si="4"/>
        <v>2</v>
      </c>
      <c r="J23" s="319">
        <f t="shared" si="5"/>
        <v>0</v>
      </c>
      <c r="K23" s="320" t="str">
        <f t="shared" si="6"/>
        <v/>
      </c>
      <c r="L23" s="104"/>
      <c r="M23" s="141">
        <f t="shared" si="7"/>
        <v>8.6000000000000014</v>
      </c>
      <c r="O23" s="113"/>
      <c r="P23" s="23" t="str">
        <f t="shared" si="8"/>
        <v>SANGANEE, Deep</v>
      </c>
      <c r="Q23" s="135" t="str">
        <f t="shared" si="9"/>
        <v>(IND)</v>
      </c>
      <c r="R23" s="136">
        <f>IF(ISNA(VLOOKUP($P23,Batting!$B$5:$M$40,3,FALSE)),0,(VLOOKUP($P23,Batting!$B$5:$M$40,3,FALSE)))</f>
        <v>5</v>
      </c>
      <c r="S23" s="69">
        <f>IF(ISNA(VLOOKUP($P23,Batting!$B$5:$M$40,4,FALSE)),0,(VLOOKUP($P23,Batting!$B$5:$M$40,4,FALSE)))</f>
        <v>2</v>
      </c>
      <c r="T23" s="69">
        <f>IF(ISNA(VLOOKUP($P23,Batting!$B$5:$M$40,5,FALSE)),0,(VLOOKUP($P23,Batting!$B$5:$M$40,5,FALSE)))</f>
        <v>0</v>
      </c>
      <c r="U23" s="69">
        <f>IF(ISNA(VLOOKUP($P23,Batting!$B$5:$M$40,6,FALSE)),0,(VLOOKUP($P23,Batting!$B$5:$M$40,6,FALSE)))</f>
        <v>11</v>
      </c>
      <c r="V23" s="70">
        <f>IF(ISNA(VLOOKUP($P23,Batting!$B$5:$M$40,7,FALSE)),0,(VLOOKUP($P23,Batting!$B$5:$M$40,7,FALSE)))</f>
        <v>7</v>
      </c>
      <c r="W23" s="69">
        <f>IF(ISNA(VLOOKUP($P23,Batting!$B$5:$M$40,8,FALSE)),0,(VLOOKUP($P23,Batting!$B$5:$M$40,8,FALSE)))</f>
        <v>0</v>
      </c>
      <c r="X23" s="71">
        <f>IF(ISNA(VLOOKUP($P23,Batting!$B$5:$M$40,9,FALSE)),0,(VLOOKUP($P23,Batting!$B$5:$M$40,9,FALSE)))</f>
        <v>5.5</v>
      </c>
      <c r="Y23" s="358" t="str">
        <f>IF(ISNA(VLOOKUP($P23,Batting!$B$5:$M$40,10,FALSE)),"",(VLOOKUP($P23,Batting!$B$5:$M$40,10,FALSE)))</f>
        <v/>
      </c>
      <c r="Z23" s="46"/>
      <c r="AA23" s="351">
        <f>IF(ISNA(VLOOKUP($P23,Batting!$B$5:$M$40,12,FALSE)),0,(VLOOKUP($P23,Batting!$B$5:$M$40,12,FALSE)))</f>
        <v>-3</v>
      </c>
      <c r="AC23" s="23" t="str">
        <f t="shared" si="10"/>
        <v>SANGANEE, Deep</v>
      </c>
      <c r="AD23" s="135" t="str">
        <f t="shared" si="11"/>
        <v>(IND)</v>
      </c>
      <c r="AE23" s="136">
        <f>IF(ISNA(VLOOKUP($AC23,Bowling!$B$4:$S$32,3,FALSE)),0,(VLOOKUP($AC23,Bowling!$B$4:$S$32,3,FALSE)))</f>
        <v>5</v>
      </c>
      <c r="AF23" s="69">
        <f>IF(ISNA(VLOOKUP($AC23,Bowling!$B$4:$S$32,4,FALSE)),0,(VLOOKUP($AC23,Bowling!$B$4:$S$32,4,FALSE)))</f>
        <v>5</v>
      </c>
      <c r="AG23" s="138">
        <f>IF(ISNA(VLOOKUP($AC23,Bowling!$B$4:$S$32,5,FALSE)),0,(VLOOKUP($AC23,Bowling!$B$4:$S$32,5,FALSE)))</f>
        <v>27</v>
      </c>
      <c r="AH23" s="137">
        <f>IF(ISNA(VLOOKUP($AC23,Bowling!$B$4:$S$32,6,FALSE)),0,(VLOOKUP($AC23,Bowling!$B$4:$S$32,6,FALSE)))</f>
        <v>2</v>
      </c>
      <c r="AI23" s="137">
        <f>IF(ISNA(VLOOKUP($AC23,Bowling!$B$4:$S$32,7,FALSE)),0,(VLOOKUP($AC23,Bowling!$B$4:$S$32,7,FALSE)))</f>
        <v>142</v>
      </c>
      <c r="AJ23" s="137">
        <f>IF(ISNA(VLOOKUP($AC23,Bowling!$B$4:$S$32,8,FALSE)),0,(VLOOKUP($AC23,Bowling!$B$4:$S$32,8,FALSE)))</f>
        <v>2</v>
      </c>
      <c r="AK23" s="138">
        <f>IF(ISNA(VLOOKUP($AC23,Bowling!$B$4:$S$32,9,FALSE)),0,(VLOOKUP($AC23,Bowling!$B$4:$S$32,9,FALSE)))</f>
        <v>13.5</v>
      </c>
      <c r="AL23" s="138">
        <f>IF(ISNA(VLOOKUP($AC23,Bowling!$B$4:$S$32,10,FALSE)),0,(VLOOKUP($AC23,Bowling!$B$4:$S$32,10,FALSE)))</f>
        <v>5.2592592592592595</v>
      </c>
      <c r="AM23" s="138">
        <f>IF(ISNA(VLOOKUP($AC23,Bowling!$B$4:$S$32,11,FALSE)),0,(VLOOKUP($AC23,Bowling!$B$4:$S$32,11,FALSE)))</f>
        <v>71</v>
      </c>
      <c r="AN23" s="140"/>
      <c r="AO23" s="136">
        <f>IF(ISNA(VLOOKUP($AC23,Bowling!$B$4:$S$32,13,FALSE)),0,(VLOOKUP($AC23,Bowling!$B$4:$S$32,13,FALSE)))</f>
        <v>7</v>
      </c>
      <c r="AP23" s="136">
        <f>IF(ISNA(VLOOKUP($AC23,Bowling!$B$4:$S$32,14,FALSE)),0,(VLOOKUP($AC23,Bowling!$B$4:$S$32,14,FALSE)))</f>
        <v>1</v>
      </c>
      <c r="AQ23" s="136">
        <f>IF(ISNA(VLOOKUP($AC23,Bowling!$B$4:$S$32,15,FALSE)),0,(VLOOKUP($AC23,Bowling!$B$4:$S$32,15,FALSE)))</f>
        <v>36</v>
      </c>
      <c r="AR23" s="136">
        <f>IF(ISNA(VLOOKUP($AC23,Bowling!$B$4:$S$32,16,FALSE)),0,(VLOOKUP($AC23,Bowling!$B$4:$S$32,16,FALSE)))</f>
        <v>2</v>
      </c>
      <c r="AS23" s="91"/>
      <c r="AT23" s="74">
        <f>IF(ISNA(VLOOKUP($AC23,Bowling!$B$4:$S$32,18,FALSE)),0,(VLOOKUP($AC23,Bowling!$B$4:$S$32,18,FALSE)))</f>
        <v>11.600000000000001</v>
      </c>
      <c r="AV23" s="23" t="str">
        <f t="shared" si="15"/>
        <v>SANGANEE, Deep</v>
      </c>
      <c r="AW23" s="135" t="str">
        <f t="shared" si="13"/>
        <v>(IND)</v>
      </c>
      <c r="AX23" s="136">
        <f>IF(ISNA(VLOOKUP($AV23,Fielding!$B$5:$H$22,3,FALSE)),0,(VLOOKUP($AV23,Fielding!$B$5:$H$22,3,FALSE)))</f>
        <v>0</v>
      </c>
      <c r="AY23" s="136">
        <f>IF(ISNA(VLOOKUP($AV23,Fielding!$B$5:$H$22,4,FALSE)),0,(VLOOKUP($AV23,Fielding!$B$5:$H$22,4,FALSE)))</f>
        <v>0</v>
      </c>
      <c r="AZ23" s="136">
        <f>IF(ISNA(VLOOKUP($AV23,Fielding!$B$5:$H$22,5,FALSE)),0,(VLOOKUP($AV23,Fielding!$B$5:$H$22,5,FALSE)))</f>
        <v>0</v>
      </c>
      <c r="BB23" s="72">
        <f>IF(ISNA(VLOOKUP($AV23,Fielding!$B$5:$H$22,7,FALSE)),0,(VLOOKUP($AV23,Fielding!$B$5:$H$22,7,FALSE)))</f>
        <v>0</v>
      </c>
    </row>
    <row r="24" spans="1:54" ht="13.5" customHeight="1" x14ac:dyDescent="0.2">
      <c r="A24" s="40"/>
      <c r="B24" s="205">
        <f t="shared" si="14"/>
        <v>21</v>
      </c>
      <c r="C24" s="23" t="s">
        <v>361</v>
      </c>
      <c r="D24" s="135" t="s">
        <v>262</v>
      </c>
      <c r="E24" s="318">
        <f t="shared" si="0"/>
        <v>0</v>
      </c>
      <c r="F24" s="319">
        <f t="shared" si="1"/>
        <v>0</v>
      </c>
      <c r="G24" s="320" t="str">
        <f t="shared" si="2"/>
        <v/>
      </c>
      <c r="H24" s="319">
        <f t="shared" si="3"/>
        <v>-2.8</v>
      </c>
      <c r="I24" s="320" t="str">
        <f t="shared" si="4"/>
        <v/>
      </c>
      <c r="J24" s="319">
        <f t="shared" si="5"/>
        <v>8</v>
      </c>
      <c r="K24" s="320">
        <f t="shared" si="6"/>
        <v>1</v>
      </c>
      <c r="L24" s="104"/>
      <c r="M24" s="141">
        <f t="shared" si="7"/>
        <v>5.2</v>
      </c>
      <c r="O24" s="91"/>
      <c r="P24" s="23" t="str">
        <f t="shared" si="8"/>
        <v>GUPTA, Uncle</v>
      </c>
      <c r="Q24" s="135" t="str">
        <f t="shared" si="9"/>
        <v>(IND)</v>
      </c>
      <c r="R24" s="136">
        <f>IF(ISNA(VLOOKUP($P24,Batting!$B$5:$M$40,3,FALSE)),0,(VLOOKUP($P24,Batting!$B$5:$M$40,3,FALSE)))</f>
        <v>0</v>
      </c>
      <c r="S24" s="69">
        <f>IF(ISNA(VLOOKUP($P24,Batting!$B$5:$M$40,4,FALSE)),0,(VLOOKUP($P24,Batting!$B$5:$M$40,4,FALSE)))</f>
        <v>0</v>
      </c>
      <c r="T24" s="69">
        <f>IF(ISNA(VLOOKUP($P24,Batting!$B$5:$M$40,5,FALSE)),0,(VLOOKUP($P24,Batting!$B$5:$M$40,5,FALSE)))</f>
        <v>0</v>
      </c>
      <c r="U24" s="69">
        <f>IF(ISNA(VLOOKUP($P24,Batting!$B$5:$M$40,6,FALSE)),0,(VLOOKUP($P24,Batting!$B$5:$M$40,6,FALSE)))</f>
        <v>0</v>
      </c>
      <c r="V24" s="70">
        <f>IF(ISNA(VLOOKUP($P24,Batting!$B$5:$M$40,7,FALSE)),0,(VLOOKUP($P24,Batting!$B$5:$M$40,7,FALSE)))</f>
        <v>0</v>
      </c>
      <c r="W24" s="69">
        <f>IF(ISNA(VLOOKUP($P24,Batting!$B$5:$M$40,8,FALSE)),0,(VLOOKUP($P24,Batting!$B$5:$M$40,8,FALSE)))</f>
        <v>0</v>
      </c>
      <c r="X24" s="71">
        <f>IF(ISNA(VLOOKUP($P24,Batting!$B$5:$M$40,9,FALSE)),0,(VLOOKUP($P24,Batting!$B$5:$M$40,9,FALSE)))</f>
        <v>0</v>
      </c>
      <c r="Y24" s="358" t="str">
        <f>IF(ISNA(VLOOKUP($P24,Batting!$B$5:$M$40,10,FALSE)),"",(VLOOKUP($P24,Batting!$B$5:$M$40,10,FALSE)))</f>
        <v/>
      </c>
      <c r="Z24" s="46"/>
      <c r="AA24" s="351">
        <f>IF(ISNA(VLOOKUP($P24,Batting!$B$5:$M$40,12,FALSE)),0,(VLOOKUP($P24,Batting!$B$5:$M$40,12,FALSE)))</f>
        <v>0</v>
      </c>
      <c r="AC24" s="23" t="str">
        <f t="shared" si="10"/>
        <v>GUPTA, Uncle</v>
      </c>
      <c r="AD24" s="135" t="str">
        <f t="shared" si="11"/>
        <v>(IND)</v>
      </c>
      <c r="AE24" s="136">
        <f>IF(ISNA(VLOOKUP($AC24,Bowling!$B$4:$S$32,3,FALSE)),0,(VLOOKUP($AC24,Bowling!$B$4:$S$32,3,FALSE)))</f>
        <v>0</v>
      </c>
      <c r="AF24" s="69">
        <f>IF(ISNA(VLOOKUP($AC24,Bowling!$B$4:$S$32,4,FALSE)),0,(VLOOKUP($AC24,Bowling!$B$4:$S$32,4,FALSE)))</f>
        <v>1</v>
      </c>
      <c r="AG24" s="138">
        <f>IF(ISNA(VLOOKUP($AC24,Bowling!$B$4:$S$32,5,FALSE)),0,(VLOOKUP($AC24,Bowling!$B$4:$S$32,5,FALSE)))</f>
        <v>3</v>
      </c>
      <c r="AH24" s="137">
        <f>IF(ISNA(VLOOKUP($AC24,Bowling!$B$4:$S$32,6,FALSE)),0,(VLOOKUP($AC24,Bowling!$B$4:$S$32,6,FALSE)))</f>
        <v>0</v>
      </c>
      <c r="AI24" s="137">
        <f>IF(ISNA(VLOOKUP($AC24,Bowling!$B$4:$S$32,7,FALSE)),0,(VLOOKUP($AC24,Bowling!$B$4:$S$32,7,FALSE)))</f>
        <v>14</v>
      </c>
      <c r="AJ24" s="137">
        <f>IF(ISNA(VLOOKUP($AC24,Bowling!$B$4:$S$32,8,FALSE)),0,(VLOOKUP($AC24,Bowling!$B$4:$S$32,8,FALSE)))</f>
        <v>0</v>
      </c>
      <c r="AK24" s="138" t="str">
        <f>IF(ISNA(VLOOKUP($AC24,Bowling!$B$4:$S$32,9,FALSE)),0,(VLOOKUP($AC24,Bowling!$B$4:$S$32,9,FALSE)))</f>
        <v>-</v>
      </c>
      <c r="AL24" s="138">
        <f>IF(ISNA(VLOOKUP($AC24,Bowling!$B$4:$S$32,10,FALSE)),0,(VLOOKUP($AC24,Bowling!$B$4:$S$32,10,FALSE)))</f>
        <v>4.666666666666667</v>
      </c>
      <c r="AM24" s="138" t="str">
        <f>IF(ISNA(VLOOKUP($AC24,Bowling!$B$4:$S$32,11,FALSE)),0,(VLOOKUP($AC24,Bowling!$B$4:$S$32,11,FALSE)))</f>
        <v>-</v>
      </c>
      <c r="AN24" s="140"/>
      <c r="AO24" s="136">
        <f>IF(ISNA(VLOOKUP($AC24,Bowling!$B$4:$S$32,13,FALSE)),0,(VLOOKUP($AC24,Bowling!$B$4:$S$32,13,FALSE)))</f>
        <v>3</v>
      </c>
      <c r="AP24" s="136">
        <f>IF(ISNA(VLOOKUP($AC24,Bowling!$B$4:$S$32,14,FALSE)),0,(VLOOKUP($AC24,Bowling!$B$4:$S$32,14,FALSE)))</f>
        <v>0</v>
      </c>
      <c r="AQ24" s="136">
        <f>IF(ISNA(VLOOKUP($AC24,Bowling!$B$4:$S$32,15,FALSE)),0,(VLOOKUP($AC24,Bowling!$B$4:$S$32,15,FALSE)))</f>
        <v>14</v>
      </c>
      <c r="AR24" s="136">
        <f>IF(ISNA(VLOOKUP($AC24,Bowling!$B$4:$S$32,16,FALSE)),0,(VLOOKUP($AC24,Bowling!$B$4:$S$32,16,FALSE)))</f>
        <v>0</v>
      </c>
      <c r="AS24" s="91"/>
      <c r="AT24" s="74">
        <f>IF(ISNA(VLOOKUP($AC24,Bowling!$B$4:$S$32,18,FALSE)),0,(VLOOKUP($AC24,Bowling!$B$4:$S$32,18,FALSE)))</f>
        <v>-2.8</v>
      </c>
      <c r="AV24" s="23" t="str">
        <f t="shared" si="15"/>
        <v>GUPTA, Uncle</v>
      </c>
      <c r="AW24" s="135" t="str">
        <f t="shared" si="13"/>
        <v>(IND)</v>
      </c>
      <c r="AX24" s="136">
        <f>IF(ISNA(VLOOKUP($AV24,Fielding!$B$5:$H$22,3,FALSE)),0,(VLOOKUP($AV24,Fielding!$B$5:$H$22,3,FALSE)))</f>
        <v>1</v>
      </c>
      <c r="AY24" s="136" t="str">
        <f>IF(ISNA(VLOOKUP($AV24,Fielding!$B$5:$H$22,4,FALSE)),0,(VLOOKUP($AV24,Fielding!$B$5:$H$22,4,FALSE)))</f>
        <v/>
      </c>
      <c r="AZ24" s="136" t="str">
        <f>IF(ISNA(VLOOKUP($AV24,Fielding!$B$5:$H$22,5,FALSE)),0,(VLOOKUP($AV24,Fielding!$B$5:$H$22,5,FALSE)))</f>
        <v/>
      </c>
      <c r="BB24" s="72">
        <f>IF(ISNA(VLOOKUP($AV24,Fielding!$B$5:$H$22,7,FALSE)),0,(VLOOKUP($AV24,Fielding!$B$5:$H$22,7,FALSE)))</f>
        <v>8</v>
      </c>
    </row>
    <row r="25" spans="1:54" ht="13.5" customHeight="1" x14ac:dyDescent="0.2">
      <c r="A25" s="40"/>
      <c r="B25" s="205">
        <f t="shared" si="14"/>
        <v>22</v>
      </c>
      <c r="C25" s="23" t="s">
        <v>185</v>
      </c>
      <c r="D25" s="135" t="s">
        <v>257</v>
      </c>
      <c r="E25" s="370">
        <f t="shared" si="0"/>
        <v>3</v>
      </c>
      <c r="F25" s="319">
        <f t="shared" si="1"/>
        <v>-5</v>
      </c>
      <c r="G25" s="320">
        <f t="shared" si="2"/>
        <v>16</v>
      </c>
      <c r="H25" s="319">
        <f t="shared" si="3"/>
        <v>-10.6</v>
      </c>
      <c r="I25" s="320" t="str">
        <f t="shared" si="4"/>
        <v/>
      </c>
      <c r="J25" s="319">
        <f t="shared" si="5"/>
        <v>16</v>
      </c>
      <c r="K25" s="320">
        <f t="shared" si="6"/>
        <v>2</v>
      </c>
      <c r="L25" s="372"/>
      <c r="M25" s="141">
        <f t="shared" si="7"/>
        <v>0.40000000000000036</v>
      </c>
      <c r="O25" s="91"/>
      <c r="P25" s="23" t="str">
        <f t="shared" si="8"/>
        <v>KEEP, Courtney</v>
      </c>
      <c r="Q25" s="135" t="str">
        <f t="shared" si="9"/>
        <v>(NZ)</v>
      </c>
      <c r="R25" s="136">
        <f>IF(ISNA(VLOOKUP($P25,Batting!$B$5:$M$40,3,FALSE)),0,(VLOOKUP($P25,Batting!$B$5:$M$40,3,FALSE)))</f>
        <v>3</v>
      </c>
      <c r="S25" s="371">
        <f>IF(ISNA(VLOOKUP($P25,Batting!$B$5:$M$40,4,FALSE)),0,(VLOOKUP($P25,Batting!$B$5:$M$40,4,FALSE)))</f>
        <v>3</v>
      </c>
      <c r="T25" s="371">
        <f>IF(ISNA(VLOOKUP($P25,Batting!$B$5:$M$40,5,FALSE)),0,(VLOOKUP($P25,Batting!$B$5:$M$40,5,FALSE)))</f>
        <v>0</v>
      </c>
      <c r="U25" s="371">
        <f>IF(ISNA(VLOOKUP($P25,Batting!$B$5:$M$40,6,FALSE)),0,(VLOOKUP($P25,Batting!$B$5:$M$40,6,FALSE)))</f>
        <v>16</v>
      </c>
      <c r="V25" s="70">
        <f>IF(ISNA(VLOOKUP($P25,Batting!$B$5:$M$40,7,FALSE)),0,(VLOOKUP($P25,Batting!$B$5:$M$40,7,FALSE)))</f>
        <v>16</v>
      </c>
      <c r="W25" s="371">
        <f>IF(ISNA(VLOOKUP($P25,Batting!$B$5:$M$40,8,FALSE)),0,(VLOOKUP($P25,Batting!$B$5:$M$40,8,FALSE)))</f>
        <v>0</v>
      </c>
      <c r="X25" s="71">
        <f>IF(ISNA(VLOOKUP($P25,Batting!$B$5:$M$40,9,FALSE)),0,(VLOOKUP($P25,Batting!$B$5:$M$40,9,FALSE)))</f>
        <v>5.333333333333333</v>
      </c>
      <c r="Y25" s="358" t="str">
        <f>IF(ISNA(VLOOKUP($P25,Batting!$B$5:$M$40,10,FALSE)),"",(VLOOKUP($P25,Batting!$B$5:$M$40,10,FALSE)))</f>
        <v/>
      </c>
      <c r="Z25" s="46"/>
      <c r="AA25" s="351">
        <f>IF(ISNA(VLOOKUP($P25,Batting!$B$5:$M$40,12,FALSE)),0,(VLOOKUP($P25,Batting!$B$5:$M$40,12,FALSE)))</f>
        <v>-5</v>
      </c>
      <c r="AC25" s="23" t="str">
        <f t="shared" si="10"/>
        <v>KEEP, Courtney</v>
      </c>
      <c r="AD25" s="135" t="str">
        <f t="shared" si="11"/>
        <v>(NZ)</v>
      </c>
      <c r="AE25" s="136">
        <f>IF(ISNA(VLOOKUP($AC25,Bowling!$B$4:$S$32,3,FALSE)),0,(VLOOKUP($AC25,Bowling!$B$4:$S$32,3,FALSE)))</f>
        <v>3</v>
      </c>
      <c r="AF25" s="371">
        <f>IF(ISNA(VLOOKUP($AC25,Bowling!$B$4:$S$32,4,FALSE)),0,(VLOOKUP($AC25,Bowling!$B$4:$S$32,4,FALSE)))</f>
        <v>3</v>
      </c>
      <c r="AG25" s="138">
        <f>IF(ISNA(VLOOKUP($AC25,Bowling!$B$4:$S$32,5,FALSE)),0,(VLOOKUP($AC25,Bowling!$B$4:$S$32,5,FALSE)))</f>
        <v>17</v>
      </c>
      <c r="AH25" s="137">
        <f>IF(ISNA(VLOOKUP($AC25,Bowling!$B$4:$S$32,6,FALSE)),0,(VLOOKUP($AC25,Bowling!$B$4:$S$32,6,FALSE)))</f>
        <v>1</v>
      </c>
      <c r="AI25" s="137">
        <f>IF(ISNA(VLOOKUP($AC25,Bowling!$B$4:$S$32,7,FALSE)),0,(VLOOKUP($AC25,Bowling!$B$4:$S$32,7,FALSE)))</f>
        <v>53</v>
      </c>
      <c r="AJ25" s="137">
        <f>IF(ISNA(VLOOKUP($AC25,Bowling!$B$4:$S$32,8,FALSE)),0,(VLOOKUP($AC25,Bowling!$B$4:$S$32,8,FALSE)))</f>
        <v>0</v>
      </c>
      <c r="AK25" s="138" t="str">
        <f>IF(ISNA(VLOOKUP($AC25,Bowling!$B$4:$S$32,9,FALSE)),0,(VLOOKUP($AC25,Bowling!$B$4:$S$32,9,FALSE)))</f>
        <v>-</v>
      </c>
      <c r="AL25" s="138">
        <f>IF(ISNA(VLOOKUP($AC25,Bowling!$B$4:$S$32,10,FALSE)),0,(VLOOKUP($AC25,Bowling!$B$4:$S$32,10,FALSE)))</f>
        <v>3.1176470588235294</v>
      </c>
      <c r="AM25" s="138" t="str">
        <f>IF(ISNA(VLOOKUP($AC25,Bowling!$B$4:$S$32,11,FALSE)),0,(VLOOKUP($AC25,Bowling!$B$4:$S$32,11,FALSE)))</f>
        <v>-</v>
      </c>
      <c r="AN25" s="140"/>
      <c r="AO25" s="136">
        <f>IF(ISNA(VLOOKUP($AC25,Bowling!$B$4:$S$32,13,FALSE)),0,(VLOOKUP($AC25,Bowling!$B$4:$S$32,13,FALSE)))</f>
        <v>6</v>
      </c>
      <c r="AP25" s="136">
        <f>IF(ISNA(VLOOKUP($AC25,Bowling!$B$4:$S$32,14,FALSE)),0,(VLOOKUP($AC25,Bowling!$B$4:$S$32,14,FALSE)))</f>
        <v>0</v>
      </c>
      <c r="AQ25" s="136">
        <f>IF(ISNA(VLOOKUP($AC25,Bowling!$B$4:$S$32,15,FALSE)),0,(VLOOKUP($AC25,Bowling!$B$4:$S$32,15,FALSE)))</f>
        <v>10</v>
      </c>
      <c r="AR25" s="136">
        <f>IF(ISNA(VLOOKUP($AC25,Bowling!$B$4:$S$32,16,FALSE)),0,(VLOOKUP($AC25,Bowling!$B$4:$S$32,16,FALSE)))</f>
        <v>0</v>
      </c>
      <c r="AS25" s="91"/>
      <c r="AT25" s="74">
        <f>IF(ISNA(VLOOKUP($AC25,Bowling!$B$4:$S$32,18,FALSE)),0,(VLOOKUP($AC25,Bowling!$B$4:$S$32,18,FALSE)))</f>
        <v>-10.6</v>
      </c>
      <c r="AV25" s="23" t="str">
        <f t="shared" si="15"/>
        <v>KEEP, Courtney</v>
      </c>
      <c r="AW25" s="135" t="str">
        <f t="shared" si="13"/>
        <v>(NZ)</v>
      </c>
      <c r="AX25" s="136">
        <f>IF(ISNA(VLOOKUP($AV25,Fielding!$B$5:$H$22,3,FALSE)),0,(VLOOKUP($AV25,Fielding!$B$5:$H$22,3,FALSE)))</f>
        <v>2</v>
      </c>
      <c r="AY25" s="136" t="str">
        <f>IF(ISNA(VLOOKUP($AV25,Fielding!$B$5:$H$22,4,FALSE)),0,(VLOOKUP($AV25,Fielding!$B$5:$H$22,4,FALSE)))</f>
        <v/>
      </c>
      <c r="AZ25" s="136" t="str">
        <f>IF(ISNA(VLOOKUP($AV25,Fielding!$B$5:$H$22,5,FALSE)),0,(VLOOKUP($AV25,Fielding!$B$5:$H$22,5,FALSE)))</f>
        <v/>
      </c>
      <c r="BB25" s="72">
        <f>IF(ISNA(VLOOKUP($AV25,Fielding!$B$5:$H$22,7,FALSE)),0,(VLOOKUP($AV25,Fielding!$B$5:$H$22,7,FALSE)))</f>
        <v>16</v>
      </c>
    </row>
    <row r="26" spans="1:54" ht="13.5" customHeight="1" x14ac:dyDescent="0.2">
      <c r="A26" s="40"/>
      <c r="B26" s="205">
        <f t="shared" si="14"/>
        <v>23</v>
      </c>
      <c r="C26" s="23" t="s">
        <v>128</v>
      </c>
      <c r="D26" s="135" t="s">
        <v>257</v>
      </c>
      <c r="E26" s="370">
        <f t="shared" si="0"/>
        <v>1</v>
      </c>
      <c r="F26" s="319">
        <f t="shared" si="1"/>
        <v>-2</v>
      </c>
      <c r="G26" s="320">
        <f t="shared" si="2"/>
        <v>5</v>
      </c>
      <c r="H26" s="319">
        <f t="shared" si="3"/>
        <v>0</v>
      </c>
      <c r="I26" s="320" t="str">
        <f t="shared" si="4"/>
        <v/>
      </c>
      <c r="J26" s="319">
        <f t="shared" si="5"/>
        <v>0</v>
      </c>
      <c r="K26" s="320" t="str">
        <f t="shared" si="6"/>
        <v/>
      </c>
      <c r="L26" s="372"/>
      <c r="M26" s="141">
        <f t="shared" si="7"/>
        <v>-2</v>
      </c>
      <c r="O26" s="113"/>
      <c r="P26" s="23" t="str">
        <f t="shared" si="8"/>
        <v>EVANS, Ben</v>
      </c>
      <c r="Q26" s="135" t="str">
        <f t="shared" si="9"/>
        <v>(NZ)</v>
      </c>
      <c r="R26" s="136">
        <f>IF(ISNA(VLOOKUP($P26,Batting!$B$5:$M$40,3,FALSE)),0,(VLOOKUP($P26,Batting!$B$5:$M$40,3,FALSE)))</f>
        <v>1</v>
      </c>
      <c r="S26" s="371">
        <f>IF(ISNA(VLOOKUP($P26,Batting!$B$5:$M$40,4,FALSE)),0,(VLOOKUP($P26,Batting!$B$5:$M$40,4,FALSE)))</f>
        <v>1</v>
      </c>
      <c r="T26" s="371">
        <f>IF(ISNA(VLOOKUP($P26,Batting!$B$5:$M$40,5,FALSE)),0,(VLOOKUP($P26,Batting!$B$5:$M$40,5,FALSE)))</f>
        <v>0</v>
      </c>
      <c r="U26" s="371">
        <f>IF(ISNA(VLOOKUP($P26,Batting!$B$5:$M$40,6,FALSE)),0,(VLOOKUP($P26,Batting!$B$5:$M$40,6,FALSE)))</f>
        <v>5</v>
      </c>
      <c r="V26" s="70">
        <f>IF(ISNA(VLOOKUP($P26,Batting!$B$5:$M$40,7,FALSE)),0,(VLOOKUP($P26,Batting!$B$5:$M$40,7,FALSE)))</f>
        <v>5</v>
      </c>
      <c r="W26" s="371">
        <f>IF(ISNA(VLOOKUP($P26,Batting!$B$5:$M$40,8,FALSE)),0,(VLOOKUP($P26,Batting!$B$5:$M$40,8,FALSE)))</f>
        <v>0</v>
      </c>
      <c r="X26" s="71">
        <f>IF(ISNA(VLOOKUP($P26,Batting!$B$5:$M$40,9,FALSE)),0,(VLOOKUP($P26,Batting!$B$5:$M$40,9,FALSE)))</f>
        <v>5</v>
      </c>
      <c r="Y26" s="358" t="str">
        <f>IF(ISNA(VLOOKUP($P26,Batting!$B$5:$M$40,10,FALSE)),"",(VLOOKUP($P26,Batting!$B$5:$M$40,10,FALSE)))</f>
        <v/>
      </c>
      <c r="Z26" s="46"/>
      <c r="AA26" s="351">
        <f>IF(ISNA(VLOOKUP($P26,Batting!$B$5:$M$40,12,FALSE)),0,(VLOOKUP($P26,Batting!$B$5:$M$40,12,FALSE)))</f>
        <v>-2</v>
      </c>
      <c r="AC26" s="23" t="str">
        <f t="shared" si="10"/>
        <v>EVANS, Ben</v>
      </c>
      <c r="AD26" s="135" t="str">
        <f t="shared" si="11"/>
        <v>(NZ)</v>
      </c>
      <c r="AE26" s="136">
        <f>IF(ISNA(VLOOKUP($AC26,Bowling!$B$4:$S$32,3,FALSE)),0,(VLOOKUP($AC26,Bowling!$B$4:$S$32,3,FALSE)))</f>
        <v>0</v>
      </c>
      <c r="AF26" s="371">
        <f>IF(ISNA(VLOOKUP($AC26,Bowling!$B$4:$S$32,4,FALSE)),0,(VLOOKUP($AC26,Bowling!$B$4:$S$32,4,FALSE)))</f>
        <v>0</v>
      </c>
      <c r="AG26" s="138">
        <f>IF(ISNA(VLOOKUP($AC26,Bowling!$B$4:$S$32,5,FALSE)),0,(VLOOKUP($AC26,Bowling!$B$4:$S$32,5,FALSE)))</f>
        <v>0</v>
      </c>
      <c r="AH26" s="137">
        <f>IF(ISNA(VLOOKUP($AC26,Bowling!$B$4:$S$32,6,FALSE)),0,(VLOOKUP($AC26,Bowling!$B$4:$S$32,6,FALSE)))</f>
        <v>0</v>
      </c>
      <c r="AI26" s="137">
        <f>IF(ISNA(VLOOKUP($AC26,Bowling!$B$4:$S$32,7,FALSE)),0,(VLOOKUP($AC26,Bowling!$B$4:$S$32,7,FALSE)))</f>
        <v>0</v>
      </c>
      <c r="AJ26" s="137">
        <f>IF(ISNA(VLOOKUP($AC26,Bowling!$B$4:$S$32,8,FALSE)),0,(VLOOKUP($AC26,Bowling!$B$4:$S$32,8,FALSE)))</f>
        <v>0</v>
      </c>
      <c r="AK26" s="138">
        <f>IF(ISNA(VLOOKUP($AC26,Bowling!$B$4:$S$32,9,FALSE)),0,(VLOOKUP($AC26,Bowling!$B$4:$S$32,9,FALSE)))</f>
        <v>0</v>
      </c>
      <c r="AL26" s="138">
        <f>IF(ISNA(VLOOKUP($AC26,Bowling!$B$4:$S$32,10,FALSE)),0,(VLOOKUP($AC26,Bowling!$B$4:$S$32,10,FALSE)))</f>
        <v>0</v>
      </c>
      <c r="AM26" s="138">
        <f>IF(ISNA(VLOOKUP($AC26,Bowling!$B$4:$S$32,11,FALSE)),0,(VLOOKUP($AC26,Bowling!$B$4:$S$32,11,FALSE)))</f>
        <v>0</v>
      </c>
      <c r="AN26" s="140"/>
      <c r="AO26" s="136">
        <f>IF(ISNA(VLOOKUP($AC26,Bowling!$B$4:$S$32,13,FALSE)),0,(VLOOKUP($AC26,Bowling!$B$4:$S$32,13,FALSE)))</f>
        <v>0</v>
      </c>
      <c r="AP26" s="136">
        <f>IF(ISNA(VLOOKUP($AC26,Bowling!$B$4:$S$32,14,FALSE)),0,(VLOOKUP($AC26,Bowling!$B$4:$S$32,14,FALSE)))</f>
        <v>0</v>
      </c>
      <c r="AQ26" s="136">
        <f>IF(ISNA(VLOOKUP($AC26,Bowling!$B$4:$S$32,15,FALSE)),0,(VLOOKUP($AC26,Bowling!$B$4:$S$32,15,FALSE)))</f>
        <v>0</v>
      </c>
      <c r="AR26" s="136">
        <f>IF(ISNA(VLOOKUP($AC26,Bowling!$B$4:$S$32,16,FALSE)),0,(VLOOKUP($AC26,Bowling!$B$4:$S$32,16,FALSE)))</f>
        <v>0</v>
      </c>
      <c r="AS26" s="91"/>
      <c r="AT26" s="74">
        <f>IF(ISNA(VLOOKUP($AC26,Bowling!$B$4:$S$32,18,FALSE)),0,(VLOOKUP($AC26,Bowling!$B$4:$S$32,18,FALSE)))</f>
        <v>0</v>
      </c>
      <c r="AV26" s="23" t="str">
        <f t="shared" si="15"/>
        <v>EVANS, Ben</v>
      </c>
      <c r="AW26" s="135" t="str">
        <f t="shared" si="13"/>
        <v>(NZ)</v>
      </c>
      <c r="AX26" s="136">
        <f>IF(ISNA(VLOOKUP($AV26,Fielding!$B$5:$H$22,3,FALSE)),0,(VLOOKUP($AV26,Fielding!$B$5:$H$22,3,FALSE)))</f>
        <v>0</v>
      </c>
      <c r="AY26" s="136">
        <f>IF(ISNA(VLOOKUP($AV26,Fielding!$B$5:$H$22,4,FALSE)),0,(VLOOKUP($AV26,Fielding!$B$5:$H$22,4,FALSE)))</f>
        <v>0</v>
      </c>
      <c r="AZ26" s="136">
        <f>IF(ISNA(VLOOKUP($AV26,Fielding!$B$5:$H$22,5,FALSE)),0,(VLOOKUP($AV26,Fielding!$B$5:$H$22,5,FALSE)))</f>
        <v>0</v>
      </c>
      <c r="BB26" s="72">
        <f>IF(ISNA(VLOOKUP($AV26,Fielding!$B$5:$H$22,7,FALSE)),0,(VLOOKUP($AV26,Fielding!$B$5:$H$22,7,FALSE)))</f>
        <v>0</v>
      </c>
    </row>
    <row r="27" spans="1:54" ht="13.5" customHeight="1" x14ac:dyDescent="0.2">
      <c r="A27" s="40"/>
      <c r="B27" s="205">
        <f t="shared" si="14"/>
        <v>24</v>
      </c>
      <c r="C27" s="23" t="s">
        <v>62</v>
      </c>
      <c r="D27" s="135" t="s">
        <v>263</v>
      </c>
      <c r="E27" s="370">
        <f t="shared" si="0"/>
        <v>7</v>
      </c>
      <c r="F27" s="319">
        <f t="shared" si="1"/>
        <v>-3</v>
      </c>
      <c r="G27" s="320">
        <f t="shared" si="2"/>
        <v>25</v>
      </c>
      <c r="H27" s="319">
        <f t="shared" si="3"/>
        <v>0</v>
      </c>
      <c r="I27" s="320" t="str">
        <f t="shared" si="4"/>
        <v/>
      </c>
      <c r="J27" s="319">
        <f t="shared" si="5"/>
        <v>0</v>
      </c>
      <c r="K27" s="320" t="str">
        <f t="shared" si="6"/>
        <v/>
      </c>
      <c r="L27" s="372"/>
      <c r="M27" s="141">
        <f t="shared" si="7"/>
        <v>-3</v>
      </c>
      <c r="O27" s="113"/>
      <c r="P27" s="23" t="str">
        <f t="shared" si="8"/>
        <v>HARDY, Tim</v>
      </c>
      <c r="Q27" s="135" t="str">
        <f t="shared" si="9"/>
        <v>(ENG)</v>
      </c>
      <c r="R27" s="136">
        <f>IF(ISNA(VLOOKUP($P27,Batting!$B$5:$M$40,3,FALSE)),0,(VLOOKUP($P27,Batting!$B$5:$M$40,3,FALSE)))</f>
        <v>7</v>
      </c>
      <c r="S27" s="371">
        <f>IF(ISNA(VLOOKUP($P27,Batting!$B$5:$M$40,4,FALSE)),0,(VLOOKUP($P27,Batting!$B$5:$M$40,4,FALSE)))</f>
        <v>4</v>
      </c>
      <c r="T27" s="371">
        <f>IF(ISNA(VLOOKUP($P27,Batting!$B$5:$M$40,5,FALSE)),0,(VLOOKUP($P27,Batting!$B$5:$M$40,5,FALSE)))</f>
        <v>0</v>
      </c>
      <c r="U27" s="371">
        <f>IF(ISNA(VLOOKUP($P27,Batting!$B$5:$M$40,6,FALSE)),0,(VLOOKUP($P27,Batting!$B$5:$M$40,6,FALSE)))</f>
        <v>25</v>
      </c>
      <c r="V27" s="70">
        <f>IF(ISNA(VLOOKUP($P27,Batting!$B$5:$M$40,7,FALSE)),0,(VLOOKUP($P27,Batting!$B$5:$M$40,7,FALSE)))</f>
        <v>21</v>
      </c>
      <c r="W27" s="371">
        <f>IF(ISNA(VLOOKUP($P27,Batting!$B$5:$M$40,8,FALSE)),0,(VLOOKUP($P27,Batting!$B$5:$M$40,8,FALSE)))</f>
        <v>0</v>
      </c>
      <c r="X27" s="71">
        <f>IF(ISNA(VLOOKUP($P27,Batting!$B$5:$M$40,9,FALSE)),0,(VLOOKUP($P27,Batting!$B$5:$M$40,9,FALSE)))</f>
        <v>6.25</v>
      </c>
      <c r="Y27" s="358" t="str">
        <f>IF(ISNA(VLOOKUP($P27,Batting!$B$5:$M$40,10,FALSE)),"",(VLOOKUP($P27,Batting!$B$5:$M$40,10,FALSE)))</f>
        <v/>
      </c>
      <c r="Z27" s="46"/>
      <c r="AA27" s="351">
        <f>IF(ISNA(VLOOKUP($P27,Batting!$B$5:$M$40,12,FALSE)),0,(VLOOKUP($P27,Batting!$B$5:$M$40,12,FALSE)))</f>
        <v>-3</v>
      </c>
      <c r="AC27" s="23" t="str">
        <f t="shared" si="10"/>
        <v>HARDY, Tim</v>
      </c>
      <c r="AD27" s="135" t="str">
        <f t="shared" si="11"/>
        <v>(ENG)</v>
      </c>
      <c r="AE27" s="136">
        <f>IF(ISNA(VLOOKUP($AC27,Bowling!$B$4:$S$32,3,FALSE)),0,(VLOOKUP($AC27,Bowling!$B$4:$S$32,3,FALSE)))</f>
        <v>0</v>
      </c>
      <c r="AF27" s="371">
        <f>IF(ISNA(VLOOKUP($AC27,Bowling!$B$4:$S$32,4,FALSE)),0,(VLOOKUP($AC27,Bowling!$B$4:$S$32,4,FALSE)))</f>
        <v>0</v>
      </c>
      <c r="AG27" s="138">
        <f>IF(ISNA(VLOOKUP($AC27,Bowling!$B$4:$S$32,5,FALSE)),0,(VLOOKUP($AC27,Bowling!$B$4:$S$32,5,FALSE)))</f>
        <v>0</v>
      </c>
      <c r="AH27" s="137">
        <f>IF(ISNA(VLOOKUP($AC27,Bowling!$B$4:$S$32,6,FALSE)),0,(VLOOKUP($AC27,Bowling!$B$4:$S$32,6,FALSE)))</f>
        <v>0</v>
      </c>
      <c r="AI27" s="137">
        <f>IF(ISNA(VLOOKUP($AC27,Bowling!$B$4:$S$32,7,FALSE)),0,(VLOOKUP($AC27,Bowling!$B$4:$S$32,7,FALSE)))</f>
        <v>0</v>
      </c>
      <c r="AJ27" s="137">
        <f>IF(ISNA(VLOOKUP($AC27,Bowling!$B$4:$S$32,8,FALSE)),0,(VLOOKUP($AC27,Bowling!$B$4:$S$32,8,FALSE)))</f>
        <v>0</v>
      </c>
      <c r="AK27" s="138">
        <f>IF(ISNA(VLOOKUP($AC27,Bowling!$B$4:$S$32,9,FALSE)),0,(VLOOKUP($AC27,Bowling!$B$4:$S$32,9,FALSE)))</f>
        <v>0</v>
      </c>
      <c r="AL27" s="138">
        <f>IF(ISNA(VLOOKUP($AC27,Bowling!$B$4:$S$32,10,FALSE)),0,(VLOOKUP($AC27,Bowling!$B$4:$S$32,10,FALSE)))</f>
        <v>0</v>
      </c>
      <c r="AM27" s="138">
        <f>IF(ISNA(VLOOKUP($AC27,Bowling!$B$4:$S$32,11,FALSE)),0,(VLOOKUP($AC27,Bowling!$B$4:$S$32,11,FALSE)))</f>
        <v>0</v>
      </c>
      <c r="AN27" s="140"/>
      <c r="AO27" s="136">
        <f>IF(ISNA(VLOOKUP($AC27,Bowling!$B$4:$S$32,13,FALSE)),0,(VLOOKUP($AC27,Bowling!$B$4:$S$32,13,FALSE)))</f>
        <v>0</v>
      </c>
      <c r="AP27" s="136">
        <f>IF(ISNA(VLOOKUP($AC27,Bowling!$B$4:$S$32,14,FALSE)),0,(VLOOKUP($AC27,Bowling!$B$4:$S$32,14,FALSE)))</f>
        <v>0</v>
      </c>
      <c r="AQ27" s="136">
        <f>IF(ISNA(VLOOKUP($AC27,Bowling!$B$4:$S$32,15,FALSE)),0,(VLOOKUP($AC27,Bowling!$B$4:$S$32,15,FALSE)))</f>
        <v>0</v>
      </c>
      <c r="AR27" s="136">
        <f>IF(ISNA(VLOOKUP($AC27,Bowling!$B$4:$S$32,16,FALSE)),0,(VLOOKUP($AC27,Bowling!$B$4:$S$32,16,FALSE)))</f>
        <v>0</v>
      </c>
      <c r="AS27" s="91"/>
      <c r="AT27" s="74">
        <f>IF(ISNA(VLOOKUP($AC27,Bowling!$B$4:$S$32,18,FALSE)),0,(VLOOKUP($AC27,Bowling!$B$4:$S$32,18,FALSE)))</f>
        <v>0</v>
      </c>
      <c r="AV27" s="23" t="str">
        <f t="shared" si="15"/>
        <v>HARDY, Tim</v>
      </c>
      <c r="AW27" s="135" t="str">
        <f t="shared" si="13"/>
        <v>(ENG)</v>
      </c>
      <c r="AX27" s="136">
        <f>IF(ISNA(VLOOKUP($AV27,Fielding!$B$5:$H$22,3,FALSE)),0,(VLOOKUP($AV27,Fielding!$B$5:$H$22,3,FALSE)))</f>
        <v>0</v>
      </c>
      <c r="AY27" s="136">
        <f>IF(ISNA(VLOOKUP($AV27,Fielding!$B$5:$H$22,4,FALSE)),0,(VLOOKUP($AV27,Fielding!$B$5:$H$22,4,FALSE)))</f>
        <v>0</v>
      </c>
      <c r="AZ27" s="136">
        <f>IF(ISNA(VLOOKUP($AV27,Fielding!$B$5:$H$22,5,FALSE)),0,(VLOOKUP($AV27,Fielding!$B$5:$H$22,5,FALSE)))</f>
        <v>0</v>
      </c>
      <c r="BB27" s="351">
        <f>IF(ISNA(VLOOKUP($AV27,Fielding!$B$5:$H$22,7,FALSE)),0,(VLOOKUP($AV27,Fielding!$B$5:$H$22,7,FALSE)))</f>
        <v>0</v>
      </c>
    </row>
    <row r="28" spans="1:54" ht="13.5" customHeight="1" x14ac:dyDescent="0.2">
      <c r="A28" s="40"/>
      <c r="B28" s="205">
        <f t="shared" si="14"/>
        <v>25</v>
      </c>
      <c r="C28" s="23" t="s">
        <v>147</v>
      </c>
      <c r="D28" s="135" t="s">
        <v>271</v>
      </c>
      <c r="E28" s="318">
        <f t="shared" si="0"/>
        <v>1</v>
      </c>
      <c r="F28" s="319">
        <f t="shared" si="1"/>
        <v>-4</v>
      </c>
      <c r="G28" s="320">
        <f t="shared" si="2"/>
        <v>3</v>
      </c>
      <c r="H28" s="319">
        <f t="shared" si="3"/>
        <v>-3.6</v>
      </c>
      <c r="I28" s="320" t="str">
        <f t="shared" si="4"/>
        <v/>
      </c>
      <c r="J28" s="319">
        <f t="shared" si="5"/>
        <v>0</v>
      </c>
      <c r="K28" s="320" t="str">
        <f t="shared" si="6"/>
        <v/>
      </c>
      <c r="L28" s="104"/>
      <c r="M28" s="141">
        <f t="shared" si="7"/>
        <v>-7.6</v>
      </c>
      <c r="O28" s="113"/>
      <c r="P28" s="23" t="str">
        <f t="shared" si="8"/>
        <v>TAMBLING, Damian</v>
      </c>
      <c r="Q28" s="135" t="str">
        <f t="shared" si="9"/>
        <v>(ZIM)</v>
      </c>
      <c r="R28" s="136">
        <f>IF(ISNA(VLOOKUP($P28,Batting!$B$5:$M$40,3,FALSE)),0,(VLOOKUP($P28,Batting!$B$5:$M$40,3,FALSE)))</f>
        <v>1</v>
      </c>
      <c r="S28" s="69">
        <f>IF(ISNA(VLOOKUP($P28,Batting!$B$5:$M$40,4,FALSE)),0,(VLOOKUP($P28,Batting!$B$5:$M$40,4,FALSE)))</f>
        <v>1</v>
      </c>
      <c r="T28" s="69">
        <f>IF(ISNA(VLOOKUP($P28,Batting!$B$5:$M$40,5,FALSE)),0,(VLOOKUP($P28,Batting!$B$5:$M$40,5,FALSE)))</f>
        <v>0</v>
      </c>
      <c r="U28" s="69">
        <f>IF(ISNA(VLOOKUP($P28,Batting!$B$5:$M$40,6,FALSE)),0,(VLOOKUP($P28,Batting!$B$5:$M$40,6,FALSE)))</f>
        <v>3</v>
      </c>
      <c r="V28" s="70">
        <f>IF(ISNA(VLOOKUP($P28,Batting!$B$5:$M$40,7,FALSE)),0,(VLOOKUP($P28,Batting!$B$5:$M$40,7,FALSE)))</f>
        <v>3</v>
      </c>
      <c r="W28" s="69">
        <f>IF(ISNA(VLOOKUP($P28,Batting!$B$5:$M$40,8,FALSE)),0,(VLOOKUP($P28,Batting!$B$5:$M$40,8,FALSE)))</f>
        <v>0</v>
      </c>
      <c r="X28" s="71">
        <f>IF(ISNA(VLOOKUP($P28,Batting!$B$5:$M$40,9,FALSE)),0,(VLOOKUP($P28,Batting!$B$5:$M$40,9,FALSE)))</f>
        <v>3</v>
      </c>
      <c r="Y28" s="358" t="str">
        <f>IF(ISNA(VLOOKUP($P28,Batting!$B$5:$M$40,10,FALSE)),"",(VLOOKUP($P28,Batting!$B$5:$M$40,10,FALSE)))</f>
        <v/>
      </c>
      <c r="Z28" s="46"/>
      <c r="AA28" s="351">
        <f>IF(ISNA(VLOOKUP($P28,Batting!$B$5:$M$40,12,FALSE)),0,(VLOOKUP($P28,Batting!$B$5:$M$40,12,FALSE)))</f>
        <v>-4</v>
      </c>
      <c r="AC28" s="23" t="str">
        <f t="shared" si="10"/>
        <v>TAMBLING, Damian</v>
      </c>
      <c r="AD28" s="135" t="str">
        <f t="shared" si="11"/>
        <v>(ZIM)</v>
      </c>
      <c r="AE28" s="136">
        <f>IF(ISNA(VLOOKUP($AC28,Bowling!$B$4:$S$32,3,FALSE)),0,(VLOOKUP($AC28,Bowling!$B$4:$S$32,3,FALSE)))</f>
        <v>1</v>
      </c>
      <c r="AF28" s="69">
        <f>IF(ISNA(VLOOKUP($AC28,Bowling!$B$4:$S$32,4,FALSE)),0,(VLOOKUP($AC28,Bowling!$B$4:$S$32,4,FALSE)))</f>
        <v>1</v>
      </c>
      <c r="AG28" s="138">
        <f>IF(ISNA(VLOOKUP($AC28,Bowling!$B$4:$S$32,5,FALSE)),0,(VLOOKUP($AC28,Bowling!$B$4:$S$32,5,FALSE)))</f>
        <v>6</v>
      </c>
      <c r="AH28" s="137">
        <f>IF(ISNA(VLOOKUP($AC28,Bowling!$B$4:$S$32,6,FALSE)),0,(VLOOKUP($AC28,Bowling!$B$4:$S$32,6,FALSE)))</f>
        <v>0</v>
      </c>
      <c r="AI28" s="137">
        <f>IF(ISNA(VLOOKUP($AC28,Bowling!$B$4:$S$32,7,FALSE)),0,(VLOOKUP($AC28,Bowling!$B$4:$S$32,7,FALSE)))</f>
        <v>18</v>
      </c>
      <c r="AJ28" s="137">
        <f>IF(ISNA(VLOOKUP($AC28,Bowling!$B$4:$S$32,8,FALSE)),0,(VLOOKUP($AC28,Bowling!$B$4:$S$32,8,FALSE)))</f>
        <v>0</v>
      </c>
      <c r="AK28" s="138" t="str">
        <f>IF(ISNA(VLOOKUP($AC28,Bowling!$B$4:$S$32,9,FALSE)),0,(VLOOKUP($AC28,Bowling!$B$4:$S$32,9,FALSE)))</f>
        <v>-</v>
      </c>
      <c r="AL28" s="138">
        <f>IF(ISNA(VLOOKUP($AC28,Bowling!$B$4:$S$32,10,FALSE)),0,(VLOOKUP($AC28,Bowling!$B$4:$S$32,10,FALSE)))</f>
        <v>3</v>
      </c>
      <c r="AM28" s="138" t="str">
        <f>IF(ISNA(VLOOKUP($AC28,Bowling!$B$4:$S$32,11,FALSE)),0,(VLOOKUP($AC28,Bowling!$B$4:$S$32,11,FALSE)))</f>
        <v>-</v>
      </c>
      <c r="AN28" s="140"/>
      <c r="AO28" s="136">
        <f>IF(ISNA(VLOOKUP($AC28,Bowling!$B$4:$S$32,13,FALSE)),0,(VLOOKUP($AC28,Bowling!$B$4:$S$32,13,FALSE)))</f>
        <v>6</v>
      </c>
      <c r="AP28" s="136">
        <f>IF(ISNA(VLOOKUP($AC28,Bowling!$B$4:$S$32,14,FALSE)),0,(VLOOKUP($AC28,Bowling!$B$4:$S$32,14,FALSE)))</f>
        <v>0</v>
      </c>
      <c r="AQ28" s="136">
        <f>IF(ISNA(VLOOKUP($AC28,Bowling!$B$4:$S$32,15,FALSE)),0,(VLOOKUP($AC28,Bowling!$B$4:$S$32,15,FALSE)))</f>
        <v>18</v>
      </c>
      <c r="AR28" s="136">
        <f>IF(ISNA(VLOOKUP($AC28,Bowling!$B$4:$S$32,16,FALSE)),0,(VLOOKUP($AC28,Bowling!$B$4:$S$32,16,FALSE)))</f>
        <v>0</v>
      </c>
      <c r="AS28" s="91"/>
      <c r="AT28" s="74">
        <f>IF(ISNA(VLOOKUP($AC28,Bowling!$B$4:$S$32,18,FALSE)),0,(VLOOKUP($AC28,Bowling!$B$4:$S$32,18,FALSE)))</f>
        <v>-3.6</v>
      </c>
      <c r="AV28" s="23" t="str">
        <f t="shared" si="15"/>
        <v>TAMBLING, Damian</v>
      </c>
      <c r="AW28" s="135" t="str">
        <f t="shared" si="13"/>
        <v>(ZIM)</v>
      </c>
      <c r="AX28" s="136">
        <f>IF(ISNA(VLOOKUP($AV28,Fielding!$B$5:$H$22,3,FALSE)),0,(VLOOKUP($AV28,Fielding!$B$5:$H$22,3,FALSE)))</f>
        <v>0</v>
      </c>
      <c r="AY28" s="136">
        <f>IF(ISNA(VLOOKUP($AV28,Fielding!$B$5:$H$22,4,FALSE)),0,(VLOOKUP($AV28,Fielding!$B$5:$H$22,4,FALSE)))</f>
        <v>0</v>
      </c>
      <c r="AZ28" s="136">
        <f>IF(ISNA(VLOOKUP($AV28,Fielding!$B$5:$H$22,5,FALSE)),0,(VLOOKUP($AV28,Fielding!$B$5:$H$22,5,FALSE)))</f>
        <v>0</v>
      </c>
      <c r="BB28" s="72">
        <f>IF(ISNA(VLOOKUP($AV28,Fielding!$B$5:$H$22,7,FALSE)),0,(VLOOKUP($AV28,Fielding!$B$5:$H$22,7,FALSE)))</f>
        <v>0</v>
      </c>
    </row>
    <row r="29" spans="1:54" ht="13.5" customHeight="1" x14ac:dyDescent="0.2">
      <c r="A29" s="40"/>
      <c r="B29" s="205">
        <f t="shared" si="14"/>
        <v>26</v>
      </c>
      <c r="C29" s="23" t="s">
        <v>399</v>
      </c>
      <c r="D29" s="135" t="s">
        <v>257</v>
      </c>
      <c r="E29" s="318">
        <f t="shared" si="0"/>
        <v>1</v>
      </c>
      <c r="F29" s="319">
        <f t="shared" si="1"/>
        <v>-6</v>
      </c>
      <c r="G29" s="320">
        <f t="shared" si="2"/>
        <v>1</v>
      </c>
      <c r="H29" s="319">
        <f t="shared" si="3"/>
        <v>-2.8</v>
      </c>
      <c r="I29" s="320" t="str">
        <f t="shared" si="4"/>
        <v/>
      </c>
      <c r="J29" s="319">
        <f t="shared" si="5"/>
        <v>0</v>
      </c>
      <c r="K29" s="320" t="str">
        <f t="shared" si="6"/>
        <v/>
      </c>
      <c r="L29" s="104"/>
      <c r="M29" s="141">
        <f t="shared" si="7"/>
        <v>-8.8000000000000007</v>
      </c>
      <c r="O29" s="113"/>
      <c r="P29" s="23" t="str">
        <f t="shared" si="8"/>
        <v>OTT, George</v>
      </c>
      <c r="Q29" s="135" t="str">
        <f t="shared" si="9"/>
        <v>(NZ)</v>
      </c>
      <c r="R29" s="136">
        <f>IF(ISNA(VLOOKUP($P29,Batting!$B$5:$M$40,3,FALSE)),0,(VLOOKUP($P29,Batting!$B$5:$M$40,3,FALSE)))</f>
        <v>1</v>
      </c>
      <c r="S29" s="69">
        <f>IF(ISNA(VLOOKUP($P29,Batting!$B$5:$M$40,4,FALSE)),0,(VLOOKUP($P29,Batting!$B$5:$M$40,4,FALSE)))</f>
        <v>1</v>
      </c>
      <c r="T29" s="69">
        <f>IF(ISNA(VLOOKUP($P29,Batting!$B$5:$M$40,5,FALSE)),0,(VLOOKUP($P29,Batting!$B$5:$M$40,5,FALSE)))</f>
        <v>0</v>
      </c>
      <c r="U29" s="69">
        <f>IF(ISNA(VLOOKUP($P29,Batting!$B$5:$M$40,6,FALSE)),0,(VLOOKUP($P29,Batting!$B$5:$M$40,6,FALSE)))</f>
        <v>1</v>
      </c>
      <c r="V29" s="70">
        <f>IF(ISNA(VLOOKUP($P29,Batting!$B$5:$M$40,7,FALSE)),0,(VLOOKUP($P29,Batting!$B$5:$M$40,7,FALSE)))</f>
        <v>1</v>
      </c>
      <c r="W29" s="69">
        <f>IF(ISNA(VLOOKUP($P29,Batting!$B$5:$M$40,8,FALSE)),0,(VLOOKUP($P29,Batting!$B$5:$M$40,8,FALSE)))</f>
        <v>0</v>
      </c>
      <c r="X29" s="71">
        <f>IF(ISNA(VLOOKUP($P29,Batting!$B$5:$M$40,9,FALSE)),0,(VLOOKUP($P29,Batting!$B$5:$M$40,9,FALSE)))</f>
        <v>1</v>
      </c>
      <c r="Y29" s="358" t="str">
        <f>IF(ISNA(VLOOKUP($P29,Batting!$B$5:$M$40,10,FALSE)),"",(VLOOKUP($P29,Batting!$B$5:$M$40,10,FALSE)))</f>
        <v/>
      </c>
      <c r="Z29" s="46"/>
      <c r="AA29" s="351">
        <f>IF(ISNA(VLOOKUP($P29,Batting!$B$5:$M$40,12,FALSE)),0,(VLOOKUP($P29,Batting!$B$5:$M$40,12,FALSE)))</f>
        <v>-6</v>
      </c>
      <c r="AC29" s="23" t="str">
        <f t="shared" si="10"/>
        <v>OTT, George</v>
      </c>
      <c r="AD29" s="135" t="str">
        <f t="shared" si="11"/>
        <v>(NZ)</v>
      </c>
      <c r="AE29" s="136">
        <f>IF(ISNA(VLOOKUP($AC29,Bowling!$B$4:$S$32,3,FALSE)),0,(VLOOKUP($AC29,Bowling!$B$4:$S$32,3,FALSE)))</f>
        <v>1</v>
      </c>
      <c r="AF29" s="69">
        <f>IF(ISNA(VLOOKUP($AC29,Bowling!$B$4:$S$32,4,FALSE)),0,(VLOOKUP($AC29,Bowling!$B$4:$S$32,4,FALSE)))</f>
        <v>1</v>
      </c>
      <c r="AG29" s="138">
        <f>IF(ISNA(VLOOKUP($AC29,Bowling!$B$4:$S$32,5,FALSE)),0,(VLOOKUP($AC29,Bowling!$B$4:$S$32,5,FALSE)))</f>
        <v>2</v>
      </c>
      <c r="AH29" s="137">
        <f>IF(ISNA(VLOOKUP($AC29,Bowling!$B$4:$S$32,6,FALSE)),0,(VLOOKUP($AC29,Bowling!$B$4:$S$32,6,FALSE)))</f>
        <v>0</v>
      </c>
      <c r="AI29" s="137">
        <f>IF(ISNA(VLOOKUP($AC29,Bowling!$B$4:$S$32,7,FALSE)),0,(VLOOKUP($AC29,Bowling!$B$4:$S$32,7,FALSE)))</f>
        <v>14</v>
      </c>
      <c r="AJ29" s="137">
        <f>IF(ISNA(VLOOKUP($AC29,Bowling!$B$4:$S$32,8,FALSE)),0,(VLOOKUP($AC29,Bowling!$B$4:$S$32,8,FALSE)))</f>
        <v>0</v>
      </c>
      <c r="AK29" s="138" t="str">
        <f>IF(ISNA(VLOOKUP($AC29,Bowling!$B$4:$S$32,9,FALSE)),0,(VLOOKUP($AC29,Bowling!$B$4:$S$32,9,FALSE)))</f>
        <v>-</v>
      </c>
      <c r="AL29" s="138">
        <f>IF(ISNA(VLOOKUP($AC29,Bowling!$B$4:$S$32,10,FALSE)),0,(VLOOKUP($AC29,Bowling!$B$4:$S$32,10,FALSE)))</f>
        <v>7</v>
      </c>
      <c r="AM29" s="138" t="str">
        <f>IF(ISNA(VLOOKUP($AC29,Bowling!$B$4:$S$32,11,FALSE)),0,(VLOOKUP($AC29,Bowling!$B$4:$S$32,11,FALSE)))</f>
        <v>-</v>
      </c>
      <c r="AN29" s="140"/>
      <c r="AO29" s="136">
        <f>IF(ISNA(VLOOKUP($AC29,Bowling!$B$4:$S$32,13,FALSE)),0,(VLOOKUP($AC29,Bowling!$B$4:$S$32,13,FALSE)))</f>
        <v>6</v>
      </c>
      <c r="AP29" s="136">
        <f>IF(ISNA(VLOOKUP($AC29,Bowling!$B$4:$S$32,14,FALSE)),0,(VLOOKUP($AC29,Bowling!$B$4:$S$32,14,FALSE)))</f>
        <v>0</v>
      </c>
      <c r="AQ29" s="136">
        <f>IF(ISNA(VLOOKUP($AC29,Bowling!$B$4:$S$32,15,FALSE)),0,(VLOOKUP($AC29,Bowling!$B$4:$S$32,15,FALSE)))</f>
        <v>18</v>
      </c>
      <c r="AR29" s="136">
        <f>IF(ISNA(VLOOKUP($AC29,Bowling!$B$4:$S$32,16,FALSE)),0,(VLOOKUP($AC29,Bowling!$B$4:$S$32,16,FALSE)))</f>
        <v>0</v>
      </c>
      <c r="AS29" s="91"/>
      <c r="AT29" s="74">
        <f>IF(ISNA(VLOOKUP($AC29,Bowling!$B$4:$S$32,18,FALSE)),0,(VLOOKUP($AC29,Bowling!$B$4:$S$32,18,FALSE)))</f>
        <v>-2.8</v>
      </c>
      <c r="AV29" s="23" t="str">
        <f t="shared" si="15"/>
        <v>OTT, George</v>
      </c>
      <c r="AW29" s="135" t="str">
        <f t="shared" si="13"/>
        <v>(NZ)</v>
      </c>
      <c r="AX29" s="136">
        <f>IF(ISNA(VLOOKUP($AV29,Fielding!$B$5:$H$22,3,FALSE)),0,(VLOOKUP($AV29,Fielding!$B$5:$H$22,3,FALSE)))</f>
        <v>0</v>
      </c>
      <c r="AY29" s="136">
        <f>IF(ISNA(VLOOKUP($AV29,Fielding!$B$5:$H$22,4,FALSE)),0,(VLOOKUP($AV29,Fielding!$B$5:$H$22,4,FALSE)))</f>
        <v>0</v>
      </c>
      <c r="AZ29" s="136">
        <f>IF(ISNA(VLOOKUP($AV29,Fielding!$B$5:$H$22,5,FALSE)),0,(VLOOKUP($AV29,Fielding!$B$5:$H$22,5,FALSE)))</f>
        <v>0</v>
      </c>
      <c r="BB29" s="72">
        <f>IF(ISNA(VLOOKUP($AV29,Fielding!$B$5:$H$22,7,FALSE)),0,(VLOOKUP($AV29,Fielding!$B$5:$H$22,7,FALSE)))</f>
        <v>0</v>
      </c>
    </row>
    <row r="30" spans="1:54" ht="13.5" customHeight="1" x14ac:dyDescent="0.2">
      <c r="A30" s="40"/>
      <c r="B30" s="205">
        <f t="shared" si="14"/>
        <v>27</v>
      </c>
      <c r="C30" s="23" t="s">
        <v>389</v>
      </c>
      <c r="D30" s="363" t="s">
        <v>261</v>
      </c>
      <c r="E30" s="318">
        <f t="shared" si="0"/>
        <v>2</v>
      </c>
      <c r="F30" s="319">
        <f t="shared" si="1"/>
        <v>2</v>
      </c>
      <c r="G30" s="320">
        <f t="shared" si="2"/>
        <v>9</v>
      </c>
      <c r="H30" s="319">
        <f t="shared" si="3"/>
        <v>-13.6</v>
      </c>
      <c r="I30" s="320" t="str">
        <f t="shared" si="4"/>
        <v/>
      </c>
      <c r="J30" s="319">
        <f t="shared" si="5"/>
        <v>0</v>
      </c>
      <c r="K30" s="320" t="str">
        <f t="shared" si="6"/>
        <v/>
      </c>
      <c r="L30" s="104"/>
      <c r="M30" s="141">
        <f t="shared" si="7"/>
        <v>-11.6</v>
      </c>
      <c r="O30" s="113"/>
      <c r="P30" s="23" t="str">
        <f t="shared" si="8"/>
        <v>CULLEN, Andrew</v>
      </c>
      <c r="Q30" s="135" t="str">
        <f t="shared" si="9"/>
        <v>(AUS)</v>
      </c>
      <c r="R30" s="136">
        <f>IF(ISNA(VLOOKUP($P30,Batting!$B$5:$M$40,3,FALSE)),0,(VLOOKUP($P30,Batting!$B$5:$M$40,3,FALSE)))</f>
        <v>2</v>
      </c>
      <c r="S30" s="69">
        <f>IF(ISNA(VLOOKUP($P30,Batting!$B$5:$M$40,4,FALSE)),0,(VLOOKUP($P30,Batting!$B$5:$M$40,4,FALSE)))</f>
        <v>2</v>
      </c>
      <c r="T30" s="69">
        <f>IF(ISNA(VLOOKUP($P30,Batting!$B$5:$M$40,5,FALSE)),0,(VLOOKUP($P30,Batting!$B$5:$M$40,5,FALSE)))</f>
        <v>1</v>
      </c>
      <c r="U30" s="69">
        <f>IF(ISNA(VLOOKUP($P30,Batting!$B$5:$M$40,6,FALSE)),0,(VLOOKUP($P30,Batting!$B$5:$M$40,6,FALSE)))</f>
        <v>9</v>
      </c>
      <c r="V30" s="70">
        <f>IF(ISNA(VLOOKUP($P30,Batting!$B$5:$M$40,7,FALSE)),0,(VLOOKUP($P30,Batting!$B$5:$M$40,7,FALSE)))</f>
        <v>5</v>
      </c>
      <c r="W30" s="69">
        <f>IF(ISNA(VLOOKUP($P30,Batting!$B$5:$M$40,8,FALSE)),0,(VLOOKUP($P30,Batting!$B$5:$M$40,8,FALSE)))</f>
        <v>0</v>
      </c>
      <c r="X30" s="71">
        <f>IF(ISNA(VLOOKUP($P30,Batting!$B$5:$M$40,9,FALSE)),0,(VLOOKUP($P30,Batting!$B$5:$M$40,9,FALSE)))</f>
        <v>9</v>
      </c>
      <c r="Y30" s="358" t="str">
        <f>IF(ISNA(VLOOKUP($P30,Batting!$B$5:$M$40,10,FALSE)),"",(VLOOKUP($P30,Batting!$B$5:$M$40,10,FALSE)))</f>
        <v/>
      </c>
      <c r="Z30" s="46"/>
      <c r="AA30" s="351">
        <f>IF(ISNA(VLOOKUP($P30,Batting!$B$5:$M$40,12,FALSE)),0,(VLOOKUP($P30,Batting!$B$5:$M$40,12,FALSE)))</f>
        <v>2</v>
      </c>
      <c r="AC30" s="23" t="str">
        <f t="shared" si="10"/>
        <v>CULLEN, Andrew</v>
      </c>
      <c r="AD30" s="135" t="str">
        <f t="shared" si="11"/>
        <v>(AUS)</v>
      </c>
      <c r="AE30" s="136">
        <f>IF(ISNA(VLOOKUP($AC30,Bowling!$B$4:$S$32,3,FALSE)),0,(VLOOKUP($AC30,Bowling!$B$4:$S$32,3,FALSE)))</f>
        <v>2</v>
      </c>
      <c r="AF30" s="69">
        <f>IF(ISNA(VLOOKUP($AC30,Bowling!$B$4:$S$32,4,FALSE)),0,(VLOOKUP($AC30,Bowling!$B$4:$S$32,4,FALSE)))</f>
        <v>2</v>
      </c>
      <c r="AG30" s="138">
        <f>IF(ISNA(VLOOKUP($AC30,Bowling!$B$4:$S$32,5,FALSE)),0,(VLOOKUP($AC30,Bowling!$B$4:$S$32,5,FALSE)))</f>
        <v>8</v>
      </c>
      <c r="AH30" s="137">
        <f>IF(ISNA(VLOOKUP($AC30,Bowling!$B$4:$S$32,6,FALSE)),0,(VLOOKUP($AC30,Bowling!$B$4:$S$32,6,FALSE)))</f>
        <v>0</v>
      </c>
      <c r="AI30" s="137">
        <f>IF(ISNA(VLOOKUP($AC30,Bowling!$B$4:$S$32,7,FALSE)),0,(VLOOKUP($AC30,Bowling!$B$4:$S$32,7,FALSE)))</f>
        <v>68</v>
      </c>
      <c r="AJ30" s="137">
        <f>IF(ISNA(VLOOKUP($AC30,Bowling!$B$4:$S$32,8,FALSE)),0,(VLOOKUP($AC30,Bowling!$B$4:$S$32,8,FALSE)))</f>
        <v>0</v>
      </c>
      <c r="AK30" s="138" t="str">
        <f>IF(ISNA(VLOOKUP($AC30,Bowling!$B$4:$S$32,9,FALSE)),0,(VLOOKUP($AC30,Bowling!$B$4:$S$32,9,FALSE)))</f>
        <v>-</v>
      </c>
      <c r="AL30" s="138">
        <f>IF(ISNA(VLOOKUP($AC30,Bowling!$B$4:$S$32,10,FALSE)),0,(VLOOKUP($AC30,Bowling!$B$4:$S$32,10,FALSE)))</f>
        <v>8.5</v>
      </c>
      <c r="AM30" s="138" t="str">
        <f>IF(ISNA(VLOOKUP($AC30,Bowling!$B$4:$S$32,11,FALSE)),0,(VLOOKUP($AC30,Bowling!$B$4:$S$32,11,FALSE)))</f>
        <v>-</v>
      </c>
      <c r="AN30" s="140"/>
      <c r="AO30" s="136">
        <f>IF(ISNA(VLOOKUP($AC30,Bowling!$B$4:$S$32,13,FALSE)),0,(VLOOKUP($AC30,Bowling!$B$4:$S$32,13,FALSE)))</f>
        <v>6</v>
      </c>
      <c r="AP30" s="136">
        <f>IF(ISNA(VLOOKUP($AC30,Bowling!$B$4:$S$32,14,FALSE)),0,(VLOOKUP($AC30,Bowling!$B$4:$S$32,14,FALSE)))</f>
        <v>0</v>
      </c>
      <c r="AQ30" s="136">
        <f>IF(ISNA(VLOOKUP($AC30,Bowling!$B$4:$S$32,15,FALSE)),0,(VLOOKUP($AC30,Bowling!$B$4:$S$32,15,FALSE)))</f>
        <v>18</v>
      </c>
      <c r="AR30" s="136">
        <f>IF(ISNA(VLOOKUP($AC30,Bowling!$B$4:$S$32,16,FALSE)),0,(VLOOKUP($AC30,Bowling!$B$4:$S$32,16,FALSE)))</f>
        <v>0</v>
      </c>
      <c r="AS30" s="91"/>
      <c r="AT30" s="74">
        <f>IF(ISNA(VLOOKUP($AC30,Bowling!$B$4:$S$32,18,FALSE)),0,(VLOOKUP($AC30,Bowling!$B$4:$S$32,18,FALSE)))</f>
        <v>-13.6</v>
      </c>
      <c r="AV30" s="23" t="str">
        <f t="shared" si="15"/>
        <v>CULLEN, Andrew</v>
      </c>
      <c r="AW30" s="135" t="str">
        <f t="shared" si="13"/>
        <v>(AUS)</v>
      </c>
      <c r="AX30" s="136">
        <f>IF(ISNA(VLOOKUP($AV30,Fielding!$B$5:$H$22,3,FALSE)),0,(VLOOKUP($AV30,Fielding!$B$5:$H$22,3,FALSE)))</f>
        <v>0</v>
      </c>
      <c r="AY30" s="136">
        <f>IF(ISNA(VLOOKUP($AV30,Fielding!$B$5:$H$22,4,FALSE)),0,(VLOOKUP($AV30,Fielding!$B$5:$H$22,4,FALSE)))</f>
        <v>0</v>
      </c>
      <c r="AZ30" s="136">
        <f>IF(ISNA(VLOOKUP($AV30,Fielding!$B$5:$H$22,5,FALSE)),0,(VLOOKUP($AV30,Fielding!$B$5:$H$22,5,FALSE)))</f>
        <v>0</v>
      </c>
      <c r="BB30" s="72">
        <f>IF(ISNA(VLOOKUP($AV30,Fielding!$B$5:$H$22,7,FALSE)),0,(VLOOKUP($AV30,Fielding!$B$5:$H$22,7,FALSE)))</f>
        <v>0</v>
      </c>
    </row>
    <row r="31" spans="1:54" ht="13.5" customHeight="1" x14ac:dyDescent="0.2">
      <c r="A31" s="40"/>
      <c r="B31" s="205">
        <f t="shared" si="14"/>
        <v>28</v>
      </c>
      <c r="C31" s="23" t="s">
        <v>258</v>
      </c>
      <c r="D31" s="363" t="s">
        <v>362</v>
      </c>
      <c r="E31" s="318">
        <f t="shared" si="0"/>
        <v>5</v>
      </c>
      <c r="F31" s="319">
        <f t="shared" si="1"/>
        <v>6</v>
      </c>
      <c r="G31" s="320">
        <f t="shared" si="2"/>
        <v>20</v>
      </c>
      <c r="H31" s="319">
        <f t="shared" si="3"/>
        <v>-27.8</v>
      </c>
      <c r="I31" s="320" t="str">
        <f t="shared" si="4"/>
        <v/>
      </c>
      <c r="J31" s="319">
        <f t="shared" si="5"/>
        <v>0</v>
      </c>
      <c r="K31" s="320" t="str">
        <f t="shared" si="6"/>
        <v/>
      </c>
      <c r="L31" s="104"/>
      <c r="M31" s="141">
        <f t="shared" si="7"/>
        <v>-21.8</v>
      </c>
      <c r="O31" s="91"/>
      <c r="P31" s="23" t="str">
        <f t="shared" si="8"/>
        <v>HUSSAIN, Aziz</v>
      </c>
      <c r="Q31" s="135" t="str">
        <f t="shared" si="9"/>
        <v>(PAK)</v>
      </c>
      <c r="R31" s="136">
        <f>IF(ISNA(VLOOKUP($P31,Batting!$B$5:$M$40,3,FALSE)),0,(VLOOKUP($P31,Batting!$B$5:$M$40,3,FALSE)))</f>
        <v>5</v>
      </c>
      <c r="S31" s="69">
        <f>IF(ISNA(VLOOKUP($P31,Batting!$B$5:$M$40,4,FALSE)),0,(VLOOKUP($P31,Batting!$B$5:$M$40,4,FALSE)))</f>
        <v>3</v>
      </c>
      <c r="T31" s="69">
        <f>IF(ISNA(VLOOKUP($P31,Batting!$B$5:$M$40,5,FALSE)),0,(VLOOKUP($P31,Batting!$B$5:$M$40,5,FALSE)))</f>
        <v>1</v>
      </c>
      <c r="U31" s="69">
        <f>IF(ISNA(VLOOKUP($P31,Batting!$B$5:$M$40,6,FALSE)),0,(VLOOKUP($P31,Batting!$B$5:$M$40,6,FALSE)))</f>
        <v>20</v>
      </c>
      <c r="V31" s="70">
        <f>IF(ISNA(VLOOKUP($P31,Batting!$B$5:$M$40,7,FALSE)),0,(VLOOKUP($P31,Batting!$B$5:$M$40,7,FALSE)))</f>
        <v>14</v>
      </c>
      <c r="W31" s="69">
        <f>IF(ISNA(VLOOKUP($P31,Batting!$B$5:$M$40,8,FALSE)),0,(VLOOKUP($P31,Batting!$B$5:$M$40,8,FALSE)))</f>
        <v>0</v>
      </c>
      <c r="X31" s="71">
        <f>IF(ISNA(VLOOKUP($P31,Batting!$B$5:$M$40,9,FALSE)),0,(VLOOKUP($P31,Batting!$B$5:$M$40,9,FALSE)))</f>
        <v>10</v>
      </c>
      <c r="Y31" s="359" t="str">
        <f>IF(ISNA(VLOOKUP($P31,Batting!$B$5:$M$40,10,FALSE)),"",(VLOOKUP($P31,Batting!$B$5:$M$40,10,FALSE)))</f>
        <v/>
      </c>
      <c r="Z31" s="46"/>
      <c r="AA31" s="351">
        <f>IF(ISNA(VLOOKUP($P31,Batting!$B$5:$M$40,12,FALSE)),0,(VLOOKUP($P31,Batting!$B$5:$M$40,12,FALSE)))</f>
        <v>6</v>
      </c>
      <c r="AC31" s="23" t="str">
        <f t="shared" si="10"/>
        <v>HUSSAIN, Aziz</v>
      </c>
      <c r="AD31" s="135" t="str">
        <f t="shared" si="11"/>
        <v>(PAK)</v>
      </c>
      <c r="AE31" s="136">
        <f>IF(ISNA(VLOOKUP($AC31,Bowling!$B$4:$S$32,3,FALSE)),0,(VLOOKUP($AC31,Bowling!$B$4:$S$32,3,FALSE)))</f>
        <v>5</v>
      </c>
      <c r="AF31" s="69">
        <f>IF(ISNA(VLOOKUP($AC31,Bowling!$B$4:$S$32,4,FALSE)),0,(VLOOKUP($AC31,Bowling!$B$4:$S$32,4,FALSE)))</f>
        <v>5</v>
      </c>
      <c r="AG31" s="138">
        <f>IF(ISNA(VLOOKUP($AC31,Bowling!$B$4:$S$32,5,FALSE)),0,(VLOOKUP($AC31,Bowling!$B$4:$S$32,5,FALSE)))</f>
        <v>28</v>
      </c>
      <c r="AH31" s="137">
        <f>IF(ISNA(VLOOKUP($AC31,Bowling!$B$4:$S$32,6,FALSE)),0,(VLOOKUP($AC31,Bowling!$B$4:$S$32,6,FALSE)))</f>
        <v>2</v>
      </c>
      <c r="AI31" s="137">
        <f>IF(ISNA(VLOOKUP($AC31,Bowling!$B$4:$S$32,7,FALSE)),0,(VLOOKUP($AC31,Bowling!$B$4:$S$32,7,FALSE)))</f>
        <v>139</v>
      </c>
      <c r="AJ31" s="137">
        <f>IF(ISNA(VLOOKUP($AC31,Bowling!$B$4:$S$32,8,FALSE)),0,(VLOOKUP($AC31,Bowling!$B$4:$S$32,8,FALSE)))</f>
        <v>0</v>
      </c>
      <c r="AK31" s="138" t="str">
        <f>IF(ISNA(VLOOKUP($AC31,Bowling!$B$4:$S$32,9,FALSE)),0,(VLOOKUP($AC31,Bowling!$B$4:$S$32,9,FALSE)))</f>
        <v>-</v>
      </c>
      <c r="AL31" s="138">
        <f>IF(ISNA(VLOOKUP($AC31,Bowling!$B$4:$S$32,10,FALSE)),0,(VLOOKUP($AC31,Bowling!$B$4:$S$32,10,FALSE)))</f>
        <v>4.9642857142857144</v>
      </c>
      <c r="AM31" s="138" t="str">
        <f>IF(ISNA(VLOOKUP($AC31,Bowling!$B$4:$S$32,11,FALSE)),0,(VLOOKUP($AC31,Bowling!$B$4:$S$32,11,FALSE)))</f>
        <v>-</v>
      </c>
      <c r="AN31" s="140"/>
      <c r="AO31" s="136">
        <f>IF(ISNA(VLOOKUP($AC31,Bowling!$B$4:$S$32,13,FALSE)),0,(VLOOKUP($AC31,Bowling!$B$4:$S$32,13,FALSE)))</f>
        <v>5</v>
      </c>
      <c r="AP31" s="136">
        <f>IF(ISNA(VLOOKUP($AC31,Bowling!$B$4:$S$32,14,FALSE)),0,(VLOOKUP($AC31,Bowling!$B$4:$S$32,14,FALSE)))</f>
        <v>1</v>
      </c>
      <c r="AQ31" s="136">
        <f>IF(ISNA(VLOOKUP($AC31,Bowling!$B$4:$S$32,15,FALSE)),0,(VLOOKUP($AC31,Bowling!$B$4:$S$32,15,FALSE)))</f>
        <v>19</v>
      </c>
      <c r="AR31" s="136">
        <f>IF(ISNA(VLOOKUP($AC31,Bowling!$B$4:$S$32,16,FALSE)),0,(VLOOKUP($AC31,Bowling!$B$4:$S$32,16,FALSE)))</f>
        <v>0</v>
      </c>
      <c r="AS31" s="91"/>
      <c r="AT31" s="74">
        <f>IF(ISNA(VLOOKUP($AC31,Bowling!$B$4:$S$32,18,FALSE)),0,(VLOOKUP($AC31,Bowling!$B$4:$S$32,18,FALSE)))</f>
        <v>-27.8</v>
      </c>
      <c r="AV31" s="23" t="str">
        <f t="shared" si="15"/>
        <v>HUSSAIN, Aziz</v>
      </c>
      <c r="AW31" s="135" t="str">
        <f t="shared" si="13"/>
        <v>(PAK)</v>
      </c>
      <c r="AX31" s="136">
        <f>IF(ISNA(VLOOKUP($AV31,Fielding!$B$5:$H$22,3,FALSE)),0,(VLOOKUP($AV31,Fielding!$B$5:$H$22,3,FALSE)))</f>
        <v>0</v>
      </c>
      <c r="AY31" s="136">
        <f>IF(ISNA(VLOOKUP($AV31,Fielding!$B$5:$H$22,4,FALSE)),0,(VLOOKUP($AV31,Fielding!$B$5:$H$22,4,FALSE)))</f>
        <v>0</v>
      </c>
      <c r="AZ31" s="136">
        <f>IF(ISNA(VLOOKUP($AV31,Fielding!$B$5:$H$22,5,FALSE)),0,(VLOOKUP($AV31,Fielding!$B$5:$H$22,5,FALSE)))</f>
        <v>0</v>
      </c>
      <c r="BB31" s="72">
        <f>IF(ISNA(VLOOKUP($AV31,Fielding!$B$5:$H$22,7,FALSE)),0,(VLOOKUP($AV31,Fielding!$B$5:$H$22,7,FALSE)))</f>
        <v>0</v>
      </c>
    </row>
    <row r="32" spans="1:54" ht="13.5" customHeight="1" x14ac:dyDescent="0.2">
      <c r="B32" s="238"/>
      <c r="C32" s="238"/>
      <c r="D32" s="238"/>
      <c r="E32" s="238"/>
      <c r="F32" s="238"/>
      <c r="G32" s="238"/>
      <c r="H32" s="238"/>
      <c r="I32" s="238"/>
      <c r="J32" s="238"/>
      <c r="K32" s="238"/>
      <c r="L32" s="104"/>
      <c r="M32" s="238"/>
      <c r="O32" s="113"/>
      <c r="P32" s="238"/>
      <c r="Q32" s="238"/>
      <c r="R32" s="238"/>
      <c r="S32" s="238"/>
      <c r="T32" s="238"/>
      <c r="U32" s="238"/>
      <c r="V32" s="238"/>
      <c r="W32" s="238"/>
      <c r="X32" s="238"/>
      <c r="Y32" s="238"/>
      <c r="AA32" s="367">
        <f>SUM(AA4:AA31)-SUM(Batting!M6:M40)</f>
        <v>-24</v>
      </c>
      <c r="AC32" s="238"/>
      <c r="AD32" s="238"/>
      <c r="AE32" s="238"/>
      <c r="AF32" s="238"/>
      <c r="AG32" s="238"/>
      <c r="AH32" s="238"/>
      <c r="AI32" s="238"/>
      <c r="AJ32" s="238"/>
      <c r="AK32" s="238"/>
      <c r="AL32" s="238"/>
      <c r="AM32" s="238"/>
      <c r="AO32" s="238"/>
      <c r="AP32" s="238"/>
      <c r="AQ32" s="238"/>
      <c r="AR32" s="238"/>
      <c r="AS32" s="86"/>
      <c r="AT32" s="367">
        <f>SUM(AT4:AT31)-SUM(Bowling!S5:S32)</f>
        <v>-6.9999999999997726</v>
      </c>
      <c r="AV32" s="238"/>
      <c r="AW32" s="238"/>
      <c r="AX32" s="238"/>
      <c r="AY32" s="238"/>
      <c r="AZ32" s="238"/>
      <c r="BB32" s="367">
        <f>SUM(BB4:BB31)-Fielding!H23</f>
        <v>-8</v>
      </c>
    </row>
    <row r="33" spans="2:23" ht="13.5" customHeight="1" x14ac:dyDescent="0.2">
      <c r="B33" s="191" t="s">
        <v>117</v>
      </c>
      <c r="C33" s="239"/>
      <c r="D33" s="86"/>
      <c r="E33" s="100"/>
      <c r="F33" s="100"/>
      <c r="G33" s="100"/>
      <c r="H33" s="100"/>
      <c r="I33" s="100"/>
      <c r="J33" s="100"/>
      <c r="K33" s="100"/>
      <c r="L33" s="100"/>
      <c r="M33" s="100"/>
      <c r="O33" s="113"/>
      <c r="P33" s="9"/>
      <c r="Q33" s="9"/>
      <c r="R33" s="9"/>
      <c r="S33" s="9"/>
      <c r="T33" s="9"/>
      <c r="U33" s="9"/>
      <c r="V33" s="9"/>
      <c r="W33" s="366"/>
    </row>
    <row r="34" spans="2:23" ht="13.5" customHeight="1" x14ac:dyDescent="0.2">
      <c r="B34" s="152" t="s">
        <v>273</v>
      </c>
      <c r="C34" s="152"/>
      <c r="D34" s="103"/>
      <c r="E34" s="104"/>
      <c r="F34" s="104"/>
      <c r="G34" s="104"/>
      <c r="H34" s="104"/>
      <c r="I34" s="104"/>
      <c r="J34" s="104"/>
      <c r="K34" s="104"/>
      <c r="L34" s="104"/>
      <c r="M34" s="104"/>
      <c r="O34" s="113"/>
      <c r="P34" s="9"/>
      <c r="Q34" s="9"/>
      <c r="R34" s="9"/>
      <c r="S34" s="9"/>
      <c r="U34" s="9"/>
      <c r="V34" s="9"/>
    </row>
    <row r="35" spans="2:23" ht="13.5" customHeight="1" x14ac:dyDescent="0.2">
      <c r="B35" s="152" t="s">
        <v>272</v>
      </c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O35" s="165"/>
      <c r="P35" s="165"/>
    </row>
    <row r="36" spans="2:23" ht="13.5" customHeight="1" x14ac:dyDescent="0.2">
      <c r="B36" s="152" t="s">
        <v>274</v>
      </c>
      <c r="C36" s="152"/>
      <c r="D36" s="103"/>
      <c r="E36" s="104"/>
      <c r="F36" s="104"/>
      <c r="G36" s="104"/>
      <c r="H36" s="104"/>
      <c r="I36" s="104"/>
      <c r="J36" s="104"/>
      <c r="K36" s="104"/>
      <c r="L36" s="104"/>
      <c r="M36" s="104"/>
    </row>
    <row r="37" spans="2:23" ht="13.5" customHeight="1" x14ac:dyDescent="0.2">
      <c r="B37" s="152" t="s">
        <v>275</v>
      </c>
      <c r="C37" s="152"/>
      <c r="D37" s="103"/>
      <c r="E37" s="104"/>
      <c r="F37" s="104"/>
      <c r="G37" s="104"/>
      <c r="H37" s="104"/>
      <c r="I37" s="104"/>
      <c r="J37" s="104"/>
      <c r="K37" s="104"/>
      <c r="L37" s="104"/>
      <c r="M37" s="104"/>
    </row>
    <row r="38" spans="2:23" ht="13.5" customHeight="1" x14ac:dyDescent="0.2">
      <c r="B38" s="152" t="s">
        <v>276</v>
      </c>
      <c r="C38" s="152"/>
      <c r="D38" s="103"/>
      <c r="E38" s="104"/>
      <c r="F38" s="104"/>
      <c r="G38" s="104"/>
      <c r="H38" s="104"/>
      <c r="I38" s="104"/>
      <c r="J38" s="104"/>
      <c r="K38" s="104"/>
      <c r="L38" s="104"/>
      <c r="M38" s="104"/>
    </row>
    <row r="39" spans="2:23" ht="13.5" customHeight="1" x14ac:dyDescent="0.2">
      <c r="B39" s="152" t="s">
        <v>277</v>
      </c>
      <c r="C39" s="152"/>
      <c r="D39" s="103"/>
      <c r="E39" s="104"/>
      <c r="F39" s="104"/>
      <c r="G39" s="104"/>
      <c r="H39" s="104"/>
      <c r="I39" s="104"/>
      <c r="J39" s="104"/>
      <c r="K39" s="104"/>
      <c r="L39" s="104"/>
      <c r="M39" s="104"/>
    </row>
    <row r="40" spans="2:23" ht="13.5" customHeight="1" x14ac:dyDescent="0.2">
      <c r="B40" s="40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</row>
    <row r="41" spans="2:23" x14ac:dyDescent="0.2">
      <c r="B41" s="240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</row>
    <row r="42" spans="2:23" x14ac:dyDescent="0.2"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</row>
    <row r="43" spans="2:23" x14ac:dyDescent="0.2">
      <c r="B43" s="103"/>
      <c r="E43" s="103"/>
      <c r="F43" s="103"/>
      <c r="G43" s="103"/>
      <c r="H43" s="103"/>
      <c r="I43" s="103"/>
      <c r="J43" s="103"/>
      <c r="K43" s="103"/>
      <c r="L43" s="103"/>
      <c r="M43" s="103"/>
    </row>
    <row r="44" spans="2:23" x14ac:dyDescent="0.2">
      <c r="B44" s="103"/>
      <c r="E44" s="103"/>
      <c r="F44" s="103"/>
      <c r="G44" s="103"/>
      <c r="H44" s="103"/>
      <c r="I44" s="103"/>
      <c r="J44" s="103"/>
      <c r="K44" s="103"/>
      <c r="L44" s="103"/>
      <c r="M44" s="103"/>
    </row>
    <row r="158" spans="1:13" x14ac:dyDescent="0.2">
      <c r="A158" s="40"/>
      <c r="B158" s="236"/>
      <c r="C158" s="236"/>
      <c r="D158" s="236"/>
      <c r="E158" s="236"/>
      <c r="F158" s="236"/>
      <c r="G158" s="236"/>
      <c r="H158" s="236"/>
      <c r="I158" s="236"/>
      <c r="J158" s="236"/>
      <c r="K158" s="9"/>
      <c r="M158" s="236"/>
    </row>
    <row r="159" spans="1:13" x14ac:dyDescent="0.2">
      <c r="A159" s="40"/>
      <c r="B159" s="205" t="e">
        <f>#REF!+1</f>
        <v>#REF!</v>
      </c>
      <c r="C159" s="23" t="s">
        <v>99</v>
      </c>
      <c r="D159" s="68" t="s">
        <v>45</v>
      </c>
      <c r="E159" s="69">
        <v>9</v>
      </c>
      <c r="F159" s="136">
        <v>24</v>
      </c>
      <c r="G159" s="136"/>
      <c r="H159" s="84">
        <v>47.8</v>
      </c>
      <c r="I159" s="84"/>
      <c r="J159" s="136">
        <v>8</v>
      </c>
      <c r="K159" s="315"/>
      <c r="L159" s="9"/>
      <c r="M159" s="74">
        <f>SUM(F159:J159)</f>
        <v>79.8</v>
      </c>
    </row>
    <row r="160" spans="1:13" x14ac:dyDescent="0.2">
      <c r="A160" s="40"/>
      <c r="B160" s="205" t="e">
        <f>B159+1</f>
        <v>#REF!</v>
      </c>
      <c r="C160" s="23" t="s">
        <v>41</v>
      </c>
      <c r="D160" s="68" t="s">
        <v>39</v>
      </c>
      <c r="E160" s="69">
        <v>9</v>
      </c>
      <c r="F160" s="136">
        <v>71</v>
      </c>
      <c r="G160" s="136"/>
      <c r="H160" s="84" t="s">
        <v>48</v>
      </c>
      <c r="I160" s="84"/>
      <c r="J160" s="136" t="s">
        <v>48</v>
      </c>
      <c r="K160" s="315"/>
      <c r="L160" s="9"/>
      <c r="M160" s="74">
        <f>SUM(F160:J160)</f>
        <v>71</v>
      </c>
    </row>
    <row r="161" spans="2:13" x14ac:dyDescent="0.2">
      <c r="B161" s="205" t="e">
        <f>B160+1</f>
        <v>#REF!</v>
      </c>
      <c r="C161" s="23" t="s">
        <v>62</v>
      </c>
      <c r="D161" s="68" t="s">
        <v>37</v>
      </c>
      <c r="E161" s="69">
        <v>12</v>
      </c>
      <c r="F161" s="237">
        <v>21</v>
      </c>
      <c r="G161" s="237"/>
      <c r="H161" s="84" t="s">
        <v>48</v>
      </c>
      <c r="I161" s="84"/>
      <c r="J161" s="136" t="s">
        <v>48</v>
      </c>
      <c r="K161" s="315"/>
      <c r="M161" s="74">
        <f>SUM(F161:J161)</f>
        <v>21</v>
      </c>
    </row>
    <row r="162" spans="2:13" x14ac:dyDescent="0.2">
      <c r="B162" s="235"/>
      <c r="C162" s="235"/>
      <c r="D162" s="235"/>
      <c r="E162" s="235"/>
      <c r="F162" s="235"/>
      <c r="G162" s="235"/>
      <c r="H162" s="235"/>
      <c r="I162" s="235"/>
      <c r="J162" s="235"/>
      <c r="K162" s="9"/>
      <c r="M162" s="235"/>
    </row>
    <row r="213" spans="1:13" x14ac:dyDescent="0.2">
      <c r="A213" s="40"/>
    </row>
    <row r="214" spans="1:13" x14ac:dyDescent="0.2">
      <c r="A214" s="40"/>
    </row>
    <row r="215" spans="1:13" x14ac:dyDescent="0.2">
      <c r="A215" s="40"/>
    </row>
    <row r="216" spans="1:13" x14ac:dyDescent="0.2">
      <c r="A216" s="40"/>
    </row>
    <row r="217" spans="1:13" x14ac:dyDescent="0.2">
      <c r="A217" s="40"/>
    </row>
    <row r="218" spans="1:13" x14ac:dyDescent="0.2">
      <c r="A218" s="40"/>
    </row>
    <row r="219" spans="1:13" x14ac:dyDescent="0.2">
      <c r="A219" s="40"/>
    </row>
    <row r="220" spans="1:13" x14ac:dyDescent="0.2">
      <c r="A220" s="40"/>
    </row>
    <row r="223" spans="1:13" x14ac:dyDescent="0.2">
      <c r="B223" s="236"/>
      <c r="C223" s="236"/>
      <c r="D223" s="236"/>
      <c r="E223" s="236"/>
      <c r="F223" s="236"/>
      <c r="G223" s="236"/>
      <c r="H223" s="236"/>
      <c r="I223" s="236"/>
      <c r="J223" s="236"/>
      <c r="K223" s="9"/>
      <c r="M223" s="236"/>
    </row>
    <row r="224" spans="1:13" x14ac:dyDescent="0.2"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</row>
  </sheetData>
  <sortState xmlns:xlrd2="http://schemas.microsoft.com/office/spreadsheetml/2017/richdata2" ref="C4:BB31">
    <sortCondition descending="1" ref="M4:M31"/>
    <sortCondition ref="C4:C31"/>
  </sortState>
  <mergeCells count="7">
    <mergeCell ref="B3:D3"/>
    <mergeCell ref="F2:G2"/>
    <mergeCell ref="H2:I2"/>
    <mergeCell ref="J2:K2"/>
    <mergeCell ref="F3:G3"/>
    <mergeCell ref="H3:I3"/>
    <mergeCell ref="J3:K3"/>
  </mergeCells>
  <phoneticPr fontId="9" type="noConversion"/>
  <conditionalFormatting sqref="X4 X7:Y20 Y21:Y31">
    <cfRule type="expression" dxfId="4" priority="7" stopIfTrue="1">
      <formula>S4-T4&lt;5</formula>
    </cfRule>
  </conditionalFormatting>
  <conditionalFormatting sqref="Y4">
    <cfRule type="expression" dxfId="3" priority="5" stopIfTrue="1">
      <formula>T4-U4&lt;5</formula>
    </cfRule>
  </conditionalFormatting>
  <conditionalFormatting sqref="X5:X6 X22:X31">
    <cfRule type="expression" dxfId="2" priority="4" stopIfTrue="1">
      <formula>S5-T5&lt;5</formula>
    </cfRule>
  </conditionalFormatting>
  <conditionalFormatting sqref="Y5:Y6">
    <cfRule type="expression" dxfId="1" priority="3" stopIfTrue="1">
      <formula>T5-U5&lt;5</formula>
    </cfRule>
  </conditionalFormatting>
  <conditionalFormatting sqref="X21">
    <cfRule type="expression" dxfId="0" priority="2" stopIfTrue="1">
      <formula>S21-T21&lt;5</formula>
    </cfRule>
  </conditionalFormatting>
  <pageMargins left="0.75" right="0.75" top="1" bottom="1" header="0.5" footer="0.5"/>
  <pageSetup paperSize="9" orientation="portrait" horizontalDpi="4294967293" r:id="rId1"/>
  <headerFooter alignWithMargins="0"/>
  <ignoredErrors>
    <ignoredError sqref="BC40:IW40 AU40 AT42 AG42:AR42 AV42:BB42 A40 O40:AB40 AC42:AE42" formula="1"/>
    <ignoredError sqref="AV43:BB65527 D41:D42 AU2:AU3 AG33:AM34 AN32:AN34 AO33:AR34 AG43:AR65527 AV33:AZ34 BA32:BA34 BB33:BB34 AG35:AR41 B33 Z32:Z35 AU32:AU39 AA33:AA35 B40 AB32:AB35 H36:H65527 P33:P34 AT43:AT65527 O36:AB39 J36:J65527 O32:O34 BC32:IW39 O2:O3 A41:A65527 AT33:AT41 AV35:BB41 AU41:AU65527 C42 L33:M34 BC41:IW65527 B42:B65527 L41:M65527 C46:D65527 A2:D2 L36:M40 A32:A39 BC2:IW3 E3 J33:J34 C36:F40 E41:F65527 C33:F34 H33:H34 Q33:S35 U33:Y35 T33 AC43:AE65527 AC33:AE41 O41:AB65527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Fixtures</vt:lpstr>
      <vt:lpstr>Results</vt:lpstr>
      <vt:lpstr>Batting</vt:lpstr>
      <vt:lpstr>Bowling</vt:lpstr>
      <vt:lpstr>Fielding</vt:lpstr>
      <vt:lpstr>Partnerships</vt:lpstr>
      <vt:lpstr>NACA</vt:lpstr>
      <vt:lpstr>Club Champion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Werren</dc:creator>
  <cp:lastModifiedBy>Steve Werren</cp:lastModifiedBy>
  <cp:lastPrinted>2016-06-28T07:24:44Z</cp:lastPrinted>
  <dcterms:created xsi:type="dcterms:W3CDTF">2013-05-14T22:39:40Z</dcterms:created>
  <dcterms:modified xsi:type="dcterms:W3CDTF">2020-06-05T15:00:11Z</dcterms:modified>
</cp:coreProperties>
</file>